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SERVER\nowon2021\2. 기획운영팀\3. 예산관리\01. 예산서\홈페이지공고\"/>
    </mc:Choice>
  </mc:AlternateContent>
  <xr:revisionPtr revIDLastSave="0" documentId="13_ncr:1_{4B9DCB7A-6DC4-4302-950A-C17770AAFE28}" xr6:coauthVersionLast="45" xr6:coauthVersionMax="45" xr10:uidLastSave="{00000000-0000-0000-0000-000000000000}"/>
  <bookViews>
    <workbookView xWindow="-120" yWindow="-120" windowWidth="29040" windowHeight="15840" tabRatio="944" xr2:uid="{00000000-000D-0000-FFFF-FFFF00000000}"/>
  </bookViews>
  <sheets>
    <sheet name="표지" sheetId="166" r:id="rId1"/>
    <sheet name="1. 사업계획서 " sheetId="202" r:id="rId2"/>
    <sheet name="2. 예산총칙" sheetId="167" r:id="rId3"/>
    <sheet name="3. 세입·세출 총괄표" sheetId="206" r:id="rId4"/>
    <sheet name="4. 세입명세서" sheetId="197" r:id="rId5"/>
    <sheet name="5. 세출명세서" sheetId="198" r:id="rId6"/>
  </sheets>
  <definedNames>
    <definedName name="_xlnm._FilterDatabase" localSheetId="4" hidden="1">'4. 세입명세서'!$A$5:$Z$125</definedName>
    <definedName name="_xlnm._FilterDatabase" localSheetId="5" hidden="1">'5. 세출명세서'!$A$4:$AC$840</definedName>
    <definedName name="_xlnm.Print_Area" localSheetId="1">'1. 사업계획서 '!$A$1:$O$127</definedName>
    <definedName name="_xlnm.Print_Area" localSheetId="2">'2. 예산총칙'!$A$1:$F$20</definedName>
    <definedName name="_xlnm.Print_Area" localSheetId="3">'3. 세입·세출 총괄표'!$A$1:$L$77</definedName>
    <definedName name="_xlnm.Print_Area" localSheetId="4">'4. 세입명세서'!$A$1:$V$125</definedName>
    <definedName name="_xlnm.Print_Area" localSheetId="5">'5. 세출명세서'!$A$1:$X$840</definedName>
    <definedName name="_xlnm.Print_Area" localSheetId="0">표지!$A$1:$L$30</definedName>
    <definedName name="_xlnm.Print_Titles" localSheetId="1">'1. 사업계획서 '!$4:$4</definedName>
    <definedName name="_xlnm.Print_Titles" localSheetId="3">'3. 세입·세출 총괄표'!$4:$5</definedName>
    <definedName name="_xlnm.Print_Titles" localSheetId="4">'4. 세입명세서'!$4:$5</definedName>
    <definedName name="_xlnm.Print_Titles" localSheetId="5">'5. 세출명세서'!$4:$5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77" i="206" l="1"/>
  <c r="L76" i="206"/>
  <c r="L75" i="206"/>
  <c r="L74" i="206" s="1"/>
  <c r="K75" i="206"/>
  <c r="K74" i="206" s="1"/>
  <c r="J75" i="206"/>
  <c r="J74" i="206"/>
  <c r="L73" i="206"/>
  <c r="L72" i="206"/>
  <c r="L71" i="206" s="1"/>
  <c r="K72" i="206"/>
  <c r="K71" i="206" s="1"/>
  <c r="J72" i="206"/>
  <c r="J71" i="206" s="1"/>
  <c r="L70" i="206"/>
  <c r="L69" i="206"/>
  <c r="L68" i="206" s="1"/>
  <c r="L67" i="206" s="1"/>
  <c r="K68" i="206"/>
  <c r="K67" i="206" s="1"/>
  <c r="J68" i="206"/>
  <c r="J67" i="206" s="1"/>
  <c r="L66" i="206"/>
  <c r="L65" i="206" s="1"/>
  <c r="L64" i="206" s="1"/>
  <c r="K65" i="206"/>
  <c r="J65" i="206"/>
  <c r="J64" i="206" s="1"/>
  <c r="K64" i="206"/>
  <c r="L63" i="206"/>
  <c r="L62" i="206"/>
  <c r="L61" i="206"/>
  <c r="L60" i="206"/>
  <c r="L59" i="206"/>
  <c r="L58" i="206"/>
  <c r="L55" i="206" s="1"/>
  <c r="L57" i="206"/>
  <c r="L56" i="206"/>
  <c r="K55" i="206"/>
  <c r="K32" i="206" s="1"/>
  <c r="J55" i="206"/>
  <c r="L54" i="206"/>
  <c r="L53" i="206"/>
  <c r="L52" i="206"/>
  <c r="K52" i="206"/>
  <c r="J52" i="206"/>
  <c r="L51" i="206"/>
  <c r="L50" i="206"/>
  <c r="K50" i="206"/>
  <c r="J50" i="206"/>
  <c r="L49" i="206"/>
  <c r="L48" i="206"/>
  <c r="K48" i="206"/>
  <c r="J48" i="206"/>
  <c r="L47" i="206"/>
  <c r="L46" i="206"/>
  <c r="K46" i="206"/>
  <c r="J46" i="206"/>
  <c r="L45" i="206"/>
  <c r="L44" i="206"/>
  <c r="K44" i="206"/>
  <c r="J44" i="206"/>
  <c r="L43" i="206"/>
  <c r="L42" i="206"/>
  <c r="K42" i="206"/>
  <c r="J42" i="206"/>
  <c r="F42" i="206"/>
  <c r="L41" i="206"/>
  <c r="F41" i="206"/>
  <c r="L40" i="206"/>
  <c r="F40" i="206"/>
  <c r="F39" i="206" s="1"/>
  <c r="F38" i="206" s="1"/>
  <c r="L39" i="206"/>
  <c r="E39" i="206"/>
  <c r="D39" i="206"/>
  <c r="L38" i="206"/>
  <c r="L37" i="206" s="1"/>
  <c r="E38" i="206"/>
  <c r="D38" i="206"/>
  <c r="K37" i="206"/>
  <c r="J37" i="206"/>
  <c r="F37" i="206"/>
  <c r="L36" i="206"/>
  <c r="L33" i="206" s="1"/>
  <c r="L32" i="206" s="1"/>
  <c r="F36" i="206"/>
  <c r="L35" i="206"/>
  <c r="F35" i="206"/>
  <c r="E35" i="206"/>
  <c r="D35" i="206"/>
  <c r="L34" i="206"/>
  <c r="F34" i="206"/>
  <c r="E34" i="206"/>
  <c r="D34" i="206"/>
  <c r="K33" i="206"/>
  <c r="J33" i="206"/>
  <c r="J32" i="206" s="1"/>
  <c r="F33" i="206"/>
  <c r="F32" i="206"/>
  <c r="L31" i="206"/>
  <c r="F31" i="206"/>
  <c r="E31" i="206"/>
  <c r="E30" i="206" s="1"/>
  <c r="D31" i="206"/>
  <c r="L30" i="206"/>
  <c r="F30" i="206"/>
  <c r="D30" i="206"/>
  <c r="L29" i="206"/>
  <c r="F29" i="206"/>
  <c r="L28" i="206"/>
  <c r="L27" i="206" s="1"/>
  <c r="K28" i="206"/>
  <c r="J28" i="206"/>
  <c r="F28" i="206"/>
  <c r="K27" i="206"/>
  <c r="J27" i="206"/>
  <c r="F27" i="206"/>
  <c r="E27" i="206"/>
  <c r="D27" i="206"/>
  <c r="L26" i="206"/>
  <c r="F26" i="206"/>
  <c r="E26" i="206"/>
  <c r="D26" i="206"/>
  <c r="L25" i="206"/>
  <c r="F25" i="206"/>
  <c r="L24" i="206"/>
  <c r="F24" i="206"/>
  <c r="L23" i="206"/>
  <c r="F23" i="206"/>
  <c r="E23" i="206"/>
  <c r="E22" i="206" s="1"/>
  <c r="D23" i="206"/>
  <c r="L22" i="206"/>
  <c r="F22" i="206"/>
  <c r="D22" i="206"/>
  <c r="L21" i="206"/>
  <c r="F21" i="206"/>
  <c r="L20" i="206"/>
  <c r="L19" i="206" s="1"/>
  <c r="F20" i="206"/>
  <c r="K19" i="206"/>
  <c r="J19" i="206"/>
  <c r="F19" i="206"/>
  <c r="L18" i="206"/>
  <c r="F18" i="206"/>
  <c r="F17" i="206" s="1"/>
  <c r="F16" i="206" s="1"/>
  <c r="F6" i="206" s="1"/>
  <c r="L17" i="206"/>
  <c r="E17" i="206"/>
  <c r="D17" i="206"/>
  <c r="L16" i="206"/>
  <c r="E16" i="206"/>
  <c r="D16" i="206"/>
  <c r="L15" i="206"/>
  <c r="K15" i="206"/>
  <c r="J15" i="206"/>
  <c r="F15" i="206"/>
  <c r="L14" i="206"/>
  <c r="F14" i="206"/>
  <c r="E14" i="206"/>
  <c r="D14" i="206"/>
  <c r="L13" i="206"/>
  <c r="F13" i="206"/>
  <c r="E13" i="206"/>
  <c r="D13" i="206"/>
  <c r="L12" i="206"/>
  <c r="F12" i="206"/>
  <c r="L11" i="206"/>
  <c r="F11" i="206"/>
  <c r="L10" i="206"/>
  <c r="F10" i="206"/>
  <c r="L9" i="206"/>
  <c r="F9" i="206"/>
  <c r="L8" i="206"/>
  <c r="L7" i="206" s="1"/>
  <c r="K8" i="206"/>
  <c r="J8" i="206"/>
  <c r="F8" i="206"/>
  <c r="E8" i="206"/>
  <c r="E7" i="206" s="1"/>
  <c r="D8" i="206"/>
  <c r="K7" i="206"/>
  <c r="J7" i="206"/>
  <c r="F7" i="206"/>
  <c r="D7" i="206"/>
  <c r="D6" i="206"/>
  <c r="K6" i="206" l="1"/>
  <c r="L6" i="206"/>
  <c r="E6" i="206"/>
  <c r="J6" i="206"/>
  <c r="L8" i="202" l="1"/>
  <c r="H7" i="202" s="1"/>
  <c r="L9" i="202"/>
  <c r="L10" i="202"/>
  <c r="L11" i="202"/>
  <c r="L12" i="202"/>
  <c r="L13" i="202"/>
  <c r="L14" i="202"/>
  <c r="L15" i="202"/>
  <c r="L16" i="202"/>
  <c r="L17" i="202"/>
  <c r="L18" i="202"/>
  <c r="L22" i="202"/>
  <c r="H21" i="202" s="1"/>
  <c r="L24" i="202"/>
  <c r="H23" i="202" s="1"/>
  <c r="L25" i="202"/>
  <c r="H26" i="202"/>
  <c r="L27" i="202"/>
  <c r="L28" i="202"/>
  <c r="L29" i="202"/>
  <c r="L31" i="202"/>
  <c r="L32" i="202"/>
  <c r="L33" i="202"/>
  <c r="L34" i="202"/>
  <c r="H30" i="202" s="1"/>
  <c r="L36" i="202"/>
  <c r="H35" i="202" s="1"/>
  <c r="L37" i="202"/>
  <c r="L38" i="202"/>
  <c r="L39" i="202"/>
  <c r="L40" i="202"/>
  <c r="L41" i="202"/>
  <c r="L42" i="202"/>
  <c r="L45" i="202"/>
  <c r="H44" i="202" s="1"/>
  <c r="L46" i="202"/>
  <c r="L48" i="202"/>
  <c r="H47" i="202" s="1"/>
  <c r="L49" i="202"/>
  <c r="L50" i="202"/>
  <c r="L53" i="202"/>
  <c r="H52" i="202" s="1"/>
  <c r="H51" i="202" s="1"/>
  <c r="L56" i="202"/>
  <c r="H55" i="202" s="1"/>
  <c r="H54" i="202" s="1"/>
  <c r="L58" i="202"/>
  <c r="H57" i="202" s="1"/>
  <c r="L60" i="202"/>
  <c r="H59" i="202" s="1"/>
  <c r="L62" i="202"/>
  <c r="H61" i="202" s="1"/>
  <c r="L63" i="202"/>
  <c r="L65" i="202"/>
  <c r="H64" i="202" s="1"/>
  <c r="L66" i="202"/>
  <c r="L68" i="202"/>
  <c r="H67" i="202" s="1"/>
  <c r="L70" i="202"/>
  <c r="H69" i="202" s="1"/>
  <c r="L72" i="202"/>
  <c r="H71" i="202" s="1"/>
  <c r="L73" i="202"/>
  <c r="L74" i="202"/>
  <c r="L75" i="202"/>
  <c r="L76" i="202"/>
  <c r="L77" i="202"/>
  <c r="L78" i="202"/>
  <c r="L81" i="202"/>
  <c r="H80" i="202" s="1"/>
  <c r="H79" i="202" s="1"/>
  <c r="H82" i="202"/>
  <c r="L83" i="202"/>
  <c r="L85" i="202"/>
  <c r="H84" i="202" s="1"/>
  <c r="L88" i="202"/>
  <c r="H87" i="202" s="1"/>
  <c r="H86" i="202" s="1"/>
  <c r="H90" i="202"/>
  <c r="H89" i="202" s="1"/>
  <c r="L91" i="202"/>
  <c r="L92" i="202"/>
  <c r="L95" i="202"/>
  <c r="L96" i="202"/>
  <c r="L97" i="202"/>
  <c r="L98" i="202"/>
  <c r="H94" i="202" s="1"/>
  <c r="H93" i="202" s="1"/>
  <c r="L99" i="202"/>
  <c r="L100" i="202"/>
  <c r="L101" i="202"/>
  <c r="L102" i="202"/>
  <c r="L103" i="202"/>
  <c r="L104" i="202"/>
  <c r="L105" i="202"/>
  <c r="L108" i="202"/>
  <c r="H107" i="202" s="1"/>
  <c r="H106" i="202" s="1"/>
  <c r="L109" i="202"/>
  <c r="L110" i="202"/>
  <c r="L111" i="202"/>
  <c r="L112" i="202"/>
  <c r="L115" i="202"/>
  <c r="L116" i="202"/>
  <c r="L117" i="202"/>
  <c r="L118" i="202"/>
  <c r="H114" i="202" s="1"/>
  <c r="H113" i="202" s="1"/>
  <c r="L121" i="202"/>
  <c r="H120" i="202" s="1"/>
  <c r="H119" i="202" s="1"/>
  <c r="L122" i="202"/>
  <c r="L124" i="202"/>
  <c r="H123" i="202" s="1"/>
  <c r="L125" i="202"/>
  <c r="L126" i="202"/>
  <c r="L127" i="202"/>
  <c r="H43" i="202" l="1"/>
  <c r="H6" i="202"/>
  <c r="H5" i="202" l="1"/>
  <c r="N434" i="198" l="1"/>
  <c r="N706" i="198" l="1"/>
  <c r="N705" i="198"/>
  <c r="E8" i="198" l="1"/>
  <c r="O9" i="198"/>
  <c r="N11" i="198"/>
  <c r="N12" i="198"/>
  <c r="Q12" i="198" s="1"/>
  <c r="P12" i="198"/>
  <c r="S12" i="198"/>
  <c r="T12" i="198"/>
  <c r="W12" i="198"/>
  <c r="X12" i="198"/>
  <c r="N13" i="198"/>
  <c r="R13" i="198" s="1"/>
  <c r="Q13" i="198"/>
  <c r="S13" i="198"/>
  <c r="T13" i="198"/>
  <c r="W13" i="198"/>
  <c r="X13" i="198"/>
  <c r="N14" i="198"/>
  <c r="S14" i="198"/>
  <c r="N15" i="198"/>
  <c r="S15" i="198"/>
  <c r="N16" i="198"/>
  <c r="Q16" i="198" s="1"/>
  <c r="P16" i="198"/>
  <c r="W16" i="198"/>
  <c r="X16" i="198"/>
  <c r="N17" i="198"/>
  <c r="R17" i="198" s="1"/>
  <c r="Q17" i="198"/>
  <c r="S17" i="198"/>
  <c r="T17" i="198"/>
  <c r="W17" i="198"/>
  <c r="X17" i="198"/>
  <c r="N18" i="198"/>
  <c r="S18" i="198"/>
  <c r="X18" i="198"/>
  <c r="N19" i="198"/>
  <c r="S19" i="198"/>
  <c r="W19" i="198"/>
  <c r="N20" i="198"/>
  <c r="N22" i="198"/>
  <c r="P22" i="198"/>
  <c r="Q22" i="198"/>
  <c r="R22" i="198"/>
  <c r="S22" i="198"/>
  <c r="T22" i="198"/>
  <c r="U22" i="198"/>
  <c r="V22" i="198"/>
  <c r="W22" i="198"/>
  <c r="X22" i="198"/>
  <c r="Y22" i="198"/>
  <c r="N23" i="198"/>
  <c r="P23" i="198" s="1"/>
  <c r="R23" i="198"/>
  <c r="S23" i="198"/>
  <c r="V23" i="198"/>
  <c r="W23" i="198"/>
  <c r="N25" i="198"/>
  <c r="S25" i="198"/>
  <c r="N26" i="198"/>
  <c r="N27" i="198"/>
  <c r="Q27" i="198" s="1"/>
  <c r="P27" i="198"/>
  <c r="S27" i="198"/>
  <c r="T27" i="198"/>
  <c r="W27" i="198"/>
  <c r="X27" i="198"/>
  <c r="N28" i="198"/>
  <c r="P28" i="198" s="1"/>
  <c r="R28" i="198"/>
  <c r="S28" i="198"/>
  <c r="W28" i="198"/>
  <c r="N29" i="198"/>
  <c r="S29" i="198" s="1"/>
  <c r="W29" i="198"/>
  <c r="N30" i="198"/>
  <c r="R30" i="198" s="1"/>
  <c r="P30" i="198"/>
  <c r="Q30" i="198"/>
  <c r="S30" i="198"/>
  <c r="T30" i="198"/>
  <c r="W30" i="198"/>
  <c r="X30" i="198"/>
  <c r="N31" i="198"/>
  <c r="S31" i="198"/>
  <c r="W31" i="198"/>
  <c r="N32" i="198"/>
  <c r="P32" i="198" s="1"/>
  <c r="R32" i="198"/>
  <c r="W32" i="198"/>
  <c r="N33" i="198"/>
  <c r="S33" i="198" s="1"/>
  <c r="N35" i="198"/>
  <c r="R35" i="198" s="1"/>
  <c r="P35" i="198"/>
  <c r="Q35" i="198"/>
  <c r="S35" i="198"/>
  <c r="T35" i="198"/>
  <c r="W35" i="198"/>
  <c r="X35" i="198"/>
  <c r="N36" i="198"/>
  <c r="P36" i="198" s="1"/>
  <c r="Q36" i="198"/>
  <c r="R36" i="198"/>
  <c r="S36" i="198"/>
  <c r="V36" i="198"/>
  <c r="W36" i="198"/>
  <c r="N38" i="198"/>
  <c r="W38" i="198"/>
  <c r="N39" i="198"/>
  <c r="S39" i="198" s="1"/>
  <c r="N41" i="198"/>
  <c r="R41" i="198" s="1"/>
  <c r="P41" i="198"/>
  <c r="Q41" i="198"/>
  <c r="T41" i="198"/>
  <c r="W41" i="198"/>
  <c r="X41" i="198"/>
  <c r="N43" i="198"/>
  <c r="P43" i="198"/>
  <c r="Q43" i="198"/>
  <c r="R43" i="198"/>
  <c r="S43" i="198"/>
  <c r="T43" i="198"/>
  <c r="V43" i="198"/>
  <c r="W43" i="198"/>
  <c r="X43" i="198"/>
  <c r="N44" i="198"/>
  <c r="W44" i="198"/>
  <c r="N45" i="198"/>
  <c r="P45" i="198" s="1"/>
  <c r="W45" i="198"/>
  <c r="N47" i="198"/>
  <c r="R47" i="198" s="1"/>
  <c r="S47" i="198"/>
  <c r="T47" i="198"/>
  <c r="X47" i="198"/>
  <c r="N48" i="198"/>
  <c r="P48" i="198" s="1"/>
  <c r="R48" i="198"/>
  <c r="S48" i="198"/>
  <c r="W48" i="198"/>
  <c r="X48" i="198"/>
  <c r="N49" i="198"/>
  <c r="R49" i="198"/>
  <c r="W49" i="198"/>
  <c r="N51" i="198"/>
  <c r="W51" i="198" s="1"/>
  <c r="N52" i="198"/>
  <c r="X52" i="198" s="1"/>
  <c r="P52" i="198"/>
  <c r="U52" i="198"/>
  <c r="Y52" i="198" s="1"/>
  <c r="N53" i="198"/>
  <c r="X53" i="198" s="1"/>
  <c r="U53" i="198"/>
  <c r="Y53" i="198"/>
  <c r="N54" i="198"/>
  <c r="R54" i="198" s="1"/>
  <c r="W54" i="198"/>
  <c r="N55" i="198"/>
  <c r="P55" i="198" s="1"/>
  <c r="T55" i="198"/>
  <c r="V55" i="198"/>
  <c r="N56" i="198"/>
  <c r="W56" i="198"/>
  <c r="N57" i="198"/>
  <c r="P57" i="198"/>
  <c r="Q57" i="198"/>
  <c r="R57" i="198"/>
  <c r="S57" i="198"/>
  <c r="T57" i="198"/>
  <c r="U57" i="198"/>
  <c r="V57" i="198"/>
  <c r="W57" i="198"/>
  <c r="X57" i="198"/>
  <c r="Y57" i="198"/>
  <c r="N59" i="198"/>
  <c r="Q59" i="198" s="1"/>
  <c r="W59" i="198"/>
  <c r="X59" i="198"/>
  <c r="N60" i="198"/>
  <c r="P60" i="198"/>
  <c r="Q60" i="198"/>
  <c r="R60" i="198"/>
  <c r="S60" i="198"/>
  <c r="T60" i="198"/>
  <c r="U60" i="198"/>
  <c r="V60" i="198"/>
  <c r="W60" i="198"/>
  <c r="X60" i="198"/>
  <c r="Y60" i="198"/>
  <c r="N61" i="198"/>
  <c r="P61" i="198" s="1"/>
  <c r="S61" i="198"/>
  <c r="V61" i="198"/>
  <c r="N63" i="198"/>
  <c r="S63" i="198"/>
  <c r="N64" i="198"/>
  <c r="Q64" i="198" s="1"/>
  <c r="T64" i="198"/>
  <c r="W64" i="198"/>
  <c r="N65" i="198"/>
  <c r="P65" i="198"/>
  <c r="Q65" i="198"/>
  <c r="R65" i="198"/>
  <c r="S65" i="198"/>
  <c r="T65" i="198"/>
  <c r="U65" i="198" s="1"/>
  <c r="Y65" i="198" s="1"/>
  <c r="V65" i="198"/>
  <c r="W65" i="198"/>
  <c r="X65" i="198"/>
  <c r="N67" i="198"/>
  <c r="P67" i="198" s="1"/>
  <c r="Q67" i="198"/>
  <c r="R67" i="198"/>
  <c r="S67" i="198"/>
  <c r="V67" i="198"/>
  <c r="W67" i="198"/>
  <c r="O68" i="198"/>
  <c r="N71" i="198"/>
  <c r="P71" i="198" s="1"/>
  <c r="S71" i="198"/>
  <c r="V71" i="198"/>
  <c r="X71" i="198"/>
  <c r="N72" i="198"/>
  <c r="N73" i="198"/>
  <c r="Q73" i="198" s="1"/>
  <c r="P73" i="198"/>
  <c r="S73" i="198"/>
  <c r="T73" i="198"/>
  <c r="W73" i="198"/>
  <c r="X73" i="198"/>
  <c r="N74" i="198"/>
  <c r="S74" i="198" s="1"/>
  <c r="W74" i="198"/>
  <c r="N76" i="198"/>
  <c r="P76" i="198" s="1"/>
  <c r="Q76" i="198"/>
  <c r="R76" i="198"/>
  <c r="S76" i="198"/>
  <c r="T76" i="198"/>
  <c r="V76" i="198"/>
  <c r="W76" i="198"/>
  <c r="X76" i="198"/>
  <c r="N77" i="198"/>
  <c r="S77" i="198" s="1"/>
  <c r="W77" i="198"/>
  <c r="N78" i="198"/>
  <c r="Q78" i="198" s="1"/>
  <c r="P78" i="198"/>
  <c r="S78" i="198"/>
  <c r="T78" i="198"/>
  <c r="W78" i="198"/>
  <c r="X78" i="198"/>
  <c r="N79" i="198"/>
  <c r="R79" i="198" s="1"/>
  <c r="P79" i="198"/>
  <c r="Q79" i="198"/>
  <c r="S79" i="198"/>
  <c r="T79" i="198"/>
  <c r="V79" i="198"/>
  <c r="W79" i="198"/>
  <c r="X79" i="198"/>
  <c r="N80" i="198"/>
  <c r="P80" i="198" s="1"/>
  <c r="Q80" i="198"/>
  <c r="R80" i="198"/>
  <c r="U80" i="198" s="1"/>
  <c r="S80" i="198"/>
  <c r="T80" i="198"/>
  <c r="V80" i="198"/>
  <c r="W80" i="198"/>
  <c r="X80" i="198"/>
  <c r="N81" i="198"/>
  <c r="S81" i="198" s="1"/>
  <c r="W81" i="198"/>
  <c r="N82" i="198"/>
  <c r="W82" i="198"/>
  <c r="N83" i="198"/>
  <c r="R83" i="198" s="1"/>
  <c r="Q83" i="198"/>
  <c r="S83" i="198"/>
  <c r="T83" i="198"/>
  <c r="U83" i="198"/>
  <c r="V83" i="198"/>
  <c r="W83" i="198"/>
  <c r="X83" i="198"/>
  <c r="Y83" i="198"/>
  <c r="N85" i="198"/>
  <c r="P85" i="198"/>
  <c r="Q85" i="198"/>
  <c r="R85" i="198"/>
  <c r="U85" i="198" s="1"/>
  <c r="S85" i="198"/>
  <c r="T85" i="198"/>
  <c r="V85" i="198"/>
  <c r="W85" i="198"/>
  <c r="X85" i="198"/>
  <c r="N86" i="198"/>
  <c r="S86" i="198"/>
  <c r="W86" i="198"/>
  <c r="N87" i="198"/>
  <c r="Q87" i="198" s="1"/>
  <c r="S87" i="198"/>
  <c r="T87" i="198"/>
  <c r="W87" i="198"/>
  <c r="X87" i="198"/>
  <c r="N88" i="198"/>
  <c r="Q88" i="198" s="1"/>
  <c r="P88" i="198"/>
  <c r="S88" i="198"/>
  <c r="T88" i="198"/>
  <c r="W88" i="198"/>
  <c r="X88" i="198"/>
  <c r="P89" i="198"/>
  <c r="N90" i="198"/>
  <c r="R90" i="198" s="1"/>
  <c r="P90" i="198"/>
  <c r="T90" i="198"/>
  <c r="N91" i="198"/>
  <c r="Q91" i="198" s="1"/>
  <c r="P91" i="198"/>
  <c r="S91" i="198"/>
  <c r="T91" i="198"/>
  <c r="X91" i="198"/>
  <c r="N92" i="198"/>
  <c r="N93" i="198"/>
  <c r="Q93" i="198" s="1"/>
  <c r="P93" i="198"/>
  <c r="S93" i="198"/>
  <c r="T93" i="198"/>
  <c r="W93" i="198"/>
  <c r="X93" i="198"/>
  <c r="N95" i="198"/>
  <c r="T95" i="198" s="1"/>
  <c r="N96" i="198"/>
  <c r="Q96" i="198" s="1"/>
  <c r="P96" i="198"/>
  <c r="S96" i="198"/>
  <c r="T96" i="198"/>
  <c r="W96" i="198"/>
  <c r="X96" i="198"/>
  <c r="N98" i="198"/>
  <c r="P98" i="198" s="1"/>
  <c r="U98" i="198"/>
  <c r="V98" i="198"/>
  <c r="Y98" i="198" s="1"/>
  <c r="N99" i="198"/>
  <c r="P99" i="198"/>
  <c r="U99" i="198"/>
  <c r="V99" i="198"/>
  <c r="N101" i="198"/>
  <c r="R101" i="198" s="1"/>
  <c r="P101" i="198"/>
  <c r="Q101" i="198"/>
  <c r="S101" i="198"/>
  <c r="T101" i="198"/>
  <c r="V101" i="198"/>
  <c r="W101" i="198"/>
  <c r="X101" i="198"/>
  <c r="N103" i="198"/>
  <c r="P103" i="198"/>
  <c r="Q103" i="198"/>
  <c r="R103" i="198"/>
  <c r="U103" i="198" s="1"/>
  <c r="S103" i="198"/>
  <c r="T103" i="198"/>
  <c r="V103" i="198"/>
  <c r="W103" i="198"/>
  <c r="X103" i="198"/>
  <c r="N104" i="198"/>
  <c r="R104" i="198"/>
  <c r="W104" i="198"/>
  <c r="N106" i="198"/>
  <c r="P106" i="198" s="1"/>
  <c r="N107" i="198"/>
  <c r="R107" i="198" s="1"/>
  <c r="P107" i="198"/>
  <c r="T107" i="198"/>
  <c r="V107" i="198"/>
  <c r="N109" i="198"/>
  <c r="Q109" i="198" s="1"/>
  <c r="P109" i="198"/>
  <c r="S109" i="198"/>
  <c r="T109" i="198"/>
  <c r="X109" i="198"/>
  <c r="N110" i="198"/>
  <c r="N112" i="198"/>
  <c r="P112" i="198" s="1"/>
  <c r="W112" i="198"/>
  <c r="N114" i="198"/>
  <c r="R114" i="198" s="1"/>
  <c r="Q114" i="198"/>
  <c r="S114" i="198"/>
  <c r="T114" i="198"/>
  <c r="X114" i="198"/>
  <c r="N115" i="198"/>
  <c r="S115" i="198"/>
  <c r="X115" i="198"/>
  <c r="N116" i="198"/>
  <c r="Q116" i="198" s="1"/>
  <c r="R116" i="198"/>
  <c r="V116" i="198"/>
  <c r="W116" i="198"/>
  <c r="N117" i="198"/>
  <c r="R117" i="198" s="1"/>
  <c r="P117" i="198"/>
  <c r="Q117" i="198"/>
  <c r="S117" i="198"/>
  <c r="T117" i="198"/>
  <c r="W117" i="198"/>
  <c r="X117" i="198"/>
  <c r="N118" i="198"/>
  <c r="P118" i="198" s="1"/>
  <c r="Q118" i="198"/>
  <c r="R118" i="198"/>
  <c r="U118" i="198" s="1"/>
  <c r="S118" i="198"/>
  <c r="T118" i="198"/>
  <c r="V118" i="198"/>
  <c r="W118" i="198"/>
  <c r="X118" i="198"/>
  <c r="N119" i="198"/>
  <c r="P119" i="198" s="1"/>
  <c r="S119" i="198"/>
  <c r="W119" i="198"/>
  <c r="N120" i="198"/>
  <c r="Q120" i="198" s="1"/>
  <c r="S120" i="198"/>
  <c r="T120" i="198"/>
  <c r="W120" i="198"/>
  <c r="X120" i="198"/>
  <c r="N121" i="198"/>
  <c r="R121" i="198" s="1"/>
  <c r="P121" i="198"/>
  <c r="T121" i="198"/>
  <c r="W121" i="198"/>
  <c r="N123" i="198"/>
  <c r="P123" i="198"/>
  <c r="Q123" i="198"/>
  <c r="R123" i="198"/>
  <c r="S123" i="198"/>
  <c r="T123" i="198"/>
  <c r="V123" i="198"/>
  <c r="W123" i="198"/>
  <c r="X123" i="198"/>
  <c r="N124" i="198"/>
  <c r="P124" i="198" s="1"/>
  <c r="S124" i="198"/>
  <c r="N125" i="198"/>
  <c r="Q125" i="198" s="1"/>
  <c r="P125" i="198"/>
  <c r="S125" i="198"/>
  <c r="T125" i="198"/>
  <c r="W125" i="198"/>
  <c r="X125" i="198"/>
  <c r="N126" i="198"/>
  <c r="T126" i="198" s="1"/>
  <c r="N128" i="198"/>
  <c r="Q128" i="198" s="1"/>
  <c r="P128" i="198"/>
  <c r="S128" i="198"/>
  <c r="T128" i="198"/>
  <c r="X128" i="198"/>
  <c r="N129" i="198"/>
  <c r="N130" i="198"/>
  <c r="Q130" i="198" s="1"/>
  <c r="P130" i="198"/>
  <c r="W130" i="198"/>
  <c r="X130" i="198"/>
  <c r="N131" i="198"/>
  <c r="R131" i="198" s="1"/>
  <c r="Q131" i="198"/>
  <c r="S131" i="198"/>
  <c r="T131" i="198"/>
  <c r="X131" i="198"/>
  <c r="N132" i="198"/>
  <c r="R132" i="198"/>
  <c r="S132" i="198"/>
  <c r="W132" i="198"/>
  <c r="X132" i="198"/>
  <c r="N134" i="198"/>
  <c r="P134" i="198" s="1"/>
  <c r="W134" i="198"/>
  <c r="N135" i="198"/>
  <c r="T135" i="198" s="1"/>
  <c r="N136" i="198"/>
  <c r="R136" i="198" s="1"/>
  <c r="P136" i="198"/>
  <c r="Q136" i="198"/>
  <c r="S136" i="198"/>
  <c r="T136" i="198"/>
  <c r="W136" i="198"/>
  <c r="X136" i="198"/>
  <c r="N137" i="198"/>
  <c r="P137" i="198" s="1"/>
  <c r="Q137" i="198"/>
  <c r="R137" i="198"/>
  <c r="S137" i="198"/>
  <c r="V137" i="198"/>
  <c r="W137" i="198"/>
  <c r="X137" i="198"/>
  <c r="N138" i="198"/>
  <c r="P138" i="198" s="1"/>
  <c r="S138" i="198"/>
  <c r="W138" i="198"/>
  <c r="N140" i="198"/>
  <c r="V140" i="198" s="1"/>
  <c r="Y140" i="198" s="1"/>
  <c r="U140" i="198"/>
  <c r="N141" i="198"/>
  <c r="P141" i="198" s="1"/>
  <c r="U141" i="198"/>
  <c r="N143" i="198"/>
  <c r="P143" i="198"/>
  <c r="Q143" i="198"/>
  <c r="R143" i="198"/>
  <c r="S143" i="198"/>
  <c r="T143" i="198"/>
  <c r="V143" i="198"/>
  <c r="W143" i="198"/>
  <c r="X143" i="198"/>
  <c r="N145" i="198"/>
  <c r="S145" i="198"/>
  <c r="W145" i="198"/>
  <c r="N146" i="198"/>
  <c r="Q146" i="198" s="1"/>
  <c r="P146" i="198"/>
  <c r="S146" i="198"/>
  <c r="T146" i="198"/>
  <c r="W146" i="198"/>
  <c r="X146" i="198"/>
  <c r="N148" i="198"/>
  <c r="T148" i="198"/>
  <c r="N150" i="198"/>
  <c r="S150" i="198"/>
  <c r="X150" i="198"/>
  <c r="N151" i="198"/>
  <c r="W151" i="198" s="1"/>
  <c r="S151" i="198"/>
  <c r="N153" i="198"/>
  <c r="T153" i="198" s="1"/>
  <c r="N154" i="198"/>
  <c r="N155" i="198"/>
  <c r="P155" i="198" s="1"/>
  <c r="Q155" i="198"/>
  <c r="S155" i="198"/>
  <c r="T155" i="198"/>
  <c r="V155" i="198"/>
  <c r="W155" i="198"/>
  <c r="X155" i="198"/>
  <c r="N156" i="198"/>
  <c r="S156" i="198" s="1"/>
  <c r="N158" i="198"/>
  <c r="S158" i="198"/>
  <c r="N159" i="198"/>
  <c r="P159" i="198"/>
  <c r="Q159" i="198"/>
  <c r="R159" i="198"/>
  <c r="U159" i="198" s="1"/>
  <c r="S159" i="198"/>
  <c r="T159" i="198"/>
  <c r="V159" i="198"/>
  <c r="W159" i="198"/>
  <c r="X159" i="198"/>
  <c r="N160" i="198"/>
  <c r="W160" i="198"/>
  <c r="N161" i="198"/>
  <c r="S161" i="198"/>
  <c r="W161" i="198"/>
  <c r="N162" i="198"/>
  <c r="R162" i="198" s="1"/>
  <c r="P162" i="198"/>
  <c r="Q162" i="198"/>
  <c r="S162" i="198"/>
  <c r="T162" i="198"/>
  <c r="V162" i="198"/>
  <c r="W162" i="198"/>
  <c r="X162" i="198"/>
  <c r="N163" i="198"/>
  <c r="P163" i="198" s="1"/>
  <c r="R163" i="198"/>
  <c r="S163" i="198"/>
  <c r="V163" i="198"/>
  <c r="W163" i="198"/>
  <c r="N165" i="198"/>
  <c r="T165" i="198"/>
  <c r="N166" i="198"/>
  <c r="S166" i="198" s="1"/>
  <c r="N167" i="198"/>
  <c r="P167" i="198" s="1"/>
  <c r="R167" i="198"/>
  <c r="S167" i="198"/>
  <c r="W167" i="198"/>
  <c r="X167" i="198"/>
  <c r="N168" i="198"/>
  <c r="P168" i="198" s="1"/>
  <c r="Q168" i="198"/>
  <c r="R168" i="198"/>
  <c r="U168" i="198" s="1"/>
  <c r="S168" i="198"/>
  <c r="T168" i="198"/>
  <c r="V168" i="198"/>
  <c r="W168" i="198"/>
  <c r="X168" i="198"/>
  <c r="N170" i="198"/>
  <c r="S170" i="198"/>
  <c r="X170" i="198"/>
  <c r="N171" i="198"/>
  <c r="S171" i="198" s="1"/>
  <c r="N172" i="198"/>
  <c r="S172" i="198"/>
  <c r="X172" i="198"/>
  <c r="N174" i="198"/>
  <c r="P174" i="198" s="1"/>
  <c r="S174" i="198"/>
  <c r="V174" i="198"/>
  <c r="N175" i="198"/>
  <c r="V175" i="198"/>
  <c r="N176" i="198"/>
  <c r="S176" i="198"/>
  <c r="W176" i="198"/>
  <c r="N177" i="198"/>
  <c r="P177" i="198" s="1"/>
  <c r="Q177" i="198"/>
  <c r="R177" i="198"/>
  <c r="S177" i="198"/>
  <c r="T177" i="198"/>
  <c r="V177" i="198"/>
  <c r="W177" i="198"/>
  <c r="X177" i="198"/>
  <c r="N180" i="198"/>
  <c r="P180" i="198" s="1"/>
  <c r="Q180" i="198"/>
  <c r="R180" i="198"/>
  <c r="S180" i="198"/>
  <c r="T180" i="198"/>
  <c r="U180" i="198"/>
  <c r="V180" i="198"/>
  <c r="W180" i="198"/>
  <c r="X180" i="198"/>
  <c r="Y180" i="198"/>
  <c r="N182" i="198"/>
  <c r="P182" i="198" s="1"/>
  <c r="V182" i="198"/>
  <c r="W182" i="198"/>
  <c r="N184" i="198"/>
  <c r="S184" i="198"/>
  <c r="W184" i="198"/>
  <c r="N186" i="198"/>
  <c r="P186" i="198" s="1"/>
  <c r="R186" i="198"/>
  <c r="S186" i="198"/>
  <c r="W186" i="198"/>
  <c r="X186" i="198"/>
  <c r="N188" i="198"/>
  <c r="P188" i="198"/>
  <c r="Q188" i="198"/>
  <c r="R188" i="198"/>
  <c r="S188" i="198"/>
  <c r="T188" i="198"/>
  <c r="U188" i="198"/>
  <c r="V188" i="198"/>
  <c r="W188" i="198"/>
  <c r="X188" i="198"/>
  <c r="Y188" i="198"/>
  <c r="N189" i="198"/>
  <c r="P189" i="198" s="1"/>
  <c r="V189" i="198"/>
  <c r="W189" i="198"/>
  <c r="N191" i="198"/>
  <c r="P191" i="198"/>
  <c r="S191" i="198"/>
  <c r="T191" i="198"/>
  <c r="W191" i="198"/>
  <c r="X191" i="198"/>
  <c r="N192" i="198"/>
  <c r="W192" i="198"/>
  <c r="N194" i="198"/>
  <c r="P194" i="198" s="1"/>
  <c r="N195" i="198"/>
  <c r="N197" i="198"/>
  <c r="P197" i="198"/>
  <c r="Q197" i="198"/>
  <c r="R197" i="198"/>
  <c r="S197" i="198"/>
  <c r="T197" i="198"/>
  <c r="U197" i="198" s="1"/>
  <c r="V197" i="198"/>
  <c r="W197" i="198"/>
  <c r="X197" i="198"/>
  <c r="N199" i="198"/>
  <c r="P199" i="198" s="1"/>
  <c r="R199" i="198"/>
  <c r="S199" i="198"/>
  <c r="V199" i="198"/>
  <c r="W199" i="198"/>
  <c r="N201" i="198"/>
  <c r="P201" i="198" s="1"/>
  <c r="S201" i="198"/>
  <c r="W201" i="198"/>
  <c r="N203" i="198"/>
  <c r="P203" i="198"/>
  <c r="Q203" i="198"/>
  <c r="R203" i="198"/>
  <c r="S203" i="198"/>
  <c r="T203" i="198"/>
  <c r="V203" i="198"/>
  <c r="W203" i="198"/>
  <c r="X203" i="198"/>
  <c r="O204" i="198"/>
  <c r="H205" i="198"/>
  <c r="P205" i="198"/>
  <c r="Q205" i="198"/>
  <c r="R205" i="198"/>
  <c r="S205" i="198"/>
  <c r="T205" i="198"/>
  <c r="V205" i="198"/>
  <c r="W205" i="198"/>
  <c r="X205" i="198"/>
  <c r="H206" i="198"/>
  <c r="P206" i="198"/>
  <c r="U206" i="198"/>
  <c r="V206" i="198"/>
  <c r="H207" i="198"/>
  <c r="P207" i="198"/>
  <c r="Q207" i="198"/>
  <c r="R207" i="198"/>
  <c r="S207" i="198"/>
  <c r="T207" i="198"/>
  <c r="V207" i="198"/>
  <c r="W207" i="198"/>
  <c r="X207" i="198"/>
  <c r="H208" i="198"/>
  <c r="P208" i="198"/>
  <c r="Q208" i="198"/>
  <c r="R208" i="198"/>
  <c r="S208" i="198"/>
  <c r="T208" i="198"/>
  <c r="U208" i="198"/>
  <c r="V208" i="198"/>
  <c r="W208" i="198"/>
  <c r="X208" i="198"/>
  <c r="Y208" i="198"/>
  <c r="H209" i="198"/>
  <c r="P209" i="198"/>
  <c r="V209" i="198"/>
  <c r="Y209" i="198"/>
  <c r="H210" i="198"/>
  <c r="P210" i="198"/>
  <c r="Q210" i="198"/>
  <c r="R210" i="198"/>
  <c r="U210" i="198" s="1"/>
  <c r="S210" i="198"/>
  <c r="T210" i="198"/>
  <c r="V210" i="198"/>
  <c r="W210" i="198"/>
  <c r="X210" i="198"/>
  <c r="H211" i="198"/>
  <c r="P211" i="198"/>
  <c r="Q211" i="198"/>
  <c r="R211" i="198"/>
  <c r="S211" i="198"/>
  <c r="T211" i="198"/>
  <c r="V211" i="198"/>
  <c r="W211" i="198"/>
  <c r="X211" i="198"/>
  <c r="H212" i="198"/>
  <c r="P212" i="198"/>
  <c r="Q212" i="198"/>
  <c r="R212" i="198"/>
  <c r="S212" i="198"/>
  <c r="T212" i="198"/>
  <c r="U212" i="198" s="1"/>
  <c r="Y212" i="198" s="1"/>
  <c r="V212" i="198"/>
  <c r="W212" i="198"/>
  <c r="X212" i="198"/>
  <c r="H213" i="198"/>
  <c r="P213" i="198"/>
  <c r="Q213" i="198"/>
  <c r="R213" i="198"/>
  <c r="S213" i="198"/>
  <c r="U213" i="198" s="1"/>
  <c r="T213" i="198"/>
  <c r="V213" i="198"/>
  <c r="W213" i="198"/>
  <c r="X213" i="198"/>
  <c r="H214" i="198"/>
  <c r="P214" i="198"/>
  <c r="Q214" i="198"/>
  <c r="R214" i="198"/>
  <c r="S214" i="198"/>
  <c r="T214" i="198"/>
  <c r="V214" i="198"/>
  <c r="W214" i="198"/>
  <c r="X214" i="198"/>
  <c r="N215" i="198"/>
  <c r="H216" i="198"/>
  <c r="P216" i="198"/>
  <c r="Q216" i="198"/>
  <c r="R216" i="198"/>
  <c r="S216" i="198"/>
  <c r="U216" i="198"/>
  <c r="Y216" i="198" s="1"/>
  <c r="H217" i="198"/>
  <c r="P217" i="198"/>
  <c r="Q217" i="198"/>
  <c r="R217" i="198"/>
  <c r="U217" i="198" s="1"/>
  <c r="S217" i="198"/>
  <c r="T217" i="198"/>
  <c r="V217" i="198"/>
  <c r="W217" i="198"/>
  <c r="X217" i="198"/>
  <c r="H218" i="198"/>
  <c r="P218" i="198"/>
  <c r="Q218" i="198"/>
  <c r="R218" i="198"/>
  <c r="S218" i="198"/>
  <c r="T218" i="198"/>
  <c r="V218" i="198"/>
  <c r="W218" i="198"/>
  <c r="X218" i="198"/>
  <c r="O219" i="198"/>
  <c r="P220" i="198"/>
  <c r="Q220" i="198"/>
  <c r="R220" i="198"/>
  <c r="S220" i="198"/>
  <c r="T220" i="198"/>
  <c r="V220" i="198"/>
  <c r="W220" i="198"/>
  <c r="X220" i="198"/>
  <c r="H221" i="198"/>
  <c r="P221" i="198"/>
  <c r="Q221" i="198"/>
  <c r="R221" i="198"/>
  <c r="S221" i="198"/>
  <c r="T221" i="198"/>
  <c r="V221" i="198"/>
  <c r="W221" i="198"/>
  <c r="X221" i="198"/>
  <c r="H222" i="198"/>
  <c r="P222" i="198"/>
  <c r="U222" i="198"/>
  <c r="Y222" i="198" s="1"/>
  <c r="V222" i="198"/>
  <c r="H223" i="198"/>
  <c r="P223" i="198"/>
  <c r="Q223" i="198"/>
  <c r="R223" i="198"/>
  <c r="S223" i="198"/>
  <c r="T223" i="198"/>
  <c r="U223" i="198" s="1"/>
  <c r="Y223" i="198" s="1"/>
  <c r="V223" i="198"/>
  <c r="W223" i="198"/>
  <c r="X223" i="198"/>
  <c r="H224" i="198"/>
  <c r="P224" i="198"/>
  <c r="U224" i="198"/>
  <c r="Y224" i="198" s="1"/>
  <c r="V224" i="198"/>
  <c r="H225" i="198"/>
  <c r="P225" i="198"/>
  <c r="Q225" i="198"/>
  <c r="R225" i="198"/>
  <c r="S225" i="198"/>
  <c r="T225" i="198"/>
  <c r="V225" i="198"/>
  <c r="W225" i="198"/>
  <c r="X225" i="198"/>
  <c r="H226" i="198"/>
  <c r="P226" i="198"/>
  <c r="U226" i="198"/>
  <c r="V226" i="198"/>
  <c r="H227" i="198"/>
  <c r="P227" i="198"/>
  <c r="Q227" i="198"/>
  <c r="R227" i="198"/>
  <c r="S227" i="198"/>
  <c r="T227" i="198"/>
  <c r="V227" i="198"/>
  <c r="W227" i="198"/>
  <c r="X227" i="198"/>
  <c r="H228" i="198"/>
  <c r="P228" i="198"/>
  <c r="U228" i="198"/>
  <c r="Y228" i="198" s="1"/>
  <c r="V228" i="198"/>
  <c r="H229" i="198"/>
  <c r="P229" i="198"/>
  <c r="Q229" i="198"/>
  <c r="R229" i="198"/>
  <c r="S229" i="198"/>
  <c r="T229" i="198"/>
  <c r="V229" i="198"/>
  <c r="W229" i="198"/>
  <c r="X229" i="198"/>
  <c r="H230" i="198"/>
  <c r="P230" i="198"/>
  <c r="U230" i="198"/>
  <c r="Y230" i="198" s="1"/>
  <c r="V230" i="198"/>
  <c r="P231" i="198"/>
  <c r="Q231" i="198"/>
  <c r="R231" i="198"/>
  <c r="S231" i="198"/>
  <c r="T231" i="198"/>
  <c r="U231" i="198"/>
  <c r="V231" i="198"/>
  <c r="W231" i="198"/>
  <c r="X231" i="198"/>
  <c r="Y231" i="198"/>
  <c r="H232" i="198"/>
  <c r="P232" i="198"/>
  <c r="Q232" i="198"/>
  <c r="R232" i="198"/>
  <c r="U232" i="198" s="1"/>
  <c r="S232" i="198"/>
  <c r="T232" i="198"/>
  <c r="V232" i="198"/>
  <c r="W232" i="198"/>
  <c r="X232" i="198"/>
  <c r="H233" i="198"/>
  <c r="P233" i="198"/>
  <c r="Q233" i="198"/>
  <c r="R233" i="198"/>
  <c r="S233" i="198"/>
  <c r="T233" i="198"/>
  <c r="V233" i="198"/>
  <c r="W233" i="198"/>
  <c r="X233" i="198"/>
  <c r="H234" i="198"/>
  <c r="P234" i="198"/>
  <c r="Q234" i="198"/>
  <c r="R234" i="198"/>
  <c r="S234" i="198"/>
  <c r="T234" i="198"/>
  <c r="U234" i="198" s="1"/>
  <c r="Y234" i="198" s="1"/>
  <c r="V234" i="198"/>
  <c r="W234" i="198"/>
  <c r="X234" i="198"/>
  <c r="H235" i="198"/>
  <c r="P235" i="198"/>
  <c r="Q235" i="198"/>
  <c r="R235" i="198"/>
  <c r="S235" i="198"/>
  <c r="U235" i="198" s="1"/>
  <c r="T235" i="198"/>
  <c r="V235" i="198"/>
  <c r="W235" i="198"/>
  <c r="X235" i="198"/>
  <c r="H236" i="198"/>
  <c r="P236" i="198"/>
  <c r="Q236" i="198"/>
  <c r="R236" i="198"/>
  <c r="S236" i="198"/>
  <c r="T236" i="198"/>
  <c r="V236" i="198"/>
  <c r="W236" i="198"/>
  <c r="X236" i="198"/>
  <c r="P237" i="198"/>
  <c r="H238" i="198"/>
  <c r="P238" i="198"/>
  <c r="Q238" i="198"/>
  <c r="R238" i="198"/>
  <c r="U238" i="198" s="1"/>
  <c r="S238" i="198"/>
  <c r="T238" i="198"/>
  <c r="V238" i="198"/>
  <c r="W238" i="198"/>
  <c r="X238" i="198"/>
  <c r="H239" i="198"/>
  <c r="P239" i="198"/>
  <c r="U239" i="198"/>
  <c r="Y239" i="198" s="1"/>
  <c r="V239" i="198"/>
  <c r="H240" i="198"/>
  <c r="P240" i="198"/>
  <c r="Q240" i="198"/>
  <c r="R240" i="198"/>
  <c r="S240" i="198"/>
  <c r="T240" i="198"/>
  <c r="V240" i="198"/>
  <c r="W240" i="198"/>
  <c r="X240" i="198"/>
  <c r="H241" i="198"/>
  <c r="P241" i="198"/>
  <c r="U241" i="198"/>
  <c r="V241" i="198"/>
  <c r="Y241" i="198"/>
  <c r="H242" i="198"/>
  <c r="P242" i="198"/>
  <c r="Q242" i="198"/>
  <c r="R242" i="198"/>
  <c r="U242" i="198" s="1"/>
  <c r="S242" i="198"/>
  <c r="T242" i="198"/>
  <c r="V242" i="198"/>
  <c r="W242" i="198"/>
  <c r="X242" i="198"/>
  <c r="H243" i="198"/>
  <c r="P243" i="198"/>
  <c r="U243" i="198"/>
  <c r="Y243" i="198" s="1"/>
  <c r="V243" i="198"/>
  <c r="H244" i="198"/>
  <c r="P244" i="198"/>
  <c r="Q244" i="198"/>
  <c r="R244" i="198"/>
  <c r="S244" i="198"/>
  <c r="T244" i="198"/>
  <c r="V244" i="198"/>
  <c r="W244" i="198"/>
  <c r="X244" i="198"/>
  <c r="H245" i="198"/>
  <c r="P245" i="198"/>
  <c r="U245" i="198"/>
  <c r="V245" i="198"/>
  <c r="Y245" i="198"/>
  <c r="H246" i="198"/>
  <c r="P246" i="198"/>
  <c r="Q246" i="198"/>
  <c r="R246" i="198"/>
  <c r="U246" i="198" s="1"/>
  <c r="S246" i="198"/>
  <c r="T246" i="198"/>
  <c r="V246" i="198"/>
  <c r="W246" i="198"/>
  <c r="X246" i="198"/>
  <c r="H247" i="198"/>
  <c r="P247" i="198"/>
  <c r="U247" i="198"/>
  <c r="Y247" i="198" s="1"/>
  <c r="V247" i="198"/>
  <c r="P248" i="198"/>
  <c r="H249" i="198"/>
  <c r="P249" i="198"/>
  <c r="Q249" i="198"/>
  <c r="R249" i="198"/>
  <c r="S249" i="198"/>
  <c r="T249" i="198"/>
  <c r="V249" i="198"/>
  <c r="W249" i="198"/>
  <c r="X249" i="198"/>
  <c r="H250" i="198"/>
  <c r="P250" i="198"/>
  <c r="Q250" i="198"/>
  <c r="R250" i="198"/>
  <c r="S250" i="198"/>
  <c r="T250" i="198"/>
  <c r="V250" i="198"/>
  <c r="W250" i="198"/>
  <c r="X250" i="198"/>
  <c r="H251" i="198"/>
  <c r="P251" i="198"/>
  <c r="Q251" i="198"/>
  <c r="R251" i="198"/>
  <c r="S251" i="198"/>
  <c r="T251" i="198"/>
  <c r="V251" i="198"/>
  <c r="W251" i="198"/>
  <c r="X251" i="198"/>
  <c r="H252" i="198"/>
  <c r="P252" i="198"/>
  <c r="Q252" i="198"/>
  <c r="R252" i="198"/>
  <c r="S252" i="198"/>
  <c r="T252" i="198"/>
  <c r="V252" i="198"/>
  <c r="W252" i="198"/>
  <c r="X252" i="198"/>
  <c r="H253" i="198"/>
  <c r="P253" i="198"/>
  <c r="Q253" i="198"/>
  <c r="R253" i="198"/>
  <c r="S253" i="198"/>
  <c r="T253" i="198"/>
  <c r="U253" i="198"/>
  <c r="V253" i="198"/>
  <c r="W253" i="198"/>
  <c r="X253" i="198"/>
  <c r="Y253" i="198"/>
  <c r="P254" i="198"/>
  <c r="H255" i="198"/>
  <c r="P255" i="198"/>
  <c r="Q255" i="198"/>
  <c r="R255" i="198"/>
  <c r="S255" i="198"/>
  <c r="T255" i="198"/>
  <c r="U255" i="198"/>
  <c r="V255" i="198"/>
  <c r="W255" i="198"/>
  <c r="X255" i="198"/>
  <c r="Y255" i="198"/>
  <c r="H256" i="198"/>
  <c r="P256" i="198"/>
  <c r="Q256" i="198"/>
  <c r="R256" i="198"/>
  <c r="U256" i="198" s="1"/>
  <c r="S256" i="198"/>
  <c r="T256" i="198"/>
  <c r="V256" i="198"/>
  <c r="W256" i="198"/>
  <c r="X256" i="198"/>
  <c r="H257" i="198"/>
  <c r="P257" i="198"/>
  <c r="Q257" i="198"/>
  <c r="R257" i="198"/>
  <c r="S257" i="198"/>
  <c r="T257" i="198"/>
  <c r="V257" i="198"/>
  <c r="W257" i="198"/>
  <c r="X257" i="198"/>
  <c r="H258" i="198"/>
  <c r="P258" i="198"/>
  <c r="Q258" i="198"/>
  <c r="R258" i="198"/>
  <c r="S258" i="198"/>
  <c r="T258" i="198"/>
  <c r="U258" i="198" s="1"/>
  <c r="Y258" i="198" s="1"/>
  <c r="V258" i="198"/>
  <c r="W258" i="198"/>
  <c r="X258" i="198"/>
  <c r="H259" i="198"/>
  <c r="P259" i="198"/>
  <c r="Q259" i="198"/>
  <c r="R259" i="198"/>
  <c r="S259" i="198"/>
  <c r="U259" i="198" s="1"/>
  <c r="Y259" i="198" s="1"/>
  <c r="T259" i="198"/>
  <c r="V259" i="198"/>
  <c r="W259" i="198"/>
  <c r="X259" i="198"/>
  <c r="P260" i="198"/>
  <c r="H261" i="198"/>
  <c r="P261" i="198"/>
  <c r="Q261" i="198"/>
  <c r="R261" i="198"/>
  <c r="S261" i="198"/>
  <c r="U261" i="198" s="1"/>
  <c r="Y261" i="198" s="1"/>
  <c r="T261" i="198"/>
  <c r="V261" i="198"/>
  <c r="W261" i="198"/>
  <c r="X261" i="198"/>
  <c r="H262" i="198"/>
  <c r="P262" i="198"/>
  <c r="Q262" i="198"/>
  <c r="R262" i="198"/>
  <c r="S262" i="198"/>
  <c r="T262" i="198"/>
  <c r="V262" i="198"/>
  <c r="W262" i="198"/>
  <c r="X262" i="198"/>
  <c r="H263" i="198"/>
  <c r="P263" i="198"/>
  <c r="Q263" i="198"/>
  <c r="R263" i="198"/>
  <c r="S263" i="198"/>
  <c r="T263" i="198"/>
  <c r="V263" i="198"/>
  <c r="W263" i="198"/>
  <c r="X263" i="198"/>
  <c r="H264" i="198"/>
  <c r="P264" i="198"/>
  <c r="Q264" i="198"/>
  <c r="R264" i="198"/>
  <c r="S264" i="198"/>
  <c r="T264" i="198"/>
  <c r="V264" i="198"/>
  <c r="W264" i="198"/>
  <c r="X264" i="198"/>
  <c r="H265" i="198"/>
  <c r="P265" i="198"/>
  <c r="Q265" i="198"/>
  <c r="R265" i="198"/>
  <c r="S265" i="198"/>
  <c r="T265" i="198"/>
  <c r="U265" i="198"/>
  <c r="V265" i="198"/>
  <c r="W265" i="198"/>
  <c r="X265" i="198"/>
  <c r="Y265" i="198"/>
  <c r="P266" i="198"/>
  <c r="H267" i="198"/>
  <c r="P267" i="198"/>
  <c r="Q267" i="198"/>
  <c r="R267" i="198"/>
  <c r="S267" i="198"/>
  <c r="T267" i="198"/>
  <c r="U267" i="198"/>
  <c r="V267" i="198"/>
  <c r="W267" i="198"/>
  <c r="X267" i="198"/>
  <c r="Y267" i="198"/>
  <c r="H268" i="198"/>
  <c r="P268" i="198"/>
  <c r="Q268" i="198"/>
  <c r="R268" i="198"/>
  <c r="U268" i="198" s="1"/>
  <c r="S268" i="198"/>
  <c r="T268" i="198"/>
  <c r="V268" i="198"/>
  <c r="W268" i="198"/>
  <c r="X268" i="198"/>
  <c r="H269" i="198"/>
  <c r="P269" i="198"/>
  <c r="Q269" i="198"/>
  <c r="R269" i="198"/>
  <c r="S269" i="198"/>
  <c r="T269" i="198"/>
  <c r="V269" i="198"/>
  <c r="W269" i="198"/>
  <c r="X269" i="198"/>
  <c r="H270" i="198"/>
  <c r="P270" i="198"/>
  <c r="Q270" i="198"/>
  <c r="R270" i="198"/>
  <c r="S270" i="198"/>
  <c r="T270" i="198"/>
  <c r="U270" i="198" s="1"/>
  <c r="Y270" i="198" s="1"/>
  <c r="V270" i="198"/>
  <c r="W270" i="198"/>
  <c r="X270" i="198"/>
  <c r="H271" i="198"/>
  <c r="P271" i="198"/>
  <c r="Q271" i="198"/>
  <c r="R271" i="198"/>
  <c r="S271" i="198"/>
  <c r="U271" i="198" s="1"/>
  <c r="Y271" i="198" s="1"/>
  <c r="T271" i="198"/>
  <c r="V271" i="198"/>
  <c r="W271" i="198"/>
  <c r="X271" i="198"/>
  <c r="P272" i="198"/>
  <c r="H273" i="198"/>
  <c r="P273" i="198"/>
  <c r="Q273" i="198"/>
  <c r="R273" i="198"/>
  <c r="S273" i="198"/>
  <c r="U273" i="198" s="1"/>
  <c r="Y273" i="198" s="1"/>
  <c r="T273" i="198"/>
  <c r="V273" i="198"/>
  <c r="W273" i="198"/>
  <c r="X273" i="198"/>
  <c r="H274" i="198"/>
  <c r="P274" i="198"/>
  <c r="Q274" i="198"/>
  <c r="R274" i="198"/>
  <c r="S274" i="198"/>
  <c r="T274" i="198"/>
  <c r="V274" i="198"/>
  <c r="W274" i="198"/>
  <c r="X274" i="198"/>
  <c r="H275" i="198"/>
  <c r="P275" i="198"/>
  <c r="Q275" i="198"/>
  <c r="R275" i="198"/>
  <c r="S275" i="198"/>
  <c r="U275" i="198" s="1"/>
  <c r="T275" i="198"/>
  <c r="V275" i="198"/>
  <c r="W275" i="198"/>
  <c r="X275" i="198"/>
  <c r="H276" i="198"/>
  <c r="P276" i="198"/>
  <c r="Q276" i="198"/>
  <c r="R276" i="198"/>
  <c r="S276" i="198"/>
  <c r="T276" i="198"/>
  <c r="V276" i="198"/>
  <c r="W276" i="198"/>
  <c r="X276" i="198"/>
  <c r="H277" i="198"/>
  <c r="P277" i="198"/>
  <c r="Q277" i="198"/>
  <c r="R277" i="198"/>
  <c r="S277" i="198"/>
  <c r="T277" i="198"/>
  <c r="U277" i="198"/>
  <c r="V277" i="198"/>
  <c r="W277" i="198"/>
  <c r="X277" i="198"/>
  <c r="Y277" i="198"/>
  <c r="P278" i="198"/>
  <c r="N279" i="198"/>
  <c r="Q279" i="198" s="1"/>
  <c r="R279" i="198"/>
  <c r="S279" i="198"/>
  <c r="V279" i="198"/>
  <c r="H280" i="198"/>
  <c r="N280" i="198"/>
  <c r="P280" i="198" s="1"/>
  <c r="S280" i="198"/>
  <c r="V280" i="198"/>
  <c r="H281" i="198"/>
  <c r="N281" i="198" s="1"/>
  <c r="H282" i="198"/>
  <c r="N282" i="198" s="1"/>
  <c r="H283" i="198"/>
  <c r="N283" i="198" s="1"/>
  <c r="H285" i="198"/>
  <c r="P285" i="198"/>
  <c r="Q285" i="198"/>
  <c r="R285" i="198"/>
  <c r="S285" i="198"/>
  <c r="T285" i="198"/>
  <c r="V285" i="198"/>
  <c r="W285" i="198"/>
  <c r="X285" i="198"/>
  <c r="H286" i="198"/>
  <c r="P286" i="198"/>
  <c r="Q286" i="198"/>
  <c r="R286" i="198"/>
  <c r="S286" i="198"/>
  <c r="T286" i="198"/>
  <c r="V286" i="198"/>
  <c r="W286" i="198"/>
  <c r="X286" i="198"/>
  <c r="H287" i="198"/>
  <c r="P287" i="198"/>
  <c r="Q287" i="198"/>
  <c r="R287" i="198"/>
  <c r="S287" i="198"/>
  <c r="T287" i="198"/>
  <c r="V287" i="198"/>
  <c r="W287" i="198"/>
  <c r="X287" i="198"/>
  <c r="H288" i="198"/>
  <c r="P288" i="198"/>
  <c r="Q288" i="198"/>
  <c r="R288" i="198"/>
  <c r="U288" i="198" s="1"/>
  <c r="S288" i="198"/>
  <c r="T288" i="198"/>
  <c r="V288" i="198"/>
  <c r="W288" i="198"/>
  <c r="X288" i="198"/>
  <c r="H289" i="198"/>
  <c r="P289" i="198"/>
  <c r="Q289" i="198"/>
  <c r="R289" i="198"/>
  <c r="S289" i="198"/>
  <c r="T289" i="198"/>
  <c r="V289" i="198"/>
  <c r="W289" i="198"/>
  <c r="X289" i="198"/>
  <c r="H291" i="198"/>
  <c r="P291" i="198"/>
  <c r="Q291" i="198"/>
  <c r="R291" i="198"/>
  <c r="S291" i="198"/>
  <c r="U291" i="198" s="1"/>
  <c r="T291" i="198"/>
  <c r="V291" i="198"/>
  <c r="W291" i="198"/>
  <c r="X291" i="198"/>
  <c r="H292" i="198"/>
  <c r="P292" i="198"/>
  <c r="Q292" i="198"/>
  <c r="R292" i="198"/>
  <c r="S292" i="198"/>
  <c r="T292" i="198"/>
  <c r="V292" i="198"/>
  <c r="W292" i="198"/>
  <c r="X292" i="198"/>
  <c r="H294" i="198"/>
  <c r="P294" i="198"/>
  <c r="Q294" i="198"/>
  <c r="R294" i="198"/>
  <c r="S294" i="198"/>
  <c r="T294" i="198"/>
  <c r="U294" i="198"/>
  <c r="V294" i="198"/>
  <c r="W294" i="198"/>
  <c r="X294" i="198"/>
  <c r="Y294" i="198"/>
  <c r="H295" i="198"/>
  <c r="P295" i="198"/>
  <c r="Q295" i="198"/>
  <c r="R295" i="198"/>
  <c r="U295" i="198" s="1"/>
  <c r="S295" i="198"/>
  <c r="T295" i="198"/>
  <c r="V295" i="198"/>
  <c r="W295" i="198"/>
  <c r="X295" i="198"/>
  <c r="H296" i="198"/>
  <c r="P296" i="198"/>
  <c r="Q296" i="198"/>
  <c r="R296" i="198"/>
  <c r="S296" i="198"/>
  <c r="T296" i="198"/>
  <c r="V296" i="198"/>
  <c r="W296" i="198"/>
  <c r="X296" i="198"/>
  <c r="H297" i="198"/>
  <c r="P297" i="198"/>
  <c r="Q297" i="198"/>
  <c r="R297" i="198"/>
  <c r="S297" i="198"/>
  <c r="T297" i="198"/>
  <c r="U297" i="198" s="1"/>
  <c r="Y297" i="198" s="1"/>
  <c r="V297" i="198"/>
  <c r="W297" i="198"/>
  <c r="X297" i="198"/>
  <c r="H298" i="198"/>
  <c r="P298" i="198"/>
  <c r="Q298" i="198"/>
  <c r="R298" i="198"/>
  <c r="S298" i="198"/>
  <c r="T298" i="198"/>
  <c r="V298" i="198"/>
  <c r="W298" i="198"/>
  <c r="X298" i="198"/>
  <c r="H300" i="198"/>
  <c r="P300" i="198"/>
  <c r="Q300" i="198"/>
  <c r="R300" i="198"/>
  <c r="S300" i="198"/>
  <c r="T300" i="198"/>
  <c r="V300" i="198"/>
  <c r="W300" i="198"/>
  <c r="X300" i="198"/>
  <c r="H301" i="198"/>
  <c r="P301" i="198"/>
  <c r="Q301" i="198"/>
  <c r="R301" i="198"/>
  <c r="S301" i="198"/>
  <c r="U301" i="198" s="1"/>
  <c r="T301" i="198"/>
  <c r="V301" i="198"/>
  <c r="W301" i="198"/>
  <c r="X301" i="198"/>
  <c r="H302" i="198"/>
  <c r="P302" i="198"/>
  <c r="Q302" i="198"/>
  <c r="R302" i="198"/>
  <c r="S302" i="198"/>
  <c r="T302" i="198"/>
  <c r="V302" i="198"/>
  <c r="W302" i="198"/>
  <c r="X302" i="198"/>
  <c r="H303" i="198"/>
  <c r="P303" i="198"/>
  <c r="Q303" i="198"/>
  <c r="R303" i="198"/>
  <c r="S303" i="198"/>
  <c r="T303" i="198"/>
  <c r="U303" i="198"/>
  <c r="V303" i="198"/>
  <c r="W303" i="198"/>
  <c r="X303" i="198"/>
  <c r="Y303" i="198"/>
  <c r="H304" i="198"/>
  <c r="P304" i="198"/>
  <c r="Q304" i="198"/>
  <c r="R304" i="198"/>
  <c r="U304" i="198" s="1"/>
  <c r="S304" i="198"/>
  <c r="T304" i="198"/>
  <c r="V304" i="198"/>
  <c r="W304" i="198"/>
  <c r="X304" i="198"/>
  <c r="O305" i="198"/>
  <c r="N307" i="198"/>
  <c r="Q307" i="198"/>
  <c r="W307" i="198"/>
  <c r="N308" i="198"/>
  <c r="R308" i="198" s="1"/>
  <c r="S308" i="198"/>
  <c r="V308" i="198"/>
  <c r="W308" i="198"/>
  <c r="N309" i="198"/>
  <c r="S309" i="198"/>
  <c r="W309" i="198"/>
  <c r="N310" i="198"/>
  <c r="P310" i="198" s="1"/>
  <c r="Q310" i="198"/>
  <c r="R310" i="198"/>
  <c r="S310" i="198"/>
  <c r="V310" i="198"/>
  <c r="W310" i="198"/>
  <c r="X310" i="198"/>
  <c r="N311" i="198"/>
  <c r="P311" i="198" s="1"/>
  <c r="U311" i="198"/>
  <c r="Y311" i="198" s="1"/>
  <c r="V311" i="198"/>
  <c r="N312" i="198"/>
  <c r="P312" i="198" s="1"/>
  <c r="U312" i="198"/>
  <c r="V312" i="198"/>
  <c r="E313" i="198"/>
  <c r="O314" i="198"/>
  <c r="S314" i="198"/>
  <c r="N315" i="198"/>
  <c r="P315" i="198" s="1"/>
  <c r="Q315" i="198"/>
  <c r="Q314" i="198" s="1"/>
  <c r="R315" i="198"/>
  <c r="R314" i="198" s="1"/>
  <c r="S315" i="198"/>
  <c r="V315" i="198"/>
  <c r="W315" i="198"/>
  <c r="W314" i="198" s="1"/>
  <c r="X315" i="198"/>
  <c r="X314" i="198" s="1"/>
  <c r="N316" i="198"/>
  <c r="U316" i="198"/>
  <c r="V316" i="198"/>
  <c r="O317" i="198"/>
  <c r="N318" i="198"/>
  <c r="S318" i="198"/>
  <c r="S317" i="198" s="1"/>
  <c r="W318" i="198"/>
  <c r="W317" i="198" s="1"/>
  <c r="N319" i="198"/>
  <c r="P319" i="198" s="1"/>
  <c r="Q319" i="198"/>
  <c r="R319" i="198"/>
  <c r="S319" i="198"/>
  <c r="V319" i="198"/>
  <c r="W319" i="198"/>
  <c r="X319" i="198"/>
  <c r="N320" i="198"/>
  <c r="P320" i="198" s="1"/>
  <c r="U320" i="198"/>
  <c r="V320" i="198"/>
  <c r="E321" i="198"/>
  <c r="O322" i="198"/>
  <c r="N323" i="198"/>
  <c r="Q323" i="198"/>
  <c r="V323" i="198"/>
  <c r="W323" i="198"/>
  <c r="N324" i="198"/>
  <c r="W324" i="198" s="1"/>
  <c r="N325" i="198"/>
  <c r="P325" i="198" s="1"/>
  <c r="W325" i="198"/>
  <c r="N326" i="198"/>
  <c r="P326" i="198" s="1"/>
  <c r="Q326" i="198"/>
  <c r="R326" i="198"/>
  <c r="S326" i="198"/>
  <c r="V326" i="198"/>
  <c r="W326" i="198"/>
  <c r="X326" i="198"/>
  <c r="N327" i="198"/>
  <c r="N328" i="198"/>
  <c r="T328" i="198" s="1"/>
  <c r="N329" i="198"/>
  <c r="N330" i="198"/>
  <c r="P330" i="198"/>
  <c r="Q330" i="198"/>
  <c r="R330" i="198"/>
  <c r="U330" i="198" s="1"/>
  <c r="S330" i="198"/>
  <c r="T330" i="198"/>
  <c r="V330" i="198"/>
  <c r="W330" i="198"/>
  <c r="X330" i="198"/>
  <c r="N331" i="198"/>
  <c r="N332" i="198"/>
  <c r="P332" i="198"/>
  <c r="T332" i="198"/>
  <c r="V332" i="198"/>
  <c r="W332" i="198"/>
  <c r="O333" i="198"/>
  <c r="N334" i="198"/>
  <c r="Q334" i="198" s="1"/>
  <c r="P334" i="198"/>
  <c r="S334" i="198"/>
  <c r="T334" i="198"/>
  <c r="V334" i="198"/>
  <c r="X334" i="198"/>
  <c r="N335" i="198"/>
  <c r="R335" i="198" s="1"/>
  <c r="Q335" i="198"/>
  <c r="T335" i="198"/>
  <c r="W335" i="198"/>
  <c r="N336" i="198"/>
  <c r="R336" i="198" s="1"/>
  <c r="Q336" i="198"/>
  <c r="S336" i="198"/>
  <c r="V336" i="198"/>
  <c r="X336" i="198"/>
  <c r="N337" i="198"/>
  <c r="S337" i="198"/>
  <c r="N338" i="198"/>
  <c r="Q338" i="198" s="1"/>
  <c r="P338" i="198"/>
  <c r="R338" i="198"/>
  <c r="S338" i="198"/>
  <c r="T338" i="198"/>
  <c r="V338" i="198"/>
  <c r="W338" i="198"/>
  <c r="X338" i="198"/>
  <c r="N339" i="198"/>
  <c r="R339" i="198" s="1"/>
  <c r="Q339" i="198"/>
  <c r="S339" i="198"/>
  <c r="W339" i="198"/>
  <c r="X339" i="198"/>
  <c r="N340" i="198"/>
  <c r="R340" i="198" s="1"/>
  <c r="Q340" i="198"/>
  <c r="S340" i="198"/>
  <c r="V340" i="198"/>
  <c r="X340" i="198"/>
  <c r="N341" i="198"/>
  <c r="S341" i="198" s="1"/>
  <c r="W341" i="198"/>
  <c r="N342" i="198"/>
  <c r="Q342" i="198" s="1"/>
  <c r="P342" i="198"/>
  <c r="R342" i="198"/>
  <c r="S342" i="198"/>
  <c r="T342" i="198"/>
  <c r="V342" i="198"/>
  <c r="W342" i="198"/>
  <c r="X342" i="198"/>
  <c r="N343" i="198"/>
  <c r="R343" i="198" s="1"/>
  <c r="Q343" i="198"/>
  <c r="S343" i="198"/>
  <c r="T343" i="198"/>
  <c r="W343" i="198"/>
  <c r="X343" i="198"/>
  <c r="N344" i="198"/>
  <c r="Q344" i="198" s="1"/>
  <c r="P344" i="198"/>
  <c r="R344" i="198"/>
  <c r="S344" i="198"/>
  <c r="T344" i="198"/>
  <c r="W344" i="198"/>
  <c r="X344" i="198"/>
  <c r="N345" i="198"/>
  <c r="N346" i="198"/>
  <c r="Q346" i="198" s="1"/>
  <c r="R346" i="198"/>
  <c r="T346" i="198"/>
  <c r="W346" i="198"/>
  <c r="N347" i="198"/>
  <c r="R347" i="198" s="1"/>
  <c r="S347" i="198"/>
  <c r="X347" i="198"/>
  <c r="N348" i="198"/>
  <c r="Q348" i="198" s="1"/>
  <c r="P348" i="198"/>
  <c r="R348" i="198"/>
  <c r="S348" i="198"/>
  <c r="T348" i="198"/>
  <c r="W348" i="198"/>
  <c r="X348" i="198"/>
  <c r="N349" i="198"/>
  <c r="N350" i="198"/>
  <c r="Q350" i="198" s="1"/>
  <c r="P350" i="198"/>
  <c r="S350" i="198"/>
  <c r="T350" i="198"/>
  <c r="V350" i="198"/>
  <c r="X350" i="198"/>
  <c r="N351" i="198"/>
  <c r="R351" i="198" s="1"/>
  <c r="Q351" i="198"/>
  <c r="T351" i="198"/>
  <c r="W351" i="198"/>
  <c r="N352" i="198"/>
  <c r="R352" i="198" s="1"/>
  <c r="Q352" i="198"/>
  <c r="S352" i="198"/>
  <c r="V352" i="198"/>
  <c r="X352" i="198"/>
  <c r="N353" i="198"/>
  <c r="W353" i="198" s="1"/>
  <c r="S353" i="198"/>
  <c r="N354" i="198"/>
  <c r="Q354" i="198" s="1"/>
  <c r="R354" i="198"/>
  <c r="T354" i="198"/>
  <c r="W354" i="198"/>
  <c r="N355" i="198"/>
  <c r="R355" i="198" s="1"/>
  <c r="Q355" i="198"/>
  <c r="T355" i="198"/>
  <c r="X355" i="198"/>
  <c r="N356" i="198"/>
  <c r="P356" i="198"/>
  <c r="Q356" i="198"/>
  <c r="R356" i="198"/>
  <c r="U356" i="198" s="1"/>
  <c r="S356" i="198"/>
  <c r="T356" i="198"/>
  <c r="V356" i="198"/>
  <c r="W356" i="198"/>
  <c r="X356" i="198"/>
  <c r="N357" i="198"/>
  <c r="S357" i="198" s="1"/>
  <c r="N358" i="198"/>
  <c r="N359" i="198"/>
  <c r="T359" i="198"/>
  <c r="N360" i="198"/>
  <c r="Q360" i="198" s="1"/>
  <c r="P360" i="198"/>
  <c r="R360" i="198"/>
  <c r="S360" i="198"/>
  <c r="T360" i="198"/>
  <c r="W360" i="198"/>
  <c r="X360" i="198"/>
  <c r="N361" i="198"/>
  <c r="S361" i="198" s="1"/>
  <c r="N362" i="198"/>
  <c r="Q362" i="198" s="1"/>
  <c r="R362" i="198"/>
  <c r="T362" i="198"/>
  <c r="W362" i="198"/>
  <c r="N363" i="198"/>
  <c r="N364" i="198"/>
  <c r="P364" i="198"/>
  <c r="Q364" i="198"/>
  <c r="R364" i="198"/>
  <c r="U364" i="198" s="1"/>
  <c r="S364" i="198"/>
  <c r="T364" i="198"/>
  <c r="V364" i="198"/>
  <c r="W364" i="198"/>
  <c r="X364" i="198"/>
  <c r="N365" i="198"/>
  <c r="S365" i="198" s="1"/>
  <c r="O366" i="198"/>
  <c r="N367" i="198"/>
  <c r="S367" i="198"/>
  <c r="W367" i="198"/>
  <c r="N368" i="198"/>
  <c r="R368" i="198"/>
  <c r="T368" i="198"/>
  <c r="W368" i="198"/>
  <c r="N369" i="198"/>
  <c r="S369" i="198"/>
  <c r="W369" i="198"/>
  <c r="N370" i="198"/>
  <c r="Q370" i="198" s="1"/>
  <c r="S370" i="198"/>
  <c r="V370" i="198"/>
  <c r="X370" i="198"/>
  <c r="N371" i="198"/>
  <c r="S371" i="198" s="1"/>
  <c r="W371" i="198"/>
  <c r="N372" i="198"/>
  <c r="Q372" i="198" s="1"/>
  <c r="P372" i="198"/>
  <c r="R372" i="198"/>
  <c r="S372" i="198"/>
  <c r="T372" i="198"/>
  <c r="V372" i="198"/>
  <c r="W372" i="198"/>
  <c r="X372" i="198"/>
  <c r="O373" i="198"/>
  <c r="N374" i="198"/>
  <c r="R374" i="198" s="1"/>
  <c r="T374" i="198"/>
  <c r="W374" i="198"/>
  <c r="N375" i="198"/>
  <c r="S375" i="198" s="1"/>
  <c r="X375" i="198"/>
  <c r="N376" i="198"/>
  <c r="Q376" i="198" s="1"/>
  <c r="P376" i="198"/>
  <c r="R376" i="198"/>
  <c r="S376" i="198"/>
  <c r="T376" i="198"/>
  <c r="W376" i="198"/>
  <c r="X376" i="198"/>
  <c r="N377" i="198"/>
  <c r="N378" i="198"/>
  <c r="Q378" i="198" s="1"/>
  <c r="P378" i="198"/>
  <c r="R378" i="198"/>
  <c r="S378" i="198"/>
  <c r="T378" i="198"/>
  <c r="V378" i="198"/>
  <c r="W378" i="198"/>
  <c r="X378" i="198"/>
  <c r="N379" i="198"/>
  <c r="R379" i="198" s="1"/>
  <c r="Q379" i="198"/>
  <c r="S379" i="198"/>
  <c r="W379" i="198"/>
  <c r="X379" i="198"/>
  <c r="N380" i="198"/>
  <c r="Q380" i="198" s="1"/>
  <c r="S380" i="198"/>
  <c r="V380" i="198"/>
  <c r="X380" i="198"/>
  <c r="O381" i="198"/>
  <c r="N382" i="198"/>
  <c r="Q382" i="198" s="1"/>
  <c r="X382" i="198"/>
  <c r="N383" i="198"/>
  <c r="S383" i="198"/>
  <c r="W383" i="198"/>
  <c r="N384" i="198"/>
  <c r="R384" i="198" s="1"/>
  <c r="O385" i="198"/>
  <c r="N386" i="198"/>
  <c r="Q386" i="198" s="1"/>
  <c r="P386" i="198"/>
  <c r="R386" i="198"/>
  <c r="S386" i="198"/>
  <c r="T386" i="198"/>
  <c r="V386" i="198"/>
  <c r="W386" i="198"/>
  <c r="X386" i="198"/>
  <c r="N387" i="198"/>
  <c r="R387" i="198" s="1"/>
  <c r="P387" i="198"/>
  <c r="Q387" i="198"/>
  <c r="S387" i="198"/>
  <c r="U387" i="198" s="1"/>
  <c r="T387" i="198"/>
  <c r="W387" i="198"/>
  <c r="X387" i="198"/>
  <c r="N388" i="198"/>
  <c r="P388" i="198"/>
  <c r="U388" i="198"/>
  <c r="V388" i="198"/>
  <c r="N389" i="198"/>
  <c r="R389" i="198" s="1"/>
  <c r="Q389" i="198"/>
  <c r="S389" i="198"/>
  <c r="T389" i="198"/>
  <c r="W389" i="198"/>
  <c r="X389" i="198"/>
  <c r="N390" i="198"/>
  <c r="Q390" i="198"/>
  <c r="S390" i="198"/>
  <c r="V390" i="198"/>
  <c r="X390" i="198"/>
  <c r="N391" i="198"/>
  <c r="S391" i="198"/>
  <c r="W391" i="198"/>
  <c r="N392" i="198"/>
  <c r="R392" i="198"/>
  <c r="T392" i="198"/>
  <c r="W392" i="198"/>
  <c r="N393" i="198"/>
  <c r="S393" i="198"/>
  <c r="X393" i="198"/>
  <c r="N394" i="198"/>
  <c r="P394" i="198"/>
  <c r="Q394" i="198"/>
  <c r="R394" i="198"/>
  <c r="U394" i="198" s="1"/>
  <c r="S394" i="198"/>
  <c r="T394" i="198"/>
  <c r="V394" i="198"/>
  <c r="W394" i="198"/>
  <c r="X394" i="198"/>
  <c r="N395" i="198"/>
  <c r="P395" i="198" s="1"/>
  <c r="U395" i="198"/>
  <c r="V395" i="198"/>
  <c r="N396" i="198"/>
  <c r="P396" i="198"/>
  <c r="Q396" i="198"/>
  <c r="R396" i="198"/>
  <c r="S396" i="198"/>
  <c r="T396" i="198"/>
  <c r="U396" i="198"/>
  <c r="V396" i="198"/>
  <c r="W396" i="198"/>
  <c r="X396" i="198"/>
  <c r="Y396" i="198"/>
  <c r="N397" i="198"/>
  <c r="V397" i="198"/>
  <c r="E399" i="198"/>
  <c r="E398" i="198" s="1"/>
  <c r="D400" i="198"/>
  <c r="F400" i="198" s="1"/>
  <c r="O400" i="198"/>
  <c r="N401" i="198"/>
  <c r="Q401" i="198"/>
  <c r="Q400" i="198" s="1"/>
  <c r="R401" i="198"/>
  <c r="R400" i="198" s="1"/>
  <c r="S401" i="198"/>
  <c r="S400" i="198" s="1"/>
  <c r="V401" i="198"/>
  <c r="V400" i="198" s="1"/>
  <c r="W401" i="198"/>
  <c r="X401" i="198"/>
  <c r="X400" i="198" s="1"/>
  <c r="P402" i="198"/>
  <c r="U402" i="198"/>
  <c r="W402" i="198"/>
  <c r="Y402" i="198" s="1"/>
  <c r="O403" i="198"/>
  <c r="T403" i="198"/>
  <c r="X403" i="198"/>
  <c r="N404" i="198"/>
  <c r="P404" i="198"/>
  <c r="Q404" i="198"/>
  <c r="Q403" i="198" s="1"/>
  <c r="R404" i="198"/>
  <c r="R403" i="198" s="1"/>
  <c r="S404" i="198"/>
  <c r="S403" i="198" s="1"/>
  <c r="T404" i="198"/>
  <c r="V404" i="198"/>
  <c r="W404" i="198"/>
  <c r="W403" i="198" s="1"/>
  <c r="X404" i="198"/>
  <c r="N405" i="198"/>
  <c r="P405" i="198" s="1"/>
  <c r="P403" i="198" s="1"/>
  <c r="U405" i="198"/>
  <c r="O406" i="198"/>
  <c r="W406" i="198"/>
  <c r="N407" i="198"/>
  <c r="D406" i="198" s="1"/>
  <c r="F406" i="198" s="1"/>
  <c r="Q407" i="198"/>
  <c r="Q406" i="198" s="1"/>
  <c r="R407" i="198"/>
  <c r="R406" i="198" s="1"/>
  <c r="S407" i="198"/>
  <c r="S406" i="198" s="1"/>
  <c r="V407" i="198"/>
  <c r="V406" i="198" s="1"/>
  <c r="W407" i="198"/>
  <c r="E409" i="198"/>
  <c r="O410" i="198"/>
  <c r="N413" i="198"/>
  <c r="P413" i="198"/>
  <c r="Q413" i="198"/>
  <c r="R413" i="198"/>
  <c r="S413" i="198"/>
  <c r="T413" i="198"/>
  <c r="U413" i="198" s="1"/>
  <c r="Y413" i="198" s="1"/>
  <c r="V413" i="198"/>
  <c r="W413" i="198"/>
  <c r="X413" i="198"/>
  <c r="N414" i="198"/>
  <c r="P414" i="198" s="1"/>
  <c r="R414" i="198"/>
  <c r="S414" i="198"/>
  <c r="V414" i="198"/>
  <c r="X414" i="198"/>
  <c r="N416" i="198"/>
  <c r="P416" i="198" s="1"/>
  <c r="N417" i="198"/>
  <c r="Q417" i="198" s="1"/>
  <c r="W417" i="198"/>
  <c r="N419" i="198"/>
  <c r="P419" i="198" s="1"/>
  <c r="Q419" i="198"/>
  <c r="R419" i="198"/>
  <c r="S419" i="198"/>
  <c r="V419" i="198"/>
  <c r="W419" i="198"/>
  <c r="N421" i="198"/>
  <c r="P421" i="198" s="1"/>
  <c r="R421" i="198"/>
  <c r="S421" i="198"/>
  <c r="W421" i="198"/>
  <c r="X421" i="198"/>
  <c r="N422" i="198"/>
  <c r="P422" i="198" s="1"/>
  <c r="W422" i="198"/>
  <c r="N424" i="198"/>
  <c r="Q424" i="198" s="1"/>
  <c r="T424" i="198"/>
  <c r="W424" i="198"/>
  <c r="N426" i="198"/>
  <c r="P426" i="198"/>
  <c r="Q426" i="198"/>
  <c r="R426" i="198"/>
  <c r="S426" i="198"/>
  <c r="T426" i="198"/>
  <c r="U426" i="198" s="1"/>
  <c r="Y426" i="198" s="1"/>
  <c r="V426" i="198"/>
  <c r="W426" i="198"/>
  <c r="X426" i="198"/>
  <c r="N427" i="198"/>
  <c r="P427" i="198" s="1"/>
  <c r="Q427" i="198"/>
  <c r="R427" i="198"/>
  <c r="S427" i="198"/>
  <c r="V427" i="198"/>
  <c r="W427" i="198"/>
  <c r="X427" i="198"/>
  <c r="N428" i="198"/>
  <c r="P428" i="198" s="1"/>
  <c r="U428" i="198"/>
  <c r="N430" i="198"/>
  <c r="P430" i="198" s="1"/>
  <c r="R430" i="198"/>
  <c r="S430" i="198"/>
  <c r="W430" i="198"/>
  <c r="X430" i="198"/>
  <c r="N432" i="198"/>
  <c r="P432" i="198" s="1"/>
  <c r="W432" i="198"/>
  <c r="N433" i="198"/>
  <c r="Q433" i="198" s="1"/>
  <c r="T433" i="198"/>
  <c r="W433" i="198"/>
  <c r="P434" i="198"/>
  <c r="Q434" i="198"/>
  <c r="R434" i="198"/>
  <c r="S434" i="198"/>
  <c r="T434" i="198"/>
  <c r="U434" i="198" s="1"/>
  <c r="Y434" i="198" s="1"/>
  <c r="V434" i="198"/>
  <c r="W434" i="198"/>
  <c r="X434" i="198"/>
  <c r="N435" i="198"/>
  <c r="P435" i="198" s="1"/>
  <c r="Q435" i="198"/>
  <c r="R435" i="198"/>
  <c r="S435" i="198"/>
  <c r="V435" i="198"/>
  <c r="W435" i="198"/>
  <c r="X435" i="198"/>
  <c r="N437" i="198"/>
  <c r="P437" i="198" s="1"/>
  <c r="U437" i="198"/>
  <c r="N439" i="198"/>
  <c r="P439" i="198" s="1"/>
  <c r="R439" i="198"/>
  <c r="S439" i="198"/>
  <c r="W439" i="198"/>
  <c r="X439" i="198"/>
  <c r="N440" i="198"/>
  <c r="P440" i="198" s="1"/>
  <c r="W440" i="198"/>
  <c r="N441" i="198"/>
  <c r="Q441" i="198" s="1"/>
  <c r="T441" i="198"/>
  <c r="W441" i="198"/>
  <c r="N442" i="198"/>
  <c r="P442" i="198"/>
  <c r="Q442" i="198"/>
  <c r="R442" i="198"/>
  <c r="S442" i="198"/>
  <c r="T442" i="198"/>
  <c r="U442" i="198"/>
  <c r="V442" i="198"/>
  <c r="W442" i="198"/>
  <c r="X442" i="198"/>
  <c r="Y442" i="198"/>
  <c r="N443" i="198"/>
  <c r="P443" i="198" s="1"/>
  <c r="Q443" i="198"/>
  <c r="R443" i="198"/>
  <c r="S443" i="198"/>
  <c r="V443" i="198"/>
  <c r="W443" i="198"/>
  <c r="X443" i="198"/>
  <c r="P445" i="198"/>
  <c r="U445" i="198"/>
  <c r="Y445" i="198" s="1"/>
  <c r="W445" i="198"/>
  <c r="N446" i="198"/>
  <c r="U446" i="198"/>
  <c r="N447" i="198"/>
  <c r="P447" i="198" s="1"/>
  <c r="U447" i="198"/>
  <c r="N448" i="198"/>
  <c r="P448" i="198" s="1"/>
  <c r="U448" i="198"/>
  <c r="N449" i="198"/>
  <c r="W449" i="198" s="1"/>
  <c r="Y449" i="198" s="1"/>
  <c r="U449" i="198"/>
  <c r="N450" i="198"/>
  <c r="U450" i="198"/>
  <c r="N451" i="198"/>
  <c r="P451" i="198" s="1"/>
  <c r="U451" i="198"/>
  <c r="W451" i="198"/>
  <c r="N452" i="198"/>
  <c r="W452" i="198" s="1"/>
  <c r="U452" i="198"/>
  <c r="N454" i="198"/>
  <c r="Q454" i="198" s="1"/>
  <c r="W454" i="198"/>
  <c r="N455" i="198"/>
  <c r="P455" i="198"/>
  <c r="Q455" i="198"/>
  <c r="R455" i="198"/>
  <c r="S455" i="198"/>
  <c r="T455" i="198"/>
  <c r="U455" i="198"/>
  <c r="V455" i="198"/>
  <c r="W455" i="198"/>
  <c r="X455" i="198"/>
  <c r="Y455" i="198"/>
  <c r="N456" i="198"/>
  <c r="P456" i="198" s="1"/>
  <c r="Q456" i="198"/>
  <c r="R456" i="198"/>
  <c r="S456" i="198"/>
  <c r="V456" i="198"/>
  <c r="W456" i="198"/>
  <c r="X456" i="198"/>
  <c r="N457" i="198"/>
  <c r="S457" i="198"/>
  <c r="W457" i="198"/>
  <c r="N459" i="198"/>
  <c r="Q459" i="198" s="1"/>
  <c r="S459" i="198"/>
  <c r="T459" i="198"/>
  <c r="W459" i="198"/>
  <c r="N460" i="198"/>
  <c r="R460" i="198" s="1"/>
  <c r="P460" i="198"/>
  <c r="T460" i="198"/>
  <c r="V460" i="198"/>
  <c r="N461" i="198"/>
  <c r="Q461" i="198" s="1"/>
  <c r="P461" i="198"/>
  <c r="S461" i="198"/>
  <c r="T461" i="198"/>
  <c r="X461" i="198"/>
  <c r="N463" i="198"/>
  <c r="S463" i="198" s="1"/>
  <c r="N464" i="198"/>
  <c r="Q464" i="198" s="1"/>
  <c r="W464" i="198"/>
  <c r="N465" i="198"/>
  <c r="R465" i="198" s="1"/>
  <c r="Q465" i="198"/>
  <c r="U465" i="198" s="1"/>
  <c r="S465" i="198"/>
  <c r="T465" i="198"/>
  <c r="X465" i="198"/>
  <c r="N466" i="198"/>
  <c r="P466" i="198" s="1"/>
  <c r="R466" i="198"/>
  <c r="S466" i="198"/>
  <c r="W466" i="198"/>
  <c r="X466" i="198"/>
  <c r="N467" i="198"/>
  <c r="N469" i="198"/>
  <c r="X469" i="198" s="1"/>
  <c r="P469" i="198"/>
  <c r="U469" i="198"/>
  <c r="N471" i="198"/>
  <c r="S471" i="198" s="1"/>
  <c r="W471" i="198"/>
  <c r="N472" i="198"/>
  <c r="Q472" i="198" s="1"/>
  <c r="T472" i="198"/>
  <c r="V472" i="198"/>
  <c r="N474" i="198"/>
  <c r="R474" i="198" s="1"/>
  <c r="T474" i="198"/>
  <c r="N475" i="198"/>
  <c r="P475" i="198"/>
  <c r="Q475" i="198"/>
  <c r="R475" i="198"/>
  <c r="S475" i="198"/>
  <c r="T475" i="198"/>
  <c r="V475" i="198"/>
  <c r="W475" i="198"/>
  <c r="X475" i="198"/>
  <c r="N476" i="198"/>
  <c r="W476" i="198" s="1"/>
  <c r="N478" i="198"/>
  <c r="Q478" i="198" s="1"/>
  <c r="P478" i="198"/>
  <c r="S478" i="198"/>
  <c r="T478" i="198"/>
  <c r="V478" i="198"/>
  <c r="W478" i="198"/>
  <c r="X478" i="198"/>
  <c r="N479" i="198"/>
  <c r="R479" i="198" s="1"/>
  <c r="Q479" i="198"/>
  <c r="U479" i="198" s="1"/>
  <c r="S479" i="198"/>
  <c r="T479" i="198"/>
  <c r="X479" i="198"/>
  <c r="O480" i="198"/>
  <c r="N483" i="198"/>
  <c r="Q483" i="198" s="1"/>
  <c r="S483" i="198"/>
  <c r="T483" i="198"/>
  <c r="W483" i="198"/>
  <c r="N484" i="198"/>
  <c r="Q484" i="198" s="1"/>
  <c r="S484" i="198"/>
  <c r="X484" i="198"/>
  <c r="N485" i="198"/>
  <c r="S485" i="198" s="1"/>
  <c r="N486" i="198"/>
  <c r="Q486" i="198" s="1"/>
  <c r="P486" i="198"/>
  <c r="R486" i="198"/>
  <c r="S486" i="198"/>
  <c r="T486" i="198"/>
  <c r="V486" i="198"/>
  <c r="W486" i="198"/>
  <c r="X486" i="198"/>
  <c r="N487" i="198"/>
  <c r="R487" i="198" s="1"/>
  <c r="Q487" i="198"/>
  <c r="U487" i="198" s="1"/>
  <c r="S487" i="198"/>
  <c r="T487" i="198"/>
  <c r="W487" i="198"/>
  <c r="X487" i="198"/>
  <c r="N488" i="198"/>
  <c r="P488" i="198" s="1"/>
  <c r="R488" i="198"/>
  <c r="S488" i="198"/>
  <c r="W488" i="198"/>
  <c r="X488" i="198"/>
  <c r="O489" i="198"/>
  <c r="N491" i="198"/>
  <c r="P491" i="198"/>
  <c r="U491" i="198"/>
  <c r="V491" i="198"/>
  <c r="N494" i="198"/>
  <c r="R494" i="198" s="1"/>
  <c r="Q494" i="198"/>
  <c r="S494" i="198"/>
  <c r="W494" i="198"/>
  <c r="N495" i="198"/>
  <c r="P495" i="198"/>
  <c r="Q495" i="198"/>
  <c r="R495" i="198"/>
  <c r="S495" i="198"/>
  <c r="T495" i="198"/>
  <c r="V495" i="198"/>
  <c r="W495" i="198"/>
  <c r="X495" i="198"/>
  <c r="N496" i="198"/>
  <c r="S496" i="198" s="1"/>
  <c r="N497" i="198"/>
  <c r="Q497" i="198" s="1"/>
  <c r="R497" i="198"/>
  <c r="S497" i="198"/>
  <c r="T497" i="198"/>
  <c r="W497" i="198"/>
  <c r="X497" i="198"/>
  <c r="N498" i="198"/>
  <c r="R498" i="198" s="1"/>
  <c r="S498" i="198"/>
  <c r="W498" i="198"/>
  <c r="N499" i="198"/>
  <c r="P499" i="198" s="1"/>
  <c r="Q499" i="198"/>
  <c r="R499" i="198"/>
  <c r="S499" i="198"/>
  <c r="V499" i="198"/>
  <c r="W499" i="198"/>
  <c r="X499" i="198"/>
  <c r="N501" i="198"/>
  <c r="N502" i="198"/>
  <c r="Q502" i="198" s="1"/>
  <c r="T502" i="198"/>
  <c r="N503" i="198"/>
  <c r="R503" i="198" s="1"/>
  <c r="N504" i="198"/>
  <c r="Q504" i="198" s="1"/>
  <c r="S504" i="198"/>
  <c r="X504" i="198"/>
  <c r="N507" i="198"/>
  <c r="S507" i="198" s="1"/>
  <c r="N508" i="198"/>
  <c r="Q508" i="198" s="1"/>
  <c r="P508" i="198"/>
  <c r="R508" i="198"/>
  <c r="S508" i="198"/>
  <c r="T508" i="198"/>
  <c r="V508" i="198"/>
  <c r="W508" i="198"/>
  <c r="X508" i="198"/>
  <c r="N509" i="198"/>
  <c r="R509" i="198" s="1"/>
  <c r="Q509" i="198"/>
  <c r="S509" i="198"/>
  <c r="W509" i="198"/>
  <c r="N512" i="198"/>
  <c r="P512" i="198"/>
  <c r="Q512" i="198"/>
  <c r="R512" i="198"/>
  <c r="S512" i="198"/>
  <c r="T512" i="198"/>
  <c r="V512" i="198"/>
  <c r="W512" i="198"/>
  <c r="X512" i="198"/>
  <c r="N513" i="198"/>
  <c r="N514" i="198"/>
  <c r="Q514" i="198" s="1"/>
  <c r="S514" i="198"/>
  <c r="T514" i="198"/>
  <c r="X514" i="198"/>
  <c r="N515" i="198"/>
  <c r="R515" i="198" s="1"/>
  <c r="W515" i="198"/>
  <c r="N516" i="198"/>
  <c r="P516" i="198" s="1"/>
  <c r="R516" i="198"/>
  <c r="S516" i="198"/>
  <c r="W516" i="198"/>
  <c r="X516" i="198"/>
  <c r="N517" i="198"/>
  <c r="S517" i="198" s="1"/>
  <c r="W517" i="198"/>
  <c r="N518" i="198"/>
  <c r="Q518" i="198" s="1"/>
  <c r="T518" i="198"/>
  <c r="N521" i="198"/>
  <c r="R521" i="198" s="1"/>
  <c r="N522" i="198"/>
  <c r="Q522" i="198" s="1"/>
  <c r="S522" i="198"/>
  <c r="X522" i="198"/>
  <c r="N524" i="198"/>
  <c r="N525" i="198"/>
  <c r="Q525" i="198" s="1"/>
  <c r="R525" i="198"/>
  <c r="S525" i="198"/>
  <c r="T525" i="198"/>
  <c r="W525" i="198"/>
  <c r="X525" i="198"/>
  <c r="N527" i="198"/>
  <c r="R527" i="198" s="1"/>
  <c r="S527" i="198"/>
  <c r="W527" i="198"/>
  <c r="N528" i="198"/>
  <c r="P528" i="198" s="1"/>
  <c r="Q528" i="198"/>
  <c r="R528" i="198"/>
  <c r="S528" i="198"/>
  <c r="V528" i="198"/>
  <c r="W528" i="198"/>
  <c r="X528" i="198"/>
  <c r="N529" i="198"/>
  <c r="S529" i="198" s="1"/>
  <c r="W529" i="198"/>
  <c r="N531" i="198"/>
  <c r="Q531" i="198" s="1"/>
  <c r="S531" i="198"/>
  <c r="T531" i="198"/>
  <c r="X531" i="198"/>
  <c r="N532" i="198"/>
  <c r="R532" i="198" s="1"/>
  <c r="W532" i="198"/>
  <c r="N534" i="198"/>
  <c r="P534" i="198" s="1"/>
  <c r="R534" i="198"/>
  <c r="S534" i="198"/>
  <c r="W534" i="198"/>
  <c r="X534" i="198"/>
  <c r="E535" i="198"/>
  <c r="O536" i="198"/>
  <c r="Q536" i="198"/>
  <c r="R536" i="198"/>
  <c r="S536" i="198"/>
  <c r="T536" i="198"/>
  <c r="V536" i="198"/>
  <c r="X536" i="198"/>
  <c r="N538" i="198"/>
  <c r="P538" i="198" s="1"/>
  <c r="U538" i="198"/>
  <c r="W538" i="198"/>
  <c r="N539" i="198"/>
  <c r="U539" i="198"/>
  <c r="O540" i="198"/>
  <c r="N541" i="198"/>
  <c r="P541" i="198" s="1"/>
  <c r="S541" i="198"/>
  <c r="T541" i="198"/>
  <c r="X541" i="198"/>
  <c r="N542" i="198"/>
  <c r="Q542" i="198" s="1"/>
  <c r="S542" i="198"/>
  <c r="T542" i="198"/>
  <c r="X542" i="198"/>
  <c r="X540" i="198" s="1"/>
  <c r="O543" i="198"/>
  <c r="N546" i="198"/>
  <c r="Q546" i="198" s="1"/>
  <c r="P546" i="198"/>
  <c r="R546" i="198"/>
  <c r="S546" i="198"/>
  <c r="T546" i="198"/>
  <c r="V546" i="198"/>
  <c r="W546" i="198"/>
  <c r="X546" i="198"/>
  <c r="N548" i="198"/>
  <c r="R548" i="198" s="1"/>
  <c r="Q548" i="198"/>
  <c r="S548" i="198"/>
  <c r="W548" i="198"/>
  <c r="N550" i="198"/>
  <c r="P550" i="198" s="1"/>
  <c r="Q550" i="198"/>
  <c r="R550" i="198"/>
  <c r="S550" i="198"/>
  <c r="V550" i="198"/>
  <c r="W550" i="198"/>
  <c r="X550" i="198"/>
  <c r="N553" i="198"/>
  <c r="P553" i="198" s="1"/>
  <c r="S553" i="198"/>
  <c r="W553" i="198"/>
  <c r="N555" i="198"/>
  <c r="Q555" i="198" s="1"/>
  <c r="R555" i="198"/>
  <c r="S555" i="198"/>
  <c r="T555" i="198"/>
  <c r="W555" i="198"/>
  <c r="X555" i="198"/>
  <c r="N557" i="198"/>
  <c r="R557" i="198" s="1"/>
  <c r="S557" i="198"/>
  <c r="W557" i="198"/>
  <c r="O558" i="198"/>
  <c r="N559" i="198"/>
  <c r="Q559" i="198"/>
  <c r="Q558" i="198" s="1"/>
  <c r="S559" i="198"/>
  <c r="S558" i="198" s="1"/>
  <c r="W559" i="198"/>
  <c r="N560" i="198"/>
  <c r="P560" i="198"/>
  <c r="Q560" i="198"/>
  <c r="R560" i="198"/>
  <c r="S560" i="198"/>
  <c r="T560" i="198"/>
  <c r="V560" i="198"/>
  <c r="W560" i="198"/>
  <c r="X560" i="198"/>
  <c r="E561" i="198"/>
  <c r="O562" i="198"/>
  <c r="O561" i="198" s="1"/>
  <c r="N563" i="198"/>
  <c r="Q563" i="198" s="1"/>
  <c r="T563" i="198"/>
  <c r="N564" i="198"/>
  <c r="R564" i="198" s="1"/>
  <c r="E565" i="198"/>
  <c r="O565" i="198"/>
  <c r="O566" i="198"/>
  <c r="Z566" i="198"/>
  <c r="AA566" i="198"/>
  <c r="AB566" i="198"/>
  <c r="N567" i="198"/>
  <c r="D566" i="198" s="1"/>
  <c r="Q567" i="198"/>
  <c r="R567" i="198"/>
  <c r="S567" i="198"/>
  <c r="V567" i="198"/>
  <c r="W567" i="198"/>
  <c r="W566" i="198" s="1"/>
  <c r="W565" i="198" s="1"/>
  <c r="X567" i="198"/>
  <c r="N568" i="198"/>
  <c r="R568" i="198" s="1"/>
  <c r="Q568" i="198"/>
  <c r="S568" i="198"/>
  <c r="W568" i="198"/>
  <c r="E569" i="198"/>
  <c r="O569" i="198"/>
  <c r="O570" i="198"/>
  <c r="N573" i="198"/>
  <c r="P573" i="198" s="1"/>
  <c r="W573" i="198"/>
  <c r="N574" i="198"/>
  <c r="Q574" i="198" s="1"/>
  <c r="S574" i="198"/>
  <c r="T574" i="198"/>
  <c r="X574" i="198"/>
  <c r="N576" i="198"/>
  <c r="R576" i="198" s="1"/>
  <c r="W576" i="198"/>
  <c r="N578" i="198"/>
  <c r="P578" i="198" s="1"/>
  <c r="R578" i="198"/>
  <c r="S578" i="198"/>
  <c r="W578" i="198"/>
  <c r="X578" i="198"/>
  <c r="N580" i="198"/>
  <c r="P580" i="198" s="1"/>
  <c r="S580" i="198"/>
  <c r="W580" i="198"/>
  <c r="N582" i="198"/>
  <c r="Q582" i="198" s="1"/>
  <c r="S582" i="198"/>
  <c r="T582" i="198"/>
  <c r="X582" i="198"/>
  <c r="N584" i="198"/>
  <c r="R584" i="198" s="1"/>
  <c r="W584" i="198"/>
  <c r="N586" i="198"/>
  <c r="P586" i="198" s="1"/>
  <c r="R586" i="198"/>
  <c r="S586" i="198"/>
  <c r="W586" i="198"/>
  <c r="X586" i="198"/>
  <c r="N588" i="198"/>
  <c r="P588" i="198" s="1"/>
  <c r="S588" i="198"/>
  <c r="W588" i="198"/>
  <c r="N589" i="198"/>
  <c r="Q589" i="198" s="1"/>
  <c r="S589" i="198"/>
  <c r="T589" i="198"/>
  <c r="X589" i="198"/>
  <c r="E590" i="198"/>
  <c r="O591" i="198"/>
  <c r="O590" i="198" s="1"/>
  <c r="N593" i="198"/>
  <c r="R593" i="198" s="1"/>
  <c r="P593" i="198"/>
  <c r="Q593" i="198"/>
  <c r="S593" i="198"/>
  <c r="T593" i="198"/>
  <c r="V593" i="198"/>
  <c r="X593" i="198"/>
  <c r="N594" i="198"/>
  <c r="P594" i="198" s="1"/>
  <c r="N595" i="198"/>
  <c r="Q595" i="198" s="1"/>
  <c r="P595" i="198"/>
  <c r="R595" i="198"/>
  <c r="T595" i="198"/>
  <c r="V595" i="198"/>
  <c r="W595" i="198"/>
  <c r="N596" i="198"/>
  <c r="R596" i="198" s="1"/>
  <c r="Q596" i="198"/>
  <c r="S596" i="198"/>
  <c r="X596" i="198"/>
  <c r="N597" i="198"/>
  <c r="Q597" i="198" s="1"/>
  <c r="S597" i="198"/>
  <c r="X597" i="198"/>
  <c r="N599" i="198"/>
  <c r="P599" i="198" s="1"/>
  <c r="N600" i="198"/>
  <c r="X600" i="198" s="1"/>
  <c r="Y600" i="198" s="1"/>
  <c r="N601" i="198"/>
  <c r="Q601" i="198" s="1"/>
  <c r="P601" i="198"/>
  <c r="R601" i="198"/>
  <c r="S601" i="198"/>
  <c r="T601" i="198"/>
  <c r="V601" i="198"/>
  <c r="W601" i="198"/>
  <c r="X601" i="198"/>
  <c r="N602" i="198"/>
  <c r="R602" i="198" s="1"/>
  <c r="Q602" i="198"/>
  <c r="S602" i="198"/>
  <c r="W602" i="198"/>
  <c r="X602" i="198"/>
  <c r="N603" i="198"/>
  <c r="R603" i="198" s="1"/>
  <c r="U603" i="198" s="1"/>
  <c r="P603" i="198"/>
  <c r="Q603" i="198"/>
  <c r="S603" i="198"/>
  <c r="T603" i="198"/>
  <c r="V603" i="198"/>
  <c r="X603" i="198"/>
  <c r="N605" i="198"/>
  <c r="P605" i="198" s="1"/>
  <c r="N606" i="198"/>
  <c r="Q606" i="198" s="1"/>
  <c r="P606" i="198"/>
  <c r="R606" i="198"/>
  <c r="T606" i="198"/>
  <c r="V606" i="198"/>
  <c r="W606" i="198"/>
  <c r="N607" i="198"/>
  <c r="R607" i="198" s="1"/>
  <c r="Q607" i="198"/>
  <c r="S607" i="198"/>
  <c r="X607" i="198"/>
  <c r="N608" i="198"/>
  <c r="V608" i="198" s="1"/>
  <c r="U608" i="198"/>
  <c r="E609" i="198"/>
  <c r="O610" i="198"/>
  <c r="O609" i="198" s="1"/>
  <c r="N613" i="198"/>
  <c r="P613" i="198"/>
  <c r="Q613" i="198"/>
  <c r="R613" i="198"/>
  <c r="S613" i="198"/>
  <c r="T613" i="198"/>
  <c r="V613" i="198"/>
  <c r="W613" i="198"/>
  <c r="X613" i="198"/>
  <c r="N614" i="198"/>
  <c r="P614" i="198" s="1"/>
  <c r="S614" i="198"/>
  <c r="W614" i="198"/>
  <c r="N615" i="198"/>
  <c r="Q615" i="198" s="1"/>
  <c r="P615" i="198"/>
  <c r="R615" i="198"/>
  <c r="S615" i="198"/>
  <c r="T615" i="198"/>
  <c r="V615" i="198"/>
  <c r="W615" i="198"/>
  <c r="X615" i="198"/>
  <c r="N616" i="198"/>
  <c r="R616" i="198" s="1"/>
  <c r="Q616" i="198"/>
  <c r="S616" i="198"/>
  <c r="W616" i="198"/>
  <c r="N617" i="198"/>
  <c r="P617" i="198"/>
  <c r="Q617" i="198"/>
  <c r="R617" i="198"/>
  <c r="S617" i="198"/>
  <c r="T617" i="198"/>
  <c r="V617" i="198"/>
  <c r="W617" i="198"/>
  <c r="X617" i="198"/>
  <c r="N618" i="198"/>
  <c r="P618" i="198" s="1"/>
  <c r="S618" i="198"/>
  <c r="W618" i="198"/>
  <c r="N619" i="198"/>
  <c r="Q619" i="198" s="1"/>
  <c r="P619" i="198"/>
  <c r="R619" i="198"/>
  <c r="S619" i="198"/>
  <c r="T619" i="198"/>
  <c r="V619" i="198"/>
  <c r="W619" i="198"/>
  <c r="X619" i="198"/>
  <c r="N621" i="198"/>
  <c r="R621" i="198" s="1"/>
  <c r="Q621" i="198"/>
  <c r="S621" i="198"/>
  <c r="W621" i="198"/>
  <c r="N622" i="198"/>
  <c r="P622" i="198"/>
  <c r="Q622" i="198"/>
  <c r="R622" i="198"/>
  <c r="S622" i="198"/>
  <c r="T622" i="198"/>
  <c r="V622" i="198"/>
  <c r="W622" i="198"/>
  <c r="X622" i="198"/>
  <c r="N623" i="198"/>
  <c r="P623" i="198" s="1"/>
  <c r="S623" i="198"/>
  <c r="W623" i="198"/>
  <c r="N624" i="198"/>
  <c r="Q624" i="198" s="1"/>
  <c r="P624" i="198"/>
  <c r="R624" i="198"/>
  <c r="S624" i="198"/>
  <c r="T624" i="198"/>
  <c r="V624" i="198"/>
  <c r="W624" i="198"/>
  <c r="X624" i="198"/>
  <c r="N625" i="198"/>
  <c r="R625" i="198" s="1"/>
  <c r="Q625" i="198"/>
  <c r="S625" i="198"/>
  <c r="W625" i="198"/>
  <c r="N626" i="198"/>
  <c r="P626" i="198"/>
  <c r="Q626" i="198"/>
  <c r="R626" i="198"/>
  <c r="S626" i="198"/>
  <c r="T626" i="198"/>
  <c r="V626" i="198"/>
  <c r="W626" i="198"/>
  <c r="X626" i="198"/>
  <c r="N627" i="198"/>
  <c r="P627" i="198" s="1"/>
  <c r="S627" i="198"/>
  <c r="W627" i="198"/>
  <c r="N629" i="198"/>
  <c r="P629" i="198"/>
  <c r="Q629" i="198"/>
  <c r="R629" i="198"/>
  <c r="S629" i="198"/>
  <c r="T629" i="198"/>
  <c r="V629" i="198"/>
  <c r="W629" i="198"/>
  <c r="X629" i="198"/>
  <c r="N630" i="198"/>
  <c r="R630" i="198" s="1"/>
  <c r="Q630" i="198"/>
  <c r="S630" i="198"/>
  <c r="W630" i="198"/>
  <c r="X630" i="198"/>
  <c r="N631" i="198"/>
  <c r="P631" i="198" s="1"/>
  <c r="X631" i="198"/>
  <c r="N632" i="198"/>
  <c r="N633" i="198"/>
  <c r="P633" i="198" s="1"/>
  <c r="T633" i="198"/>
  <c r="N634" i="198"/>
  <c r="Q634" i="198" s="1"/>
  <c r="V634" i="198"/>
  <c r="N636" i="198"/>
  <c r="P636" i="198"/>
  <c r="Q636" i="198"/>
  <c r="R636" i="198"/>
  <c r="S636" i="198"/>
  <c r="T636" i="198"/>
  <c r="V636" i="198"/>
  <c r="W636" i="198"/>
  <c r="X636" i="198"/>
  <c r="N637" i="198"/>
  <c r="S637" i="198"/>
  <c r="N638" i="198"/>
  <c r="Q638" i="198" s="1"/>
  <c r="P638" i="198"/>
  <c r="S638" i="198"/>
  <c r="T638" i="198"/>
  <c r="V638" i="198"/>
  <c r="W638" i="198"/>
  <c r="X638" i="198"/>
  <c r="N639" i="198"/>
  <c r="R639" i="198" s="1"/>
  <c r="Q639" i="198"/>
  <c r="S639" i="198"/>
  <c r="T639" i="198"/>
  <c r="V639" i="198"/>
  <c r="W639" i="198"/>
  <c r="X639" i="198"/>
  <c r="N640" i="198"/>
  <c r="P640" i="198" s="1"/>
  <c r="Q640" i="198"/>
  <c r="R640" i="198"/>
  <c r="S640" i="198"/>
  <c r="V640" i="198"/>
  <c r="W640" i="198"/>
  <c r="X640" i="198"/>
  <c r="N641" i="198"/>
  <c r="P641" i="198" s="1"/>
  <c r="S641" i="198"/>
  <c r="W641" i="198"/>
  <c r="N643" i="198"/>
  <c r="Q643" i="198" s="1"/>
  <c r="R643" i="198"/>
  <c r="S643" i="198"/>
  <c r="T643" i="198"/>
  <c r="W643" i="198"/>
  <c r="X643" i="198"/>
  <c r="N644" i="198"/>
  <c r="R644" i="198" s="1"/>
  <c r="S644" i="198"/>
  <c r="T644" i="198"/>
  <c r="V644" i="198"/>
  <c r="X644" i="198"/>
  <c r="N645" i="198"/>
  <c r="R645" i="198" s="1"/>
  <c r="X645" i="198"/>
  <c r="N647" i="198"/>
  <c r="P647" i="198" s="1"/>
  <c r="W647" i="198"/>
  <c r="N648" i="198"/>
  <c r="R648" i="198"/>
  <c r="S648" i="198"/>
  <c r="W648" i="198"/>
  <c r="X648" i="198"/>
  <c r="E649" i="198"/>
  <c r="O650" i="198"/>
  <c r="N652" i="198"/>
  <c r="P652" i="198" s="1"/>
  <c r="S652" i="198"/>
  <c r="X652" i="198"/>
  <c r="N653" i="198"/>
  <c r="P653" i="198" s="1"/>
  <c r="N654" i="198"/>
  <c r="P654" i="198" s="1"/>
  <c r="S654" i="198"/>
  <c r="W654" i="198"/>
  <c r="N655" i="198"/>
  <c r="N656" i="198"/>
  <c r="P656" i="198"/>
  <c r="Q656" i="198"/>
  <c r="R656" i="198"/>
  <c r="S656" i="198"/>
  <c r="T656" i="198"/>
  <c r="V656" i="198"/>
  <c r="W656" i="198"/>
  <c r="X656" i="198"/>
  <c r="N657" i="198"/>
  <c r="X657" i="198" s="1"/>
  <c r="Y657" i="198" s="1"/>
  <c r="P657" i="198"/>
  <c r="N658" i="198"/>
  <c r="P658" i="198"/>
  <c r="Q658" i="198"/>
  <c r="R658" i="198"/>
  <c r="S658" i="198"/>
  <c r="T658" i="198"/>
  <c r="U658" i="198" s="1"/>
  <c r="Y658" i="198" s="1"/>
  <c r="V658" i="198"/>
  <c r="W658" i="198"/>
  <c r="X658" i="198"/>
  <c r="N659" i="198"/>
  <c r="X659" i="198" s="1"/>
  <c r="Y659" i="198" s="1"/>
  <c r="P659" i="198"/>
  <c r="N660" i="198"/>
  <c r="P660" i="198" s="1"/>
  <c r="X660" i="198"/>
  <c r="N661" i="198"/>
  <c r="P661" i="198" s="1"/>
  <c r="N662" i="198"/>
  <c r="P662" i="198" s="1"/>
  <c r="S662" i="198"/>
  <c r="W662" i="198"/>
  <c r="N663" i="198"/>
  <c r="N664" i="198"/>
  <c r="P664" i="198"/>
  <c r="Q664" i="198"/>
  <c r="R664" i="198"/>
  <c r="S664" i="198"/>
  <c r="T664" i="198"/>
  <c r="V664" i="198"/>
  <c r="W664" i="198"/>
  <c r="X664" i="198"/>
  <c r="N665" i="198"/>
  <c r="P665" i="198" s="1"/>
  <c r="X665" i="198"/>
  <c r="Y665" i="198" s="1"/>
  <c r="N666" i="198"/>
  <c r="P666" i="198" s="1"/>
  <c r="Q666" i="198"/>
  <c r="R666" i="198"/>
  <c r="S666" i="198"/>
  <c r="T666" i="198"/>
  <c r="V666" i="198"/>
  <c r="W666" i="198"/>
  <c r="X666" i="198"/>
  <c r="N667" i="198"/>
  <c r="X667" i="198" s="1"/>
  <c r="Y667" i="198" s="1"/>
  <c r="P667" i="198"/>
  <c r="N668" i="198"/>
  <c r="P668" i="198"/>
  <c r="Q668" i="198"/>
  <c r="R668" i="198"/>
  <c r="U668" i="198" s="1"/>
  <c r="S668" i="198"/>
  <c r="T668" i="198"/>
  <c r="V668" i="198"/>
  <c r="W668" i="198"/>
  <c r="X668" i="198"/>
  <c r="N669" i="198"/>
  <c r="P669" i="198" s="1"/>
  <c r="N670" i="198"/>
  <c r="S670" i="198"/>
  <c r="N671" i="198"/>
  <c r="X671" i="198" s="1"/>
  <c r="Y671" i="198" s="1"/>
  <c r="P671" i="198"/>
  <c r="N672" i="198"/>
  <c r="S672" i="198" s="1"/>
  <c r="R672" i="198"/>
  <c r="W672" i="198"/>
  <c r="X672" i="198"/>
  <c r="N673" i="198"/>
  <c r="P673" i="198" s="1"/>
  <c r="X673" i="198"/>
  <c r="Y673" i="198" s="1"/>
  <c r="N674" i="198"/>
  <c r="P674" i="198" s="1"/>
  <c r="N675" i="198"/>
  <c r="P675" i="198" s="1"/>
  <c r="X675" i="198"/>
  <c r="Y675" i="198" s="1"/>
  <c r="N676" i="198"/>
  <c r="P676" i="198" s="1"/>
  <c r="N677" i="198"/>
  <c r="P677" i="198" s="1"/>
  <c r="X677" i="198"/>
  <c r="Y677" i="198" s="1"/>
  <c r="P678" i="198"/>
  <c r="Q678" i="198"/>
  <c r="R678" i="198"/>
  <c r="S678" i="198"/>
  <c r="T678" i="198"/>
  <c r="V678" i="198"/>
  <c r="W678" i="198"/>
  <c r="X678" i="198"/>
  <c r="N679" i="198"/>
  <c r="N680" i="198"/>
  <c r="Q680" i="198" s="1"/>
  <c r="P680" i="198"/>
  <c r="R680" i="198"/>
  <c r="S680" i="198"/>
  <c r="T680" i="198"/>
  <c r="W680" i="198"/>
  <c r="X680" i="198"/>
  <c r="N681" i="198"/>
  <c r="R681" i="198" s="1"/>
  <c r="Q681" i="198"/>
  <c r="S681" i="198"/>
  <c r="V681" i="198"/>
  <c r="W681" i="198"/>
  <c r="N682" i="198"/>
  <c r="Q682" i="198" s="1"/>
  <c r="P682" i="198"/>
  <c r="R682" i="198"/>
  <c r="S682" i="198"/>
  <c r="T682" i="198"/>
  <c r="W682" i="198"/>
  <c r="X682" i="198"/>
  <c r="N683" i="198"/>
  <c r="N684" i="198"/>
  <c r="P684" i="198"/>
  <c r="Q684" i="198"/>
  <c r="R684" i="198"/>
  <c r="S684" i="198"/>
  <c r="T684" i="198"/>
  <c r="U684" i="198" s="1"/>
  <c r="Y684" i="198" s="1"/>
  <c r="V684" i="198"/>
  <c r="W684" i="198"/>
  <c r="X684" i="198"/>
  <c r="N685" i="198"/>
  <c r="P685" i="198" s="1"/>
  <c r="T685" i="198"/>
  <c r="X685" i="198"/>
  <c r="N686" i="198"/>
  <c r="R686" i="198" s="1"/>
  <c r="Q686" i="198"/>
  <c r="S686" i="198"/>
  <c r="V686" i="198"/>
  <c r="X686" i="198"/>
  <c r="N687" i="198"/>
  <c r="S687" i="198"/>
  <c r="W687" i="198"/>
  <c r="P688" i="198"/>
  <c r="Q688" i="198"/>
  <c r="R688" i="198"/>
  <c r="U688" i="198" s="1"/>
  <c r="Y688" i="198" s="1"/>
  <c r="S688" i="198"/>
  <c r="T688" i="198"/>
  <c r="V688" i="198"/>
  <c r="W688" i="198"/>
  <c r="X688" i="198"/>
  <c r="H689" i="198"/>
  <c r="N689" i="198" s="1"/>
  <c r="N692" i="198"/>
  <c r="Q692" i="198" s="1"/>
  <c r="T692" i="198"/>
  <c r="H693" i="198"/>
  <c r="N693" i="198" s="1"/>
  <c r="R693" i="198" s="1"/>
  <c r="N694" i="198"/>
  <c r="W694" i="198" s="1"/>
  <c r="P695" i="198"/>
  <c r="Q695" i="198"/>
  <c r="R695" i="198"/>
  <c r="U695" i="198" s="1"/>
  <c r="Y695" i="198" s="1"/>
  <c r="S695" i="198"/>
  <c r="T695" i="198"/>
  <c r="V695" i="198"/>
  <c r="W695" i="198"/>
  <c r="X695" i="198"/>
  <c r="N696" i="198"/>
  <c r="Q696" i="198" s="1"/>
  <c r="R696" i="198"/>
  <c r="T696" i="198"/>
  <c r="W696" i="198"/>
  <c r="X696" i="198"/>
  <c r="N697" i="198"/>
  <c r="S697" i="198" s="1"/>
  <c r="N698" i="198"/>
  <c r="P698" i="198" s="1"/>
  <c r="S698" i="198"/>
  <c r="X698" i="198"/>
  <c r="N699" i="198"/>
  <c r="P699" i="198" s="1"/>
  <c r="Q699" i="198"/>
  <c r="S699" i="198"/>
  <c r="V699" i="198"/>
  <c r="W699" i="198"/>
  <c r="N700" i="198"/>
  <c r="P700" i="198" s="1"/>
  <c r="R700" i="198"/>
  <c r="S700" i="198"/>
  <c r="T700" i="198"/>
  <c r="V700" i="198"/>
  <c r="W700" i="198"/>
  <c r="X700" i="198"/>
  <c r="N701" i="198"/>
  <c r="W701" i="198" s="1"/>
  <c r="N702" i="198"/>
  <c r="P702" i="198" s="1"/>
  <c r="S702" i="198"/>
  <c r="X702" i="198"/>
  <c r="N703" i="198"/>
  <c r="P703" i="198" s="1"/>
  <c r="Q703" i="198"/>
  <c r="R703" i="198"/>
  <c r="S703" i="198"/>
  <c r="V703" i="198"/>
  <c r="W703" i="198"/>
  <c r="P704" i="198"/>
  <c r="Q704" i="198"/>
  <c r="R704" i="198"/>
  <c r="S704" i="198"/>
  <c r="T704" i="198"/>
  <c r="V704" i="198"/>
  <c r="W704" i="198"/>
  <c r="X704" i="198"/>
  <c r="P705" i="198"/>
  <c r="Q705" i="198"/>
  <c r="R705" i="198"/>
  <c r="S705" i="198"/>
  <c r="T705" i="198"/>
  <c r="V705" i="198"/>
  <c r="W705" i="198"/>
  <c r="X705" i="198"/>
  <c r="O707" i="198"/>
  <c r="N709" i="198"/>
  <c r="Q709" i="198" s="1"/>
  <c r="R709" i="198"/>
  <c r="T709" i="198"/>
  <c r="W709" i="198"/>
  <c r="N710" i="198"/>
  <c r="P710" i="198" s="1"/>
  <c r="W710" i="198"/>
  <c r="N711" i="198"/>
  <c r="P711" i="198"/>
  <c r="Q711" i="198"/>
  <c r="R711" i="198"/>
  <c r="U711" i="198" s="1"/>
  <c r="S711" i="198"/>
  <c r="T711" i="198"/>
  <c r="V711" i="198"/>
  <c r="W711" i="198"/>
  <c r="X711" i="198"/>
  <c r="N712" i="198"/>
  <c r="R712" i="198" s="1"/>
  <c r="S712" i="198"/>
  <c r="N713" i="198"/>
  <c r="Q713" i="198" s="1"/>
  <c r="R713" i="198"/>
  <c r="T713" i="198"/>
  <c r="W713" i="198"/>
  <c r="N714" i="198"/>
  <c r="P714" i="198" s="1"/>
  <c r="W714" i="198"/>
  <c r="N715" i="198"/>
  <c r="P715" i="198"/>
  <c r="Q715" i="198"/>
  <c r="R715" i="198"/>
  <c r="U715" i="198" s="1"/>
  <c r="S715" i="198"/>
  <c r="T715" i="198"/>
  <c r="V715" i="198"/>
  <c r="W715" i="198"/>
  <c r="X715" i="198"/>
  <c r="N716" i="198"/>
  <c r="R716" i="198" s="1"/>
  <c r="S716" i="198"/>
  <c r="N717" i="198"/>
  <c r="Q717" i="198" s="1"/>
  <c r="R717" i="198"/>
  <c r="T717" i="198"/>
  <c r="W717" i="198"/>
  <c r="N718" i="198"/>
  <c r="P718" i="198" s="1"/>
  <c r="W718" i="198"/>
  <c r="N719" i="198"/>
  <c r="P719" i="198"/>
  <c r="Q719" i="198"/>
  <c r="R719" i="198"/>
  <c r="U719" i="198" s="1"/>
  <c r="S719" i="198"/>
  <c r="T719" i="198"/>
  <c r="V719" i="198"/>
  <c r="W719" i="198"/>
  <c r="X719" i="198"/>
  <c r="N720" i="198"/>
  <c r="R720" i="198" s="1"/>
  <c r="S720" i="198"/>
  <c r="N721" i="198"/>
  <c r="Q721" i="198" s="1"/>
  <c r="R721" i="198"/>
  <c r="T721" i="198"/>
  <c r="W721" i="198"/>
  <c r="N722" i="198"/>
  <c r="P722" i="198" s="1"/>
  <c r="W722" i="198"/>
  <c r="N723" i="198"/>
  <c r="P723" i="198"/>
  <c r="Q723" i="198"/>
  <c r="R723" i="198"/>
  <c r="U723" i="198" s="1"/>
  <c r="S723" i="198"/>
  <c r="T723" i="198"/>
  <c r="V723" i="198"/>
  <c r="W723" i="198"/>
  <c r="X723" i="198"/>
  <c r="N724" i="198"/>
  <c r="R724" i="198" s="1"/>
  <c r="S724" i="198"/>
  <c r="N725" i="198"/>
  <c r="Q725" i="198" s="1"/>
  <c r="R725" i="198"/>
  <c r="T725" i="198"/>
  <c r="W725" i="198"/>
  <c r="N726" i="198"/>
  <c r="P726" i="198" s="1"/>
  <c r="W726" i="198"/>
  <c r="N727" i="198"/>
  <c r="P727" i="198"/>
  <c r="Q727" i="198"/>
  <c r="R727" i="198"/>
  <c r="U727" i="198" s="1"/>
  <c r="S727" i="198"/>
  <c r="T727" i="198"/>
  <c r="V727" i="198"/>
  <c r="W727" i="198"/>
  <c r="X727" i="198"/>
  <c r="N728" i="198"/>
  <c r="R728" i="198" s="1"/>
  <c r="S728" i="198"/>
  <c r="P729" i="198"/>
  <c r="Q729" i="198"/>
  <c r="R729" i="198"/>
  <c r="S729" i="198"/>
  <c r="T729" i="198"/>
  <c r="V729" i="198"/>
  <c r="W729" i="198"/>
  <c r="X729" i="198"/>
  <c r="N730" i="198"/>
  <c r="R730" i="198" s="1"/>
  <c r="Q730" i="198"/>
  <c r="S730" i="198"/>
  <c r="V730" i="198"/>
  <c r="X730" i="198"/>
  <c r="N731" i="198"/>
  <c r="R731" i="198" s="1"/>
  <c r="Q731" i="198"/>
  <c r="W731" i="198"/>
  <c r="N732" i="198"/>
  <c r="Q732" i="198" s="1"/>
  <c r="P732" i="198"/>
  <c r="S732" i="198"/>
  <c r="T732" i="198"/>
  <c r="V732" i="198"/>
  <c r="X732" i="198"/>
  <c r="N733" i="198"/>
  <c r="P733" i="198" s="1"/>
  <c r="S733" i="198"/>
  <c r="N734" i="198"/>
  <c r="R734" i="198" s="1"/>
  <c r="Q734" i="198"/>
  <c r="S734" i="198"/>
  <c r="V734" i="198"/>
  <c r="X734" i="198"/>
  <c r="N735" i="198"/>
  <c r="R735" i="198" s="1"/>
  <c r="Q735" i="198"/>
  <c r="W735" i="198"/>
  <c r="N736" i="198"/>
  <c r="Q736" i="198" s="1"/>
  <c r="P736" i="198"/>
  <c r="S736" i="198"/>
  <c r="T736" i="198"/>
  <c r="V736" i="198"/>
  <c r="X736" i="198"/>
  <c r="N737" i="198"/>
  <c r="P737" i="198" s="1"/>
  <c r="S737" i="198"/>
  <c r="N738" i="198"/>
  <c r="R738" i="198" s="1"/>
  <c r="U738" i="198" s="1"/>
  <c r="P738" i="198"/>
  <c r="Q738" i="198"/>
  <c r="S738" i="198"/>
  <c r="T738" i="198"/>
  <c r="V738" i="198"/>
  <c r="X738" i="198"/>
  <c r="N739" i="198"/>
  <c r="R739" i="198" s="1"/>
  <c r="Q739" i="198"/>
  <c r="S739" i="198"/>
  <c r="W739" i="198"/>
  <c r="N741" i="198"/>
  <c r="Q741" i="198" s="1"/>
  <c r="P741" i="198"/>
  <c r="S741" i="198"/>
  <c r="T741" i="198"/>
  <c r="V741" i="198"/>
  <c r="W741" i="198"/>
  <c r="X741" i="198"/>
  <c r="N742" i="198"/>
  <c r="P742" i="198" s="1"/>
  <c r="S742" i="198"/>
  <c r="N743" i="198"/>
  <c r="P743" i="198"/>
  <c r="Q743" i="198"/>
  <c r="R743" i="198"/>
  <c r="S743" i="198"/>
  <c r="T743" i="198"/>
  <c r="V743" i="198"/>
  <c r="W743" i="198"/>
  <c r="X743" i="198"/>
  <c r="N744" i="198"/>
  <c r="R744" i="198" s="1"/>
  <c r="Q744" i="198"/>
  <c r="S744" i="198"/>
  <c r="N745" i="198"/>
  <c r="Q745" i="198" s="1"/>
  <c r="P745" i="198"/>
  <c r="T745" i="198"/>
  <c r="V745" i="198"/>
  <c r="W745" i="198"/>
  <c r="N746" i="198"/>
  <c r="P746" i="198" s="1"/>
  <c r="S746" i="198"/>
  <c r="N748" i="198"/>
  <c r="P748" i="198"/>
  <c r="U748" i="198"/>
  <c r="Y748" i="198" s="1"/>
  <c r="V748" i="198"/>
  <c r="N749" i="198"/>
  <c r="P749" i="198" s="1"/>
  <c r="S749" i="198"/>
  <c r="W749" i="198"/>
  <c r="N750" i="198"/>
  <c r="P750" i="198" s="1"/>
  <c r="U750" i="198"/>
  <c r="V750" i="198"/>
  <c r="N752" i="198"/>
  <c r="P752" i="198" s="1"/>
  <c r="S752" i="198"/>
  <c r="W752" i="198"/>
  <c r="N753" i="198"/>
  <c r="P753" i="198" s="1"/>
  <c r="U753" i="198"/>
  <c r="H754" i="198"/>
  <c r="N754" i="198" s="1"/>
  <c r="N755" i="198"/>
  <c r="P755" i="198" s="1"/>
  <c r="U755" i="198"/>
  <c r="H756" i="198"/>
  <c r="N756" i="198"/>
  <c r="R756" i="198" s="1"/>
  <c r="N757" i="198"/>
  <c r="P757" i="198" s="1"/>
  <c r="U757" i="198"/>
  <c r="H758" i="198"/>
  <c r="N758" i="198" s="1"/>
  <c r="N759" i="198"/>
  <c r="V759" i="198" s="1"/>
  <c r="U759" i="198"/>
  <c r="H760" i="198"/>
  <c r="N760" i="198"/>
  <c r="P760" i="198" s="1"/>
  <c r="N761" i="198"/>
  <c r="P761" i="198"/>
  <c r="U761" i="198"/>
  <c r="V761" i="198"/>
  <c r="N762" i="198"/>
  <c r="P762" i="198" s="1"/>
  <c r="S762" i="198"/>
  <c r="W762" i="198"/>
  <c r="N763" i="198"/>
  <c r="X763" i="198" s="1"/>
  <c r="Y763" i="198" s="1"/>
  <c r="N764" i="198"/>
  <c r="Q764" i="198" s="1"/>
  <c r="T764" i="198"/>
  <c r="P765" i="198"/>
  <c r="Q765" i="198"/>
  <c r="R765" i="198"/>
  <c r="S765" i="198"/>
  <c r="T765" i="198"/>
  <c r="V765" i="198"/>
  <c r="W765" i="198"/>
  <c r="X765" i="198"/>
  <c r="N766" i="198"/>
  <c r="P766" i="198" s="1"/>
  <c r="N767" i="198"/>
  <c r="Q767" i="198" s="1"/>
  <c r="P767" i="198"/>
  <c r="R767" i="198"/>
  <c r="S767" i="198"/>
  <c r="T767" i="198"/>
  <c r="V767" i="198"/>
  <c r="W767" i="198"/>
  <c r="X767" i="198"/>
  <c r="N768" i="198"/>
  <c r="P768" i="198" s="1"/>
  <c r="X768" i="198"/>
  <c r="Y768" i="198" s="1"/>
  <c r="N769" i="198"/>
  <c r="R769" i="198" s="1"/>
  <c r="Q769" i="198"/>
  <c r="S769" i="198"/>
  <c r="W769" i="198"/>
  <c r="N770" i="198"/>
  <c r="P770" i="198" s="1"/>
  <c r="Q770" i="198"/>
  <c r="R770" i="198"/>
  <c r="S770" i="198"/>
  <c r="V770" i="198"/>
  <c r="W770" i="198"/>
  <c r="X770" i="198"/>
  <c r="N771" i="198"/>
  <c r="P771" i="198" s="1"/>
  <c r="S771" i="198"/>
  <c r="W771" i="198"/>
  <c r="N772" i="198"/>
  <c r="Q772" i="198" s="1"/>
  <c r="R772" i="198"/>
  <c r="S772" i="198"/>
  <c r="T772" i="198"/>
  <c r="W772" i="198"/>
  <c r="X772" i="198"/>
  <c r="N773" i="198"/>
  <c r="R773" i="198" s="1"/>
  <c r="S773" i="198"/>
  <c r="W773" i="198"/>
  <c r="N774" i="198"/>
  <c r="P774" i="198" s="1"/>
  <c r="Q774" i="198"/>
  <c r="R774" i="198"/>
  <c r="S774" i="198"/>
  <c r="V774" i="198"/>
  <c r="W774" i="198"/>
  <c r="X774" i="198"/>
  <c r="N775" i="198"/>
  <c r="P775" i="198" s="1"/>
  <c r="S775" i="198"/>
  <c r="W775" i="198"/>
  <c r="P776" i="198"/>
  <c r="Q776" i="198"/>
  <c r="R776" i="198"/>
  <c r="S776" i="198"/>
  <c r="T776" i="198"/>
  <c r="V776" i="198"/>
  <c r="W776" i="198"/>
  <c r="X776" i="198"/>
  <c r="N777" i="198"/>
  <c r="P777" i="198" s="1"/>
  <c r="Q777" i="198"/>
  <c r="R777" i="198"/>
  <c r="S777" i="198"/>
  <c r="V777" i="198"/>
  <c r="W777" i="198"/>
  <c r="X777" i="198"/>
  <c r="N778" i="198"/>
  <c r="P778" i="198" s="1"/>
  <c r="S778" i="198"/>
  <c r="W778" i="198"/>
  <c r="N779" i="198"/>
  <c r="P779" i="198" s="1"/>
  <c r="Q779" i="198"/>
  <c r="R779" i="198"/>
  <c r="S779" i="198"/>
  <c r="V779" i="198"/>
  <c r="W779" i="198"/>
  <c r="X779" i="198"/>
  <c r="N780" i="198"/>
  <c r="R780" i="198" s="1"/>
  <c r="Q780" i="198"/>
  <c r="S780" i="198"/>
  <c r="W780" i="198"/>
  <c r="N781" i="198"/>
  <c r="P781" i="198"/>
  <c r="Q781" i="198"/>
  <c r="R781" i="198"/>
  <c r="S781" i="198"/>
  <c r="T781" i="198"/>
  <c r="V781" i="198"/>
  <c r="W781" i="198"/>
  <c r="X781" i="198"/>
  <c r="N782" i="198"/>
  <c r="P782" i="198" s="1"/>
  <c r="S782" i="198"/>
  <c r="N783" i="198"/>
  <c r="P783" i="198"/>
  <c r="Q783" i="198"/>
  <c r="R783" i="198"/>
  <c r="S783" i="198"/>
  <c r="T783" i="198"/>
  <c r="V783" i="198"/>
  <c r="W783" i="198"/>
  <c r="X783" i="198"/>
  <c r="N784" i="198"/>
  <c r="R784" i="198" s="1"/>
  <c r="Q784" i="198"/>
  <c r="N785" i="198"/>
  <c r="Q785" i="198" s="1"/>
  <c r="P785" i="198"/>
  <c r="S785" i="198"/>
  <c r="T785" i="198"/>
  <c r="X785" i="198"/>
  <c r="E786" i="198"/>
  <c r="D787" i="198"/>
  <c r="F787" i="198" s="1"/>
  <c r="O787" i="198"/>
  <c r="P787" i="198"/>
  <c r="Q787" i="198"/>
  <c r="R787" i="198"/>
  <c r="S787" i="198"/>
  <c r="T787" i="198"/>
  <c r="U787" i="198"/>
  <c r="V787" i="198"/>
  <c r="W787" i="198"/>
  <c r="X787" i="198"/>
  <c r="Y787" i="198"/>
  <c r="D789" i="198"/>
  <c r="F789" i="198" s="1"/>
  <c r="O789" i="198"/>
  <c r="P789" i="198"/>
  <c r="Q789" i="198"/>
  <c r="R789" i="198"/>
  <c r="S789" i="198"/>
  <c r="T789" i="198"/>
  <c r="U789" i="198"/>
  <c r="V789" i="198"/>
  <c r="W789" i="198"/>
  <c r="X789" i="198"/>
  <c r="Y789" i="198"/>
  <c r="D791" i="198"/>
  <c r="F791" i="198" s="1"/>
  <c r="O791" i="198"/>
  <c r="P791" i="198"/>
  <c r="Q791" i="198"/>
  <c r="R791" i="198"/>
  <c r="S791" i="198"/>
  <c r="T791" i="198"/>
  <c r="U791" i="198"/>
  <c r="V791" i="198"/>
  <c r="W791" i="198"/>
  <c r="X791" i="198"/>
  <c r="Y791" i="198"/>
  <c r="D793" i="198"/>
  <c r="F793" i="198"/>
  <c r="O793" i="198"/>
  <c r="P793" i="198"/>
  <c r="Q793" i="198"/>
  <c r="R793" i="198"/>
  <c r="S793" i="198"/>
  <c r="T793" i="198"/>
  <c r="U793" i="198"/>
  <c r="V793" i="198"/>
  <c r="W793" i="198"/>
  <c r="X793" i="198"/>
  <c r="Y793" i="198"/>
  <c r="D795" i="198"/>
  <c r="F795" i="198" s="1"/>
  <c r="O795" i="198"/>
  <c r="P795" i="198"/>
  <c r="Q795" i="198"/>
  <c r="R795" i="198"/>
  <c r="S795" i="198"/>
  <c r="T795" i="198"/>
  <c r="U795" i="198"/>
  <c r="V795" i="198"/>
  <c r="W795" i="198"/>
  <c r="X795" i="198"/>
  <c r="Y795" i="198"/>
  <c r="D797" i="198"/>
  <c r="F797" i="198"/>
  <c r="O797" i="198"/>
  <c r="P797" i="198"/>
  <c r="Q797" i="198"/>
  <c r="R797" i="198"/>
  <c r="S797" i="198"/>
  <c r="T797" i="198"/>
  <c r="U797" i="198"/>
  <c r="V797" i="198"/>
  <c r="W797" i="198"/>
  <c r="X797" i="198"/>
  <c r="Y797" i="198"/>
  <c r="D799" i="198"/>
  <c r="F799" i="198" s="1"/>
  <c r="O799" i="198"/>
  <c r="P799" i="198"/>
  <c r="Q799" i="198"/>
  <c r="R799" i="198"/>
  <c r="S799" i="198"/>
  <c r="T799" i="198"/>
  <c r="U799" i="198"/>
  <c r="V799" i="198"/>
  <c r="W799" i="198"/>
  <c r="X799" i="198"/>
  <c r="Y799" i="198"/>
  <c r="D801" i="198"/>
  <c r="F801" i="198" s="1"/>
  <c r="O801" i="198"/>
  <c r="P801" i="198"/>
  <c r="Q801" i="198"/>
  <c r="R801" i="198"/>
  <c r="S801" i="198"/>
  <c r="T801" i="198"/>
  <c r="U801" i="198"/>
  <c r="V801" i="198"/>
  <c r="W801" i="198"/>
  <c r="X801" i="198"/>
  <c r="Y801" i="198"/>
  <c r="E804" i="198"/>
  <c r="E803" i="198" s="1"/>
  <c r="R804" i="198"/>
  <c r="R803" i="198" s="1"/>
  <c r="O805" i="198"/>
  <c r="O804" i="198" s="1"/>
  <c r="O803" i="198" s="1"/>
  <c r="Q805" i="198"/>
  <c r="Q804" i="198" s="1"/>
  <c r="Q803" i="198" s="1"/>
  <c r="R805" i="198"/>
  <c r="S805" i="198"/>
  <c r="S804" i="198" s="1"/>
  <c r="S803" i="198" s="1"/>
  <c r="T805" i="198"/>
  <c r="T804" i="198" s="1"/>
  <c r="T803" i="198" s="1"/>
  <c r="V805" i="198"/>
  <c r="V804" i="198" s="1"/>
  <c r="V803" i="198" s="1"/>
  <c r="W805" i="198"/>
  <c r="W804" i="198" s="1"/>
  <c r="W803" i="198" s="1"/>
  <c r="N806" i="198"/>
  <c r="P806" i="198"/>
  <c r="U806" i="198"/>
  <c r="X806" i="198"/>
  <c r="N807" i="198"/>
  <c r="P807" i="198" s="1"/>
  <c r="U807" i="198"/>
  <c r="E809" i="198"/>
  <c r="E808" i="198" s="1"/>
  <c r="D810" i="198"/>
  <c r="F810" i="198"/>
  <c r="O810" i="198"/>
  <c r="O809" i="198" s="1"/>
  <c r="O808" i="198" s="1"/>
  <c r="Q810" i="198"/>
  <c r="R810" i="198"/>
  <c r="S810" i="198"/>
  <c r="T810" i="198"/>
  <c r="P812" i="198"/>
  <c r="U812" i="198"/>
  <c r="W812" i="198"/>
  <c r="W810" i="198" s="1"/>
  <c r="P813" i="198"/>
  <c r="U813" i="198"/>
  <c r="V813" i="198"/>
  <c r="P814" i="198"/>
  <c r="U814" i="198"/>
  <c r="Y814" i="198" s="1"/>
  <c r="V814" i="198"/>
  <c r="P815" i="198"/>
  <c r="U815" i="198"/>
  <c r="Y815" i="198" s="1"/>
  <c r="V815" i="198"/>
  <c r="P816" i="198"/>
  <c r="U816" i="198"/>
  <c r="V816" i="198"/>
  <c r="P817" i="198"/>
  <c r="U817" i="198"/>
  <c r="X817" i="198"/>
  <c r="P818" i="198"/>
  <c r="U818" i="198"/>
  <c r="Y818" i="198" s="1"/>
  <c r="X818" i="198"/>
  <c r="P819" i="198"/>
  <c r="U819" i="198"/>
  <c r="Y819" i="198" s="1"/>
  <c r="X819" i="198"/>
  <c r="P820" i="198"/>
  <c r="U820" i="198"/>
  <c r="X820" i="198"/>
  <c r="P821" i="198"/>
  <c r="U821" i="198"/>
  <c r="X821" i="198"/>
  <c r="P822" i="198"/>
  <c r="U822" i="198"/>
  <c r="Y822" i="198" s="1"/>
  <c r="X822" i="198"/>
  <c r="P823" i="198"/>
  <c r="U823" i="198"/>
  <c r="Y823" i="198" s="1"/>
  <c r="X823" i="198"/>
  <c r="P824" i="198"/>
  <c r="U824" i="198"/>
  <c r="X824" i="198"/>
  <c r="P825" i="198"/>
  <c r="X825" i="198"/>
  <c r="Y825" i="198"/>
  <c r="P826" i="198"/>
  <c r="X826" i="198"/>
  <c r="Y826" i="198" s="1"/>
  <c r="P827" i="198"/>
  <c r="X827" i="198"/>
  <c r="Y827" i="198"/>
  <c r="D828" i="198"/>
  <c r="F828" i="198" s="1"/>
  <c r="O828" i="198"/>
  <c r="R828" i="198"/>
  <c r="P829" i="198"/>
  <c r="P830" i="198"/>
  <c r="Q830" i="198"/>
  <c r="R830" i="198"/>
  <c r="S830" i="198"/>
  <c r="T830" i="198"/>
  <c r="V830" i="198"/>
  <c r="W830" i="198"/>
  <c r="X830" i="198"/>
  <c r="P831" i="198"/>
  <c r="Q831" i="198"/>
  <c r="R831" i="198"/>
  <c r="S831" i="198"/>
  <c r="T831" i="198"/>
  <c r="V831" i="198"/>
  <c r="W831" i="198"/>
  <c r="X831" i="198"/>
  <c r="P832" i="198"/>
  <c r="Q832" i="198"/>
  <c r="R832" i="198"/>
  <c r="S832" i="198"/>
  <c r="U832" i="198" s="1"/>
  <c r="Y832" i="198" s="1"/>
  <c r="T832" i="198"/>
  <c r="V832" i="198"/>
  <c r="W832" i="198"/>
  <c r="X832" i="198"/>
  <c r="P833" i="198"/>
  <c r="Q833" i="198"/>
  <c r="R833" i="198"/>
  <c r="S833" i="198"/>
  <c r="T833" i="198"/>
  <c r="V833" i="198"/>
  <c r="W833" i="198"/>
  <c r="X833" i="198"/>
  <c r="P836" i="198"/>
  <c r="X836" i="198"/>
  <c r="P837" i="198"/>
  <c r="U837" i="198"/>
  <c r="X837" i="198"/>
  <c r="P838" i="198"/>
  <c r="U838" i="198"/>
  <c r="X838" i="198"/>
  <c r="Y838" i="198" s="1"/>
  <c r="P839" i="198"/>
  <c r="X839" i="198"/>
  <c r="Y839" i="198" s="1"/>
  <c r="P840" i="198"/>
  <c r="U840" i="198"/>
  <c r="Y840" i="198" s="1"/>
  <c r="X840" i="198"/>
  <c r="V99" i="197"/>
  <c r="U99" i="197"/>
  <c r="T99" i="197"/>
  <c r="R99" i="197"/>
  <c r="Q99" i="197"/>
  <c r="P99" i="197"/>
  <c r="O99" i="197"/>
  <c r="V98" i="197"/>
  <c r="U98" i="197"/>
  <c r="T98" i="197"/>
  <c r="R98" i="197"/>
  <c r="Q98" i="197"/>
  <c r="P98" i="197"/>
  <c r="O98" i="197"/>
  <c r="V97" i="197"/>
  <c r="U97" i="197"/>
  <c r="T97" i="197"/>
  <c r="R97" i="197"/>
  <c r="Q97" i="197"/>
  <c r="P97" i="197"/>
  <c r="O97" i="197"/>
  <c r="V96" i="197"/>
  <c r="U96" i="197"/>
  <c r="T96" i="197"/>
  <c r="R96" i="197"/>
  <c r="Q96" i="197"/>
  <c r="P96" i="197"/>
  <c r="O96" i="197"/>
  <c r="N76" i="197"/>
  <c r="N65" i="197"/>
  <c r="N63" i="197"/>
  <c r="N64" i="197"/>
  <c r="N61" i="197"/>
  <c r="N36" i="197"/>
  <c r="N19" i="197"/>
  <c r="N18" i="197"/>
  <c r="N17" i="197"/>
  <c r="X828" i="198" l="1"/>
  <c r="U833" i="198"/>
  <c r="Y833" i="198" s="1"/>
  <c r="U831" i="198"/>
  <c r="Y831" i="198" s="1"/>
  <c r="V828" i="198"/>
  <c r="Y837" i="198"/>
  <c r="T828" i="198"/>
  <c r="R689" i="198"/>
  <c r="V689" i="198"/>
  <c r="W689" i="198"/>
  <c r="Q689" i="198"/>
  <c r="H690" i="198"/>
  <c r="N690" i="198" s="1"/>
  <c r="S689" i="198"/>
  <c r="S828" i="198"/>
  <c r="S809" i="198" s="1"/>
  <c r="S808" i="198" s="1"/>
  <c r="P828" i="198"/>
  <c r="Y824" i="198"/>
  <c r="Y820" i="198"/>
  <c r="X810" i="198"/>
  <c r="X809" i="198" s="1"/>
  <c r="X808" i="198" s="1"/>
  <c r="Y816" i="198"/>
  <c r="V810" i="198"/>
  <c r="V809" i="198" s="1"/>
  <c r="V808" i="198" s="1"/>
  <c r="U810" i="198"/>
  <c r="R809" i="198"/>
  <c r="R808" i="198" s="1"/>
  <c r="D809" i="198"/>
  <c r="D808" i="198" s="1"/>
  <c r="U805" i="198"/>
  <c r="U804" i="198" s="1"/>
  <c r="U803" i="198" s="1"/>
  <c r="U767" i="198"/>
  <c r="Y767" i="198" s="1"/>
  <c r="X764" i="198"/>
  <c r="S764" i="198"/>
  <c r="P763" i="198"/>
  <c r="V757" i="198"/>
  <c r="Y757" i="198" s="1"/>
  <c r="W756" i="198"/>
  <c r="V753" i="198"/>
  <c r="Y753" i="198" s="1"/>
  <c r="Y750" i="198"/>
  <c r="T734" i="198"/>
  <c r="U734" i="198" s="1"/>
  <c r="Y734" i="198" s="1"/>
  <c r="P734" i="198"/>
  <c r="T730" i="198"/>
  <c r="U730" i="198" s="1"/>
  <c r="Y730" i="198" s="1"/>
  <c r="P730" i="198"/>
  <c r="Q728" i="198"/>
  <c r="S726" i="198"/>
  <c r="V725" i="198"/>
  <c r="P725" i="198"/>
  <c r="Q724" i="198"/>
  <c r="S722" i="198"/>
  <c r="V721" i="198"/>
  <c r="P721" i="198"/>
  <c r="Q720" i="198"/>
  <c r="S718" i="198"/>
  <c r="V717" i="198"/>
  <c r="P717" i="198"/>
  <c r="Q716" i="198"/>
  <c r="S714" i="198"/>
  <c r="V713" i="198"/>
  <c r="P713" i="198"/>
  <c r="Q712" i="198"/>
  <c r="S710" i="198"/>
  <c r="V709" i="198"/>
  <c r="P709" i="198"/>
  <c r="W702" i="198"/>
  <c r="R702" i="198"/>
  <c r="S701" i="198"/>
  <c r="R699" i="198"/>
  <c r="W698" i="198"/>
  <c r="R698" i="198"/>
  <c r="W697" i="198"/>
  <c r="V696" i="198"/>
  <c r="P696" i="198"/>
  <c r="S694" i="198"/>
  <c r="X692" i="198"/>
  <c r="S692" i="198"/>
  <c r="H691" i="198"/>
  <c r="N691" i="198" s="1"/>
  <c r="T686" i="198"/>
  <c r="U686" i="198" s="1"/>
  <c r="Y686" i="198" s="1"/>
  <c r="P686" i="198"/>
  <c r="W685" i="198"/>
  <c r="S685" i="198"/>
  <c r="V682" i="198"/>
  <c r="X681" i="198"/>
  <c r="T681" i="198"/>
  <c r="U681" i="198" s="1"/>
  <c r="Y681" i="198" s="1"/>
  <c r="P681" i="198"/>
  <c r="V680" i="198"/>
  <c r="U666" i="198"/>
  <c r="Y666" i="198" s="1"/>
  <c r="T660" i="198"/>
  <c r="X655" i="198"/>
  <c r="Y655" i="198" s="1"/>
  <c r="P655" i="198"/>
  <c r="P648" i="198"/>
  <c r="T648" i="198"/>
  <c r="Q648" i="198"/>
  <c r="V648" i="198"/>
  <c r="W645" i="198"/>
  <c r="P637" i="198"/>
  <c r="W637" i="198"/>
  <c r="T631" i="198"/>
  <c r="W828" i="198"/>
  <c r="P810" i="198"/>
  <c r="P809" i="198" s="1"/>
  <c r="P808" i="198" s="1"/>
  <c r="Y821" i="198"/>
  <c r="Y817" i="198"/>
  <c r="Y813" i="198"/>
  <c r="V786" i="198"/>
  <c r="R786" i="198"/>
  <c r="W786" i="198"/>
  <c r="S786" i="198"/>
  <c r="O786" i="198"/>
  <c r="W785" i="198"/>
  <c r="R785" i="198"/>
  <c r="U785" i="198" s="1"/>
  <c r="W784" i="198"/>
  <c r="T779" i="198"/>
  <c r="T777" i="198"/>
  <c r="U776" i="198"/>
  <c r="Y776" i="198" s="1"/>
  <c r="T774" i="198"/>
  <c r="Q773" i="198"/>
  <c r="V772" i="198"/>
  <c r="P772" i="198"/>
  <c r="T770" i="198"/>
  <c r="W766" i="198"/>
  <c r="U765" i="198"/>
  <c r="Y765" i="198" s="1"/>
  <c r="W764" i="198"/>
  <c r="R764" i="198"/>
  <c r="Y761" i="198"/>
  <c r="W760" i="198"/>
  <c r="Y759" i="198"/>
  <c r="S756" i="198"/>
  <c r="X745" i="198"/>
  <c r="S745" i="198"/>
  <c r="W744" i="198"/>
  <c r="U705" i="198"/>
  <c r="Y705" i="198" s="1"/>
  <c r="U704" i="198"/>
  <c r="Y704" i="198" s="1"/>
  <c r="V702" i="198"/>
  <c r="Q702" i="198"/>
  <c r="V698" i="198"/>
  <c r="Q698" i="198"/>
  <c r="W692" i="198"/>
  <c r="R692" i="198"/>
  <c r="V685" i="198"/>
  <c r="R685" i="198"/>
  <c r="U678" i="198"/>
  <c r="Y678" i="198" s="1"/>
  <c r="Y668" i="198"/>
  <c r="S660" i="198"/>
  <c r="Q652" i="198"/>
  <c r="V652" i="198"/>
  <c r="R652" i="198"/>
  <c r="W652" i="198"/>
  <c r="S645" i="198"/>
  <c r="R634" i="198"/>
  <c r="U634" i="198" s="1"/>
  <c r="S634" i="198"/>
  <c r="X634" i="198"/>
  <c r="T634" i="198"/>
  <c r="Q633" i="198"/>
  <c r="U633" i="198" s="1"/>
  <c r="R633" i="198"/>
  <c r="W633" i="198"/>
  <c r="S633" i="198"/>
  <c r="X633" i="198"/>
  <c r="S631" i="198"/>
  <c r="U830" i="198"/>
  <c r="T809" i="198"/>
  <c r="T808" i="198" s="1"/>
  <c r="X786" i="198"/>
  <c r="T786" i="198"/>
  <c r="P786" i="198"/>
  <c r="V785" i="198"/>
  <c r="S784" i="198"/>
  <c r="U783" i="198"/>
  <c r="Y783" i="198" s="1"/>
  <c r="W782" i="198"/>
  <c r="U781" i="198"/>
  <c r="Y781" i="198" s="1"/>
  <c r="U772" i="198"/>
  <c r="Y772" i="198" s="1"/>
  <c r="S766" i="198"/>
  <c r="V764" i="198"/>
  <c r="P764" i="198"/>
  <c r="S760" i="198"/>
  <c r="Q756" i="198"/>
  <c r="W746" i="198"/>
  <c r="R745" i="198"/>
  <c r="U745" i="198" s="1"/>
  <c r="Y745" i="198" s="1"/>
  <c r="U743" i="198"/>
  <c r="Y743" i="198" s="1"/>
  <c r="W742" i="198"/>
  <c r="R741" i="198"/>
  <c r="U741" i="198" s="1"/>
  <c r="Y741" i="198" s="1"/>
  <c r="W738" i="198"/>
  <c r="Y738" i="198" s="1"/>
  <c r="W737" i="198"/>
  <c r="W736" i="198"/>
  <c r="R736" i="198"/>
  <c r="U736" i="198" s="1"/>
  <c r="Y736" i="198" s="1"/>
  <c r="S735" i="198"/>
  <c r="W734" i="198"/>
  <c r="W733" i="198"/>
  <c r="W732" i="198"/>
  <c r="R732" i="198"/>
  <c r="U732" i="198" s="1"/>
  <c r="Y732" i="198" s="1"/>
  <c r="S731" i="198"/>
  <c r="W730" i="198"/>
  <c r="U729" i="198"/>
  <c r="Y729" i="198" s="1"/>
  <c r="W728" i="198"/>
  <c r="X725" i="198"/>
  <c r="S725" i="198"/>
  <c r="U725" i="198" s="1"/>
  <c r="Y725" i="198" s="1"/>
  <c r="W724" i="198"/>
  <c r="X721" i="198"/>
  <c r="S721" i="198"/>
  <c r="U721" i="198" s="1"/>
  <c r="Y721" i="198" s="1"/>
  <c r="W720" i="198"/>
  <c r="X717" i="198"/>
  <c r="S717" i="198"/>
  <c r="U717" i="198" s="1"/>
  <c r="Y717" i="198" s="1"/>
  <c r="W716" i="198"/>
  <c r="X713" i="198"/>
  <c r="S713" i="198"/>
  <c r="U713" i="198" s="1"/>
  <c r="Y713" i="198" s="1"/>
  <c r="W712" i="198"/>
  <c r="X709" i="198"/>
  <c r="S709" i="198"/>
  <c r="T702" i="198"/>
  <c r="U702" i="198" s="1"/>
  <c r="T698" i="198"/>
  <c r="S696" i="198"/>
  <c r="V693" i="198"/>
  <c r="V692" i="198"/>
  <c r="P692" i="198"/>
  <c r="W686" i="198"/>
  <c r="Q685" i="198"/>
  <c r="U685" i="198" s="1"/>
  <c r="Y685" i="198" s="1"/>
  <c r="X676" i="198"/>
  <c r="Y676" i="198" s="1"/>
  <c r="X674" i="198"/>
  <c r="Y674" i="198" s="1"/>
  <c r="P672" i="198"/>
  <c r="T672" i="198"/>
  <c r="Q672" i="198"/>
  <c r="U672" i="198" s="1"/>
  <c r="Y672" i="198" s="1"/>
  <c r="V672" i="198"/>
  <c r="P670" i="198"/>
  <c r="W670" i="198"/>
  <c r="X663" i="198"/>
  <c r="Y663" i="198" s="1"/>
  <c r="P663" i="198"/>
  <c r="T652" i="198"/>
  <c r="W634" i="198"/>
  <c r="V633" i="198"/>
  <c r="P632" i="198"/>
  <c r="S632" i="198"/>
  <c r="W632" i="198"/>
  <c r="U629" i="198"/>
  <c r="Y629" i="198" s="1"/>
  <c r="F809" i="198"/>
  <c r="F808" i="198" s="1"/>
  <c r="Y786" i="198"/>
  <c r="U786" i="198"/>
  <c r="Q786" i="198"/>
  <c r="U779" i="198"/>
  <c r="Y779" i="198" s="1"/>
  <c r="U777" i="198"/>
  <c r="Y777" i="198" s="1"/>
  <c r="U774" i="198"/>
  <c r="Y774" i="198" s="1"/>
  <c r="U770" i="198"/>
  <c r="Y770" i="198" s="1"/>
  <c r="U764" i="198"/>
  <c r="Y764" i="198" s="1"/>
  <c r="Y727" i="198"/>
  <c r="Y723" i="198"/>
  <c r="Y719" i="198"/>
  <c r="Y715" i="198"/>
  <c r="Y711" i="198"/>
  <c r="U682" i="198"/>
  <c r="Y682" i="198" s="1"/>
  <c r="Q660" i="198"/>
  <c r="V660" i="198"/>
  <c r="R660" i="198"/>
  <c r="W660" i="198"/>
  <c r="U648" i="198"/>
  <c r="Y648" i="198" s="1"/>
  <c r="P645" i="198"/>
  <c r="T645" i="198"/>
  <c r="Q645" i="198"/>
  <c r="U645" i="198" s="1"/>
  <c r="Y645" i="198" s="1"/>
  <c r="V645" i="198"/>
  <c r="Q631" i="198"/>
  <c r="V631" i="198"/>
  <c r="R631" i="198"/>
  <c r="U631" i="198" s="1"/>
  <c r="W631" i="198"/>
  <c r="W610" i="198" s="1"/>
  <c r="W609" i="198" s="1"/>
  <c r="U626" i="198"/>
  <c r="Y626" i="198" s="1"/>
  <c r="U622" i="198"/>
  <c r="Y622" i="198" s="1"/>
  <c r="U617" i="198"/>
  <c r="Y617" i="198" s="1"/>
  <c r="P608" i="198"/>
  <c r="S605" i="198"/>
  <c r="P600" i="198"/>
  <c r="T597" i="198"/>
  <c r="P597" i="198"/>
  <c r="S594" i="198"/>
  <c r="Q564" i="198"/>
  <c r="V563" i="198"/>
  <c r="P563" i="198"/>
  <c r="W543" i="198"/>
  <c r="T540" i="198"/>
  <c r="Y538" i="198"/>
  <c r="T522" i="198"/>
  <c r="P522" i="198"/>
  <c r="Q521" i="198"/>
  <c r="V518" i="198"/>
  <c r="P518" i="198"/>
  <c r="T504" i="198"/>
  <c r="P504" i="198"/>
  <c r="Q503" i="198"/>
  <c r="V502" i="198"/>
  <c r="P502" i="198"/>
  <c r="W496" i="198"/>
  <c r="T484" i="198"/>
  <c r="P484" i="198"/>
  <c r="S476" i="198"/>
  <c r="W474" i="198"/>
  <c r="P474" i="198"/>
  <c r="X464" i="198"/>
  <c r="P464" i="198"/>
  <c r="X417" i="198"/>
  <c r="P417" i="198"/>
  <c r="Q397" i="198"/>
  <c r="W397" i="198"/>
  <c r="Y394" i="198"/>
  <c r="R363" i="198"/>
  <c r="T363" i="198"/>
  <c r="Q363" i="198"/>
  <c r="W363" i="198"/>
  <c r="Q358" i="198"/>
  <c r="P358" i="198"/>
  <c r="V358" i="198"/>
  <c r="R358" i="198"/>
  <c r="W358" i="198"/>
  <c r="S358" i="198"/>
  <c r="X358" i="198"/>
  <c r="S349" i="198"/>
  <c r="W349" i="198"/>
  <c r="R195" i="198"/>
  <c r="U195" i="198" s="1"/>
  <c r="P195" i="198"/>
  <c r="W195" i="198"/>
  <c r="Q195" i="198"/>
  <c r="X195" i="198"/>
  <c r="S195" i="198"/>
  <c r="T195" i="198"/>
  <c r="Y85" i="198"/>
  <c r="U79" i="198"/>
  <c r="Y79" i="198" s="1"/>
  <c r="Q566" i="198"/>
  <c r="Q565" i="198" s="1"/>
  <c r="S543" i="198"/>
  <c r="S540" i="198"/>
  <c r="T454" i="198"/>
  <c r="Y451" i="198"/>
  <c r="W448" i="198"/>
  <c r="W447" i="198"/>
  <c r="Q384" i="198"/>
  <c r="P384" i="198"/>
  <c r="V384" i="198"/>
  <c r="S384" i="198"/>
  <c r="X384" i="198"/>
  <c r="P382" i="198"/>
  <c r="T382" i="198"/>
  <c r="R382" i="198"/>
  <c r="W382" i="198"/>
  <c r="X363" i="198"/>
  <c r="Y304" i="198"/>
  <c r="Y301" i="198"/>
  <c r="Y275" i="198"/>
  <c r="Y268" i="198"/>
  <c r="Y256" i="198"/>
  <c r="Y242" i="198"/>
  <c r="P154" i="198"/>
  <c r="T154" i="198"/>
  <c r="X154" i="198"/>
  <c r="Q154" i="198"/>
  <c r="R154" i="198"/>
  <c r="V154" i="198"/>
  <c r="S154" i="198"/>
  <c r="W154" i="198"/>
  <c r="O649" i="198"/>
  <c r="S647" i="198"/>
  <c r="S610" i="198" s="1"/>
  <c r="S609" i="198" s="1"/>
  <c r="W644" i="198"/>
  <c r="Q644" i="198"/>
  <c r="V643" i="198"/>
  <c r="P643" i="198"/>
  <c r="T640" i="198"/>
  <c r="U640" i="198" s="1"/>
  <c r="Y640" i="198" s="1"/>
  <c r="P639" i="198"/>
  <c r="W599" i="198"/>
  <c r="W597" i="198"/>
  <c r="R597" i="198"/>
  <c r="U597" i="198" s="1"/>
  <c r="W589" i="198"/>
  <c r="R589" i="198"/>
  <c r="U589" i="198" s="1"/>
  <c r="Y589" i="198" s="1"/>
  <c r="V586" i="198"/>
  <c r="Q586" i="198"/>
  <c r="U586" i="198" s="1"/>
  <c r="Y586" i="198" s="1"/>
  <c r="S584" i="198"/>
  <c r="W582" i="198"/>
  <c r="W570" i="198" s="1"/>
  <c r="W569" i="198" s="1"/>
  <c r="R582" i="198"/>
  <c r="U582" i="198" s="1"/>
  <c r="Y582" i="198" s="1"/>
  <c r="V578" i="198"/>
  <c r="Q578" i="198"/>
  <c r="U578" i="198" s="1"/>
  <c r="Y578" i="198" s="1"/>
  <c r="S576" i="198"/>
  <c r="W574" i="198"/>
  <c r="R574" i="198"/>
  <c r="U574" i="198" s="1"/>
  <c r="Y574" i="198" s="1"/>
  <c r="S573" i="198"/>
  <c r="T567" i="198"/>
  <c r="U567" i="198" s="1"/>
  <c r="Y567" i="198" s="1"/>
  <c r="P567" i="198"/>
  <c r="W564" i="198"/>
  <c r="X563" i="198"/>
  <c r="S563" i="198"/>
  <c r="D558" i="198"/>
  <c r="F558" i="198" s="1"/>
  <c r="Q557" i="198"/>
  <c r="V555" i="198"/>
  <c r="P555" i="198"/>
  <c r="T550" i="198"/>
  <c r="U550" i="198" s="1"/>
  <c r="Y550" i="198" s="1"/>
  <c r="W542" i="198"/>
  <c r="R542" i="198"/>
  <c r="U542" i="198" s="1"/>
  <c r="Y542" i="198" s="1"/>
  <c r="W541" i="198"/>
  <c r="W540" i="198" s="1"/>
  <c r="Q541" i="198"/>
  <c r="U536" i="198"/>
  <c r="V534" i="198"/>
  <c r="Q534" i="198"/>
  <c r="U534" i="198" s="1"/>
  <c r="Y534" i="198" s="1"/>
  <c r="S532" i="198"/>
  <c r="W531" i="198"/>
  <c r="R531" i="198"/>
  <c r="T528" i="198"/>
  <c r="U528" i="198" s="1"/>
  <c r="Y528" i="198" s="1"/>
  <c r="Q527" i="198"/>
  <c r="V525" i="198"/>
  <c r="P525" i="198"/>
  <c r="W522" i="198"/>
  <c r="R522" i="198"/>
  <c r="U522" i="198" s="1"/>
  <c r="W521" i="198"/>
  <c r="X518" i="198"/>
  <c r="S518" i="198"/>
  <c r="V516" i="198"/>
  <c r="Q516" i="198"/>
  <c r="U516" i="198" s="1"/>
  <c r="Y516" i="198" s="1"/>
  <c r="S515" i="198"/>
  <c r="W514" i="198"/>
  <c r="R514" i="198"/>
  <c r="W504" i="198"/>
  <c r="R504" i="198"/>
  <c r="U504" i="198" s="1"/>
  <c r="W503" i="198"/>
  <c r="X502" i="198"/>
  <c r="S502" i="198"/>
  <c r="T499" i="198"/>
  <c r="U499" i="198" s="1"/>
  <c r="Y499" i="198" s="1"/>
  <c r="Q498" i="198"/>
  <c r="V497" i="198"/>
  <c r="P497" i="198"/>
  <c r="V488" i="198"/>
  <c r="Q488" i="198"/>
  <c r="U488" i="198" s="1"/>
  <c r="Y488" i="198" s="1"/>
  <c r="W484" i="198"/>
  <c r="R484" i="198"/>
  <c r="U484" i="198" s="1"/>
  <c r="X483" i="198"/>
  <c r="W479" i="198"/>
  <c r="P479" i="198"/>
  <c r="S474" i="198"/>
  <c r="X472" i="198"/>
  <c r="S472" i="198"/>
  <c r="Y469" i="198"/>
  <c r="V466" i="198"/>
  <c r="Q466" i="198"/>
  <c r="U466" i="198" s="1"/>
  <c r="Y466" i="198" s="1"/>
  <c r="W465" i="198"/>
  <c r="P465" i="198"/>
  <c r="T464" i="198"/>
  <c r="W463" i="198"/>
  <c r="W461" i="198"/>
  <c r="R461" i="198"/>
  <c r="U461" i="198" s="1"/>
  <c r="X460" i="198"/>
  <c r="S460" i="198"/>
  <c r="X459" i="198"/>
  <c r="P459" i="198"/>
  <c r="T456" i="198"/>
  <c r="U456" i="198" s="1"/>
  <c r="Y456" i="198" s="1"/>
  <c r="S454" i="198"/>
  <c r="P452" i="198"/>
  <c r="Y448" i="198"/>
  <c r="Y447" i="198"/>
  <c r="T443" i="198"/>
  <c r="U443" i="198" s="1"/>
  <c r="Y443" i="198" s="1"/>
  <c r="S441" i="198"/>
  <c r="S440" i="198"/>
  <c r="V439" i="198"/>
  <c r="Q439" i="198"/>
  <c r="U439" i="198" s="1"/>
  <c r="Y439" i="198" s="1"/>
  <c r="T435" i="198"/>
  <c r="U435" i="198" s="1"/>
  <c r="Y435" i="198" s="1"/>
  <c r="S433" i="198"/>
  <c r="S432" i="198"/>
  <c r="V430" i="198"/>
  <c r="Q430" i="198"/>
  <c r="U430" i="198" s="1"/>
  <c r="Y430" i="198" s="1"/>
  <c r="T427" i="198"/>
  <c r="U427" i="198" s="1"/>
  <c r="Y427" i="198" s="1"/>
  <c r="S424" i="198"/>
  <c r="S422" i="198"/>
  <c r="V421" i="198"/>
  <c r="Q421" i="198"/>
  <c r="U421" i="198" s="1"/>
  <c r="Y421" i="198" s="1"/>
  <c r="X419" i="198"/>
  <c r="T419" i="198"/>
  <c r="U419" i="198" s="1"/>
  <c r="Y419" i="198" s="1"/>
  <c r="T417" i="198"/>
  <c r="W416" i="198"/>
  <c r="W414" i="198"/>
  <c r="Q414" i="198"/>
  <c r="X407" i="198"/>
  <c r="X406" i="198" s="1"/>
  <c r="T407" i="198"/>
  <c r="P407" i="198"/>
  <c r="P406" i="198" s="1"/>
  <c r="P401" i="198"/>
  <c r="P400" i="198" s="1"/>
  <c r="T401" i="198"/>
  <c r="T400" i="198" s="1"/>
  <c r="S397" i="198"/>
  <c r="R393" i="198"/>
  <c r="Q393" i="198"/>
  <c r="W393" i="198"/>
  <c r="Q392" i="198"/>
  <c r="P392" i="198"/>
  <c r="V392" i="198"/>
  <c r="S392" i="198"/>
  <c r="S385" i="198" s="1"/>
  <c r="X392" i="198"/>
  <c r="P390" i="198"/>
  <c r="T390" i="198"/>
  <c r="R390" i="198"/>
  <c r="U390" i="198" s="1"/>
  <c r="Y390" i="198" s="1"/>
  <c r="W390" i="198"/>
  <c r="W384" i="198"/>
  <c r="V382" i="198"/>
  <c r="U376" i="198"/>
  <c r="R369" i="198"/>
  <c r="Q369" i="198"/>
  <c r="X369" i="198"/>
  <c r="T369" i="198"/>
  <c r="Q368" i="198"/>
  <c r="P368" i="198"/>
  <c r="V368" i="198"/>
  <c r="S368" i="198"/>
  <c r="X368" i="198"/>
  <c r="R359" i="198"/>
  <c r="P359" i="198"/>
  <c r="W359" i="198"/>
  <c r="Q359" i="198"/>
  <c r="X359" i="198"/>
  <c r="S359" i="198"/>
  <c r="Y330" i="198"/>
  <c r="U664" i="198"/>
  <c r="Y664" i="198" s="1"/>
  <c r="U656" i="198"/>
  <c r="Y656" i="198" s="1"/>
  <c r="U644" i="198"/>
  <c r="Y644" i="198" s="1"/>
  <c r="U643" i="198"/>
  <c r="Y643" i="198" s="1"/>
  <c r="U639" i="198"/>
  <c r="Y639" i="198" s="1"/>
  <c r="U636" i="198"/>
  <c r="Y636" i="198" s="1"/>
  <c r="U624" i="198"/>
  <c r="Y624" i="198" s="1"/>
  <c r="U619" i="198"/>
  <c r="Y619" i="198" s="1"/>
  <c r="U615" i="198"/>
  <c r="Y615" i="198" s="1"/>
  <c r="Y608" i="198"/>
  <c r="W607" i="198"/>
  <c r="X606" i="198"/>
  <c r="S606" i="198"/>
  <c r="U606" i="198" s="1"/>
  <c r="Y606" i="198" s="1"/>
  <c r="W605" i="198"/>
  <c r="W603" i="198"/>
  <c r="Y603" i="198" s="1"/>
  <c r="U601" i="198"/>
  <c r="Y601" i="198" s="1"/>
  <c r="S599" i="198"/>
  <c r="V597" i="198"/>
  <c r="W596" i="198"/>
  <c r="X595" i="198"/>
  <c r="S595" i="198"/>
  <c r="U595" i="198" s="1"/>
  <c r="Y595" i="198" s="1"/>
  <c r="W594" i="198"/>
  <c r="W593" i="198"/>
  <c r="V589" i="198"/>
  <c r="P589" i="198"/>
  <c r="T586" i="198"/>
  <c r="Q584" i="198"/>
  <c r="V582" i="198"/>
  <c r="P582" i="198"/>
  <c r="T578" i="198"/>
  <c r="Q576" i="198"/>
  <c r="V574" i="198"/>
  <c r="P574" i="198"/>
  <c r="S566" i="198"/>
  <c r="S565" i="198" s="1"/>
  <c r="S564" i="198"/>
  <c r="W563" i="198"/>
  <c r="W562" i="198" s="1"/>
  <c r="W561" i="198" s="1"/>
  <c r="R563" i="198"/>
  <c r="U560" i="198"/>
  <c r="Y560" i="198" s="1"/>
  <c r="W558" i="198"/>
  <c r="U555" i="198"/>
  <c r="Y555" i="198" s="1"/>
  <c r="V542" i="198"/>
  <c r="P542" i="198"/>
  <c r="P540" i="198" s="1"/>
  <c r="V541" i="198"/>
  <c r="T534" i="198"/>
  <c r="Q532" i="198"/>
  <c r="V531" i="198"/>
  <c r="P531" i="198"/>
  <c r="V522" i="198"/>
  <c r="S521" i="198"/>
  <c r="W518" i="198"/>
  <c r="R518" i="198"/>
  <c r="T516" i="198"/>
  <c r="Q515" i="198"/>
  <c r="V514" i="198"/>
  <c r="P514" i="198"/>
  <c r="U512" i="198"/>
  <c r="Y512" i="198" s="1"/>
  <c r="W507" i="198"/>
  <c r="V504" i="198"/>
  <c r="S503" i="198"/>
  <c r="W502" i="198"/>
  <c r="R502" i="198"/>
  <c r="U495" i="198"/>
  <c r="Y495" i="198" s="1"/>
  <c r="T488" i="198"/>
  <c r="W485" i="198"/>
  <c r="V484" i="198"/>
  <c r="U475" i="198"/>
  <c r="Y475" i="198" s="1"/>
  <c r="X474" i="198"/>
  <c r="Q474" i="198"/>
  <c r="U474" i="198" s="1"/>
  <c r="W472" i="198"/>
  <c r="P472" i="198"/>
  <c r="T466" i="198"/>
  <c r="S464" i="198"/>
  <c r="V461" i="198"/>
  <c r="W460" i="198"/>
  <c r="Q460" i="198"/>
  <c r="U460" i="198" s="1"/>
  <c r="Y460" i="198" s="1"/>
  <c r="X454" i="198"/>
  <c r="P454" i="198"/>
  <c r="P449" i="198"/>
  <c r="X441" i="198"/>
  <c r="P441" i="198"/>
  <c r="T439" i="198"/>
  <c r="X433" i="198"/>
  <c r="P433" i="198"/>
  <c r="T430" i="198"/>
  <c r="X424" i="198"/>
  <c r="P424" i="198"/>
  <c r="T421" i="198"/>
  <c r="S417" i="198"/>
  <c r="S416" i="198"/>
  <c r="O409" i="198"/>
  <c r="S399" i="198"/>
  <c r="S398" i="198" s="1"/>
  <c r="R397" i="198"/>
  <c r="U389" i="198"/>
  <c r="T384" i="198"/>
  <c r="S381" i="198"/>
  <c r="S382" i="198"/>
  <c r="R380" i="198"/>
  <c r="U380" i="198" s="1"/>
  <c r="W380" i="198"/>
  <c r="P380" i="198"/>
  <c r="T380" i="198"/>
  <c r="R375" i="198"/>
  <c r="W375" i="198"/>
  <c r="Q375" i="198"/>
  <c r="Q374" i="198"/>
  <c r="S374" i="198"/>
  <c r="X374" i="198"/>
  <c r="P374" i="198"/>
  <c r="V374" i="198"/>
  <c r="R370" i="198"/>
  <c r="U370" i="198" s="1"/>
  <c r="W370" i="198"/>
  <c r="P370" i="198"/>
  <c r="T370" i="198"/>
  <c r="S363" i="198"/>
  <c r="T358" i="198"/>
  <c r="Y356" i="198"/>
  <c r="S345" i="198"/>
  <c r="W345" i="198"/>
  <c r="U340" i="198"/>
  <c r="U336" i="198"/>
  <c r="W313" i="198"/>
  <c r="Y395" i="198"/>
  <c r="W385" i="198"/>
  <c r="W381" i="198"/>
  <c r="V362" i="198"/>
  <c r="P362" i="198"/>
  <c r="W357" i="198"/>
  <c r="W355" i="198"/>
  <c r="P355" i="198"/>
  <c r="V354" i="198"/>
  <c r="P354" i="198"/>
  <c r="T352" i="198"/>
  <c r="U352" i="198" s="1"/>
  <c r="Y352" i="198" s="1"/>
  <c r="P352" i="198"/>
  <c r="Q347" i="198"/>
  <c r="V346" i="198"/>
  <c r="P346" i="198"/>
  <c r="T340" i="198"/>
  <c r="P340" i="198"/>
  <c r="T336" i="198"/>
  <c r="P336" i="198"/>
  <c r="Q332" i="198"/>
  <c r="R332" i="198"/>
  <c r="Y316" i="198"/>
  <c r="V314" i="198"/>
  <c r="P307" i="198"/>
  <c r="R307" i="198"/>
  <c r="S307" i="198"/>
  <c r="S305" i="198" s="1"/>
  <c r="Y288" i="198"/>
  <c r="Y246" i="198"/>
  <c r="Y235" i="198"/>
  <c r="Y232" i="198"/>
  <c r="P215" i="198"/>
  <c r="S215" i="198"/>
  <c r="W215" i="198"/>
  <c r="Y197" i="198"/>
  <c r="P175" i="198"/>
  <c r="R175" i="198"/>
  <c r="W175" i="198"/>
  <c r="S175" i="198"/>
  <c r="X175" i="198"/>
  <c r="T175" i="198"/>
  <c r="Y168" i="198"/>
  <c r="P160" i="198"/>
  <c r="R160" i="198"/>
  <c r="X160" i="198"/>
  <c r="S160" i="198"/>
  <c r="V160" i="198"/>
  <c r="P158" i="198"/>
  <c r="T158" i="198"/>
  <c r="Q158" i="198"/>
  <c r="V158" i="198"/>
  <c r="R158" i="198"/>
  <c r="W158" i="198"/>
  <c r="R148" i="198"/>
  <c r="P148" i="198"/>
  <c r="V148" i="198"/>
  <c r="Q148" i="198"/>
  <c r="W148" i="198"/>
  <c r="S148" i="198"/>
  <c r="X148" i="198"/>
  <c r="Q20" i="198"/>
  <c r="P20" i="198"/>
  <c r="X20" i="198"/>
  <c r="S20" i="198"/>
  <c r="T20" i="198"/>
  <c r="W20" i="198"/>
  <c r="U360" i="198"/>
  <c r="U348" i="198"/>
  <c r="U344" i="198"/>
  <c r="U343" i="198"/>
  <c r="S325" i="198"/>
  <c r="T325" i="198"/>
  <c r="Y295" i="198"/>
  <c r="Y291" i="198"/>
  <c r="Q153" i="198"/>
  <c r="P153" i="198"/>
  <c r="V153" i="198"/>
  <c r="R153" i="198"/>
  <c r="W153" i="198"/>
  <c r="S153" i="198"/>
  <c r="X153" i="198"/>
  <c r="P129" i="198"/>
  <c r="S129" i="198"/>
  <c r="W129" i="198"/>
  <c r="R26" i="198"/>
  <c r="P26" i="198"/>
  <c r="W26" i="198"/>
  <c r="Q26" i="198"/>
  <c r="X26" i="198"/>
  <c r="S26" i="198"/>
  <c r="T26" i="198"/>
  <c r="O399" i="198"/>
  <c r="O398" i="198" s="1"/>
  <c r="D381" i="198"/>
  <c r="F381" i="198" s="1"/>
  <c r="V376" i="198"/>
  <c r="X362" i="198"/>
  <c r="S362" i="198"/>
  <c r="V360" i="198"/>
  <c r="S355" i="198"/>
  <c r="U355" i="198" s="1"/>
  <c r="X354" i="198"/>
  <c r="S354" i="198"/>
  <c r="W352" i="198"/>
  <c r="X351" i="198"/>
  <c r="S351" i="198"/>
  <c r="U351" i="198" s="1"/>
  <c r="W350" i="198"/>
  <c r="R350" i="198"/>
  <c r="V348" i="198"/>
  <c r="W347" i="198"/>
  <c r="X346" i="198"/>
  <c r="S346" i="198"/>
  <c r="V344" i="198"/>
  <c r="W340" i="198"/>
  <c r="W336" i="198"/>
  <c r="X335" i="198"/>
  <c r="S335" i="198"/>
  <c r="U335" i="198" s="1"/>
  <c r="W334" i="198"/>
  <c r="R334" i="198"/>
  <c r="X332" i="198"/>
  <c r="S332" i="198"/>
  <c r="X325" i="198"/>
  <c r="P323" i="198"/>
  <c r="R323" i="198"/>
  <c r="S323" i="198"/>
  <c r="Y312" i="198"/>
  <c r="V307" i="198"/>
  <c r="U298" i="198"/>
  <c r="Y298" i="198" s="1"/>
  <c r="U249" i="198"/>
  <c r="Y249" i="198" s="1"/>
  <c r="Y238" i="198"/>
  <c r="Y217" i="198"/>
  <c r="Y213" i="198"/>
  <c r="Y210" i="198"/>
  <c r="P192" i="198"/>
  <c r="R192" i="198"/>
  <c r="S192" i="198"/>
  <c r="V192" i="198"/>
  <c r="P172" i="198"/>
  <c r="T172" i="198"/>
  <c r="Q172" i="198"/>
  <c r="V172" i="198"/>
  <c r="R172" i="198"/>
  <c r="W172" i="198"/>
  <c r="P170" i="198"/>
  <c r="T170" i="198"/>
  <c r="Q170" i="198"/>
  <c r="V170" i="198"/>
  <c r="R170" i="198"/>
  <c r="W170" i="198"/>
  <c r="P165" i="198"/>
  <c r="Q165" i="198"/>
  <c r="V165" i="198"/>
  <c r="R165" i="198"/>
  <c r="W165" i="198"/>
  <c r="S165" i="198"/>
  <c r="X165" i="198"/>
  <c r="Y159" i="198"/>
  <c r="X158" i="198"/>
  <c r="P150" i="198"/>
  <c r="T150" i="198"/>
  <c r="Q150" i="198"/>
  <c r="V150" i="198"/>
  <c r="R150" i="198"/>
  <c r="U150" i="198" s="1"/>
  <c r="W150" i="198"/>
  <c r="T326" i="198"/>
  <c r="U326" i="198" s="1"/>
  <c r="Y326" i="198" s="1"/>
  <c r="T319" i="198"/>
  <c r="U319" i="198" s="1"/>
  <c r="D314" i="198"/>
  <c r="F314" i="198" s="1"/>
  <c r="T315" i="198"/>
  <c r="O313" i="198"/>
  <c r="T310" i="198"/>
  <c r="U310" i="198" s="1"/>
  <c r="Y310" i="198" s="1"/>
  <c r="U302" i="198"/>
  <c r="Y302" i="198" s="1"/>
  <c r="U300" i="198"/>
  <c r="Y300" i="198" s="1"/>
  <c r="U296" i="198"/>
  <c r="Y296" i="198" s="1"/>
  <c r="U292" i="198"/>
  <c r="Y292" i="198" s="1"/>
  <c r="U289" i="198"/>
  <c r="Y289" i="198" s="1"/>
  <c r="U286" i="198"/>
  <c r="Y286" i="198" s="1"/>
  <c r="R280" i="198"/>
  <c r="W279" i="198"/>
  <c r="U263" i="198"/>
  <c r="Y263" i="198" s="1"/>
  <c r="U251" i="198"/>
  <c r="Y251" i="198" s="1"/>
  <c r="U229" i="198"/>
  <c r="Y229" i="198" s="1"/>
  <c r="Y226" i="198"/>
  <c r="U221" i="198"/>
  <c r="Y221" i="198" s="1"/>
  <c r="U218" i="198"/>
  <c r="Y218" i="198" s="1"/>
  <c r="Y206" i="198"/>
  <c r="U203" i="198"/>
  <c r="Y203" i="198" s="1"/>
  <c r="W194" i="198"/>
  <c r="S189" i="198"/>
  <c r="V186" i="198"/>
  <c r="Q186" i="198"/>
  <c r="S182" i="198"/>
  <c r="U177" i="198"/>
  <c r="Y177" i="198" s="1"/>
  <c r="X174" i="198"/>
  <c r="R174" i="198"/>
  <c r="W171" i="198"/>
  <c r="V167" i="198"/>
  <c r="Q167" i="198"/>
  <c r="Q163" i="198"/>
  <c r="U163" i="198" s="1"/>
  <c r="Y163" i="198" s="1"/>
  <c r="W135" i="198"/>
  <c r="Y103" i="198"/>
  <c r="P56" i="198"/>
  <c r="Q56" i="198"/>
  <c r="X56" i="198"/>
  <c r="S56" i="198"/>
  <c r="T56" i="198"/>
  <c r="P14" i="198"/>
  <c r="T14" i="198"/>
  <c r="Q14" i="198"/>
  <c r="V14" i="198"/>
  <c r="R14" i="198"/>
  <c r="W14" i="198"/>
  <c r="Y319" i="198"/>
  <c r="W280" i="198"/>
  <c r="Q280" i="198"/>
  <c r="U276" i="198"/>
  <c r="Y276" i="198" s="1"/>
  <c r="U274" i="198"/>
  <c r="Y274" i="198" s="1"/>
  <c r="U269" i="198"/>
  <c r="Y269" i="198" s="1"/>
  <c r="U264" i="198"/>
  <c r="Y264" i="198" s="1"/>
  <c r="U262" i="198"/>
  <c r="Y262" i="198" s="1"/>
  <c r="U252" i="198"/>
  <c r="Y252" i="198" s="1"/>
  <c r="U250" i="198"/>
  <c r="Y250" i="198" s="1"/>
  <c r="U244" i="198"/>
  <c r="Y244" i="198" s="1"/>
  <c r="U240" i="198"/>
  <c r="Y240" i="198" s="1"/>
  <c r="U236" i="198"/>
  <c r="Y236" i="198" s="1"/>
  <c r="U233" i="198"/>
  <c r="Y233" i="198" s="1"/>
  <c r="U227" i="198"/>
  <c r="Y227" i="198" s="1"/>
  <c r="U214" i="198"/>
  <c r="Y214" i="198" s="1"/>
  <c r="S204" i="198"/>
  <c r="U207" i="198"/>
  <c r="Y207" i="198" s="1"/>
  <c r="S194" i="198"/>
  <c r="R189" i="198"/>
  <c r="T186" i="198"/>
  <c r="U186" i="198" s="1"/>
  <c r="R182" i="198"/>
  <c r="W174" i="198"/>
  <c r="Q174" i="198"/>
  <c r="T167" i="198"/>
  <c r="X163" i="198"/>
  <c r="T163" i="198"/>
  <c r="P140" i="198"/>
  <c r="P132" i="198"/>
  <c r="T132" i="198"/>
  <c r="Q132" i="198"/>
  <c r="U132" i="198" s="1"/>
  <c r="Y132" i="198" s="1"/>
  <c r="V132" i="198"/>
  <c r="Y118" i="198"/>
  <c r="P115" i="198"/>
  <c r="T115" i="198"/>
  <c r="Q115" i="198"/>
  <c r="V115" i="198"/>
  <c r="R115" i="198"/>
  <c r="W115" i="198"/>
  <c r="R110" i="198"/>
  <c r="W110" i="198"/>
  <c r="S92" i="198"/>
  <c r="W92" i="198"/>
  <c r="Q82" i="198"/>
  <c r="P82" i="198"/>
  <c r="X82" i="198"/>
  <c r="S82" i="198"/>
  <c r="T82" i="198"/>
  <c r="Y80" i="198"/>
  <c r="S72" i="198"/>
  <c r="W72" i="198"/>
  <c r="P18" i="198"/>
  <c r="T18" i="198"/>
  <c r="Q18" i="198"/>
  <c r="V18" i="198"/>
  <c r="R18" i="198"/>
  <c r="W18" i="198"/>
  <c r="U287" i="198"/>
  <c r="Y287" i="198" s="1"/>
  <c r="U285" i="198"/>
  <c r="Y285" i="198" s="1"/>
  <c r="U257" i="198"/>
  <c r="Y257" i="198" s="1"/>
  <c r="U225" i="198"/>
  <c r="Y225" i="198" s="1"/>
  <c r="W204" i="198"/>
  <c r="R155" i="198"/>
  <c r="U155" i="198" s="1"/>
  <c r="U143" i="198"/>
  <c r="Q135" i="198"/>
  <c r="P135" i="198"/>
  <c r="X135" i="198"/>
  <c r="S135" i="198"/>
  <c r="R126" i="198"/>
  <c r="P126" i="198"/>
  <c r="W126" i="198"/>
  <c r="Q126" i="198"/>
  <c r="X126" i="198"/>
  <c r="S126" i="198"/>
  <c r="R95" i="198"/>
  <c r="P95" i="198"/>
  <c r="W95" i="198"/>
  <c r="Q95" i="198"/>
  <c r="U95" i="198" s="1"/>
  <c r="X95" i="198"/>
  <c r="S95" i="198"/>
  <c r="P74" i="198"/>
  <c r="T74" i="198"/>
  <c r="X74" i="198"/>
  <c r="Q74" i="198"/>
  <c r="R74" i="198"/>
  <c r="V74" i="198"/>
  <c r="P38" i="198"/>
  <c r="R38" i="198"/>
  <c r="S38" i="198"/>
  <c r="V38" i="198"/>
  <c r="P31" i="198"/>
  <c r="T31" i="198"/>
  <c r="X31" i="198"/>
  <c r="Q31" i="198"/>
  <c r="R31" i="198"/>
  <c r="V31" i="198"/>
  <c r="X14" i="198"/>
  <c r="U114" i="198"/>
  <c r="U101" i="198"/>
  <c r="Y101" i="198" s="1"/>
  <c r="Y99" i="198"/>
  <c r="P83" i="198"/>
  <c r="R71" i="198"/>
  <c r="S64" i="198"/>
  <c r="R61" i="198"/>
  <c r="S59" i="198"/>
  <c r="X55" i="198"/>
  <c r="S55" i="198"/>
  <c r="V54" i="198"/>
  <c r="V48" i="198"/>
  <c r="Q48" i="198"/>
  <c r="U48" i="198" s="1"/>
  <c r="Y48" i="198" s="1"/>
  <c r="W47" i="198"/>
  <c r="Q47" i="198"/>
  <c r="U47" i="198" s="1"/>
  <c r="T45" i="198"/>
  <c r="U13" i="198"/>
  <c r="T137" i="198"/>
  <c r="U137" i="198" s="1"/>
  <c r="Y137" i="198" s="1"/>
  <c r="U136" i="198"/>
  <c r="S134" i="198"/>
  <c r="W131" i="198"/>
  <c r="P131" i="198"/>
  <c r="T130" i="198"/>
  <c r="W128" i="198"/>
  <c r="R128" i="198"/>
  <c r="U128" i="198" s="1"/>
  <c r="S121" i="198"/>
  <c r="P120" i="198"/>
  <c r="U117" i="198"/>
  <c r="W114" i="198"/>
  <c r="P114" i="198"/>
  <c r="W109" i="198"/>
  <c r="R109" i="198"/>
  <c r="U109" i="198" s="1"/>
  <c r="X107" i="198"/>
  <c r="S107" i="198"/>
  <c r="W106" i="198"/>
  <c r="V96" i="198"/>
  <c r="R96" i="198"/>
  <c r="U96" i="198" s="1"/>
  <c r="Y96" i="198" s="1"/>
  <c r="W91" i="198"/>
  <c r="R91" i="198"/>
  <c r="U91" i="198" s="1"/>
  <c r="X90" i="198"/>
  <c r="S90" i="198"/>
  <c r="V88" i="198"/>
  <c r="R88" i="198"/>
  <c r="U88" i="198" s="1"/>
  <c r="Y88" i="198" s="1"/>
  <c r="P87" i="198"/>
  <c r="W71" i="198"/>
  <c r="Q71" i="198"/>
  <c r="X64" i="198"/>
  <c r="P64" i="198"/>
  <c r="W61" i="198"/>
  <c r="Q61" i="198"/>
  <c r="R59" i="198"/>
  <c r="W55" i="198"/>
  <c r="S54" i="198"/>
  <c r="T48" i="198"/>
  <c r="P47" i="198"/>
  <c r="S45" i="198"/>
  <c r="S41" i="198"/>
  <c r="U41" i="198" s="1"/>
  <c r="W39" i="198"/>
  <c r="X36" i="198"/>
  <c r="T36" i="198"/>
  <c r="U36" i="198" s="1"/>
  <c r="Y36" i="198" s="1"/>
  <c r="V32" i="198"/>
  <c r="V27" i="198"/>
  <c r="R27" i="198"/>
  <c r="U27" i="198" s="1"/>
  <c r="Y27" i="198" s="1"/>
  <c r="P17" i="198"/>
  <c r="T16" i="198"/>
  <c r="P13" i="198"/>
  <c r="U131" i="198"/>
  <c r="S130" i="198"/>
  <c r="V128" i="198"/>
  <c r="W124" i="198"/>
  <c r="U123" i="198"/>
  <c r="Y123" i="198" s="1"/>
  <c r="X121" i="198"/>
  <c r="Q121" i="198"/>
  <c r="U121" i="198" s="1"/>
  <c r="V109" i="198"/>
  <c r="W107" i="198"/>
  <c r="Q107" i="198"/>
  <c r="U107" i="198" s="1"/>
  <c r="Y107" i="198" s="1"/>
  <c r="V91" i="198"/>
  <c r="W90" i="198"/>
  <c r="Q90" i="198"/>
  <c r="U90" i="198" s="1"/>
  <c r="U76" i="198"/>
  <c r="Y76" i="198" s="1"/>
  <c r="U43" i="198"/>
  <c r="Y43" i="198" s="1"/>
  <c r="S32" i="198"/>
  <c r="V28" i="198"/>
  <c r="U17" i="198"/>
  <c r="S16" i="198"/>
  <c r="W809" i="198"/>
  <c r="W808" i="198" s="1"/>
  <c r="Q758" i="198"/>
  <c r="U758" i="198" s="1"/>
  <c r="R758" i="198"/>
  <c r="V758" i="198"/>
  <c r="S758" i="198"/>
  <c r="W758" i="198"/>
  <c r="W707" i="198" s="1"/>
  <c r="P758" i="198"/>
  <c r="T758" i="198"/>
  <c r="X758" i="198"/>
  <c r="S754" i="198"/>
  <c r="S707" i="198" s="1"/>
  <c r="W754" i="198"/>
  <c r="P754" i="198"/>
  <c r="T754" i="198"/>
  <c r="X754" i="198"/>
  <c r="Q754" i="198"/>
  <c r="R754" i="198"/>
  <c r="V754" i="198"/>
  <c r="P805" i="198"/>
  <c r="P804" i="198" s="1"/>
  <c r="P803" i="198" s="1"/>
  <c r="U709" i="198"/>
  <c r="Y830" i="198"/>
  <c r="U828" i="198"/>
  <c r="U809" i="198" s="1"/>
  <c r="U808" i="198" s="1"/>
  <c r="F786" i="198"/>
  <c r="D786" i="198"/>
  <c r="D707" i="198"/>
  <c r="F707" i="198" s="1"/>
  <c r="P706" i="198"/>
  <c r="T706" i="198"/>
  <c r="X706" i="198"/>
  <c r="P683" i="198"/>
  <c r="T683" i="198"/>
  <c r="X683" i="198"/>
  <c r="Q683" i="198"/>
  <c r="R683" i="198"/>
  <c r="V683" i="198"/>
  <c r="P679" i="198"/>
  <c r="T679" i="198"/>
  <c r="X679" i="198"/>
  <c r="Q679" i="198"/>
  <c r="R679" i="198"/>
  <c r="V679" i="198"/>
  <c r="U563" i="198"/>
  <c r="Q562" i="198"/>
  <c r="Q561" i="198" s="1"/>
  <c r="Y836" i="198"/>
  <c r="Q828" i="198"/>
  <c r="Q809" i="198" s="1"/>
  <c r="Q808" i="198" s="1"/>
  <c r="X807" i="198"/>
  <c r="Y807" i="198" s="1"/>
  <c r="Y806" i="198"/>
  <c r="Y805" i="198" s="1"/>
  <c r="Y804" i="198" s="1"/>
  <c r="Y803" i="198" s="1"/>
  <c r="X784" i="198"/>
  <c r="T784" i="198"/>
  <c r="U784" i="198" s="1"/>
  <c r="P784" i="198"/>
  <c r="V782" i="198"/>
  <c r="R782" i="198"/>
  <c r="X780" i="198"/>
  <c r="T780" i="198"/>
  <c r="U780" i="198" s="1"/>
  <c r="P780" i="198"/>
  <c r="V778" i="198"/>
  <c r="R778" i="198"/>
  <c r="V775" i="198"/>
  <c r="R775" i="198"/>
  <c r="X773" i="198"/>
  <c r="T773" i="198"/>
  <c r="U773" i="198" s="1"/>
  <c r="P773" i="198"/>
  <c r="V771" i="198"/>
  <c r="R771" i="198"/>
  <c r="X769" i="198"/>
  <c r="T769" i="198"/>
  <c r="U769" i="198" s="1"/>
  <c r="P769" i="198"/>
  <c r="V766" i="198"/>
  <c r="R766" i="198"/>
  <c r="V762" i="198"/>
  <c r="R762" i="198"/>
  <c r="V760" i="198"/>
  <c r="R760" i="198"/>
  <c r="P759" i="198"/>
  <c r="X756" i="198"/>
  <c r="T756" i="198"/>
  <c r="U756" i="198" s="1"/>
  <c r="P756" i="198"/>
  <c r="V755" i="198"/>
  <c r="Y755" i="198" s="1"/>
  <c r="V752" i="198"/>
  <c r="R752" i="198"/>
  <c r="V749" i="198"/>
  <c r="R749" i="198"/>
  <c r="V746" i="198"/>
  <c r="R746" i="198"/>
  <c r="X744" i="198"/>
  <c r="T744" i="198"/>
  <c r="U744" i="198" s="1"/>
  <c r="P744" i="198"/>
  <c r="V742" i="198"/>
  <c r="R742" i="198"/>
  <c r="X739" i="198"/>
  <c r="T739" i="198"/>
  <c r="U739" i="198" s="1"/>
  <c r="P739" i="198"/>
  <c r="V737" i="198"/>
  <c r="R737" i="198"/>
  <c r="X735" i="198"/>
  <c r="T735" i="198"/>
  <c r="U735" i="198" s="1"/>
  <c r="P735" i="198"/>
  <c r="V733" i="198"/>
  <c r="R733" i="198"/>
  <c r="X731" i="198"/>
  <c r="T731" i="198"/>
  <c r="U731" i="198" s="1"/>
  <c r="P731" i="198"/>
  <c r="X728" i="198"/>
  <c r="T728" i="198"/>
  <c r="U728" i="198" s="1"/>
  <c r="P728" i="198"/>
  <c r="V726" i="198"/>
  <c r="R726" i="198"/>
  <c r="X724" i="198"/>
  <c r="T724" i="198"/>
  <c r="U724" i="198" s="1"/>
  <c r="P724" i="198"/>
  <c r="V722" i="198"/>
  <c r="R722" i="198"/>
  <c r="X720" i="198"/>
  <c r="T720" i="198"/>
  <c r="U720" i="198" s="1"/>
  <c r="P720" i="198"/>
  <c r="V718" i="198"/>
  <c r="R718" i="198"/>
  <c r="X716" i="198"/>
  <c r="T716" i="198"/>
  <c r="U716" i="198" s="1"/>
  <c r="P716" i="198"/>
  <c r="V714" i="198"/>
  <c r="R714" i="198"/>
  <c r="X712" i="198"/>
  <c r="T712" i="198"/>
  <c r="U712" i="198" s="1"/>
  <c r="P712" i="198"/>
  <c r="V710" i="198"/>
  <c r="R710" i="198"/>
  <c r="R707" i="198" s="1"/>
  <c r="S706" i="198"/>
  <c r="P687" i="198"/>
  <c r="T687" i="198"/>
  <c r="X687" i="198"/>
  <c r="Q687" i="198"/>
  <c r="R687" i="198"/>
  <c r="V687" i="198"/>
  <c r="R566" i="198"/>
  <c r="R565" i="198" s="1"/>
  <c r="D805" i="198"/>
  <c r="Q782" i="198"/>
  <c r="Q778" i="198"/>
  <c r="Q775" i="198"/>
  <c r="Q771" i="198"/>
  <c r="Q766" i="198"/>
  <c r="Q762" i="198"/>
  <c r="Q760" i="198"/>
  <c r="Q752" i="198"/>
  <c r="Q749" i="198"/>
  <c r="Q746" i="198"/>
  <c r="Q742" i="198"/>
  <c r="Q737" i="198"/>
  <c r="Q733" i="198"/>
  <c r="Q726" i="198"/>
  <c r="Q722" i="198"/>
  <c r="Q718" i="198"/>
  <c r="Q714" i="198"/>
  <c r="Q710" i="198"/>
  <c r="W706" i="198"/>
  <c r="R706" i="198"/>
  <c r="P697" i="198"/>
  <c r="T697" i="198"/>
  <c r="X697" i="198"/>
  <c r="Q697" i="198"/>
  <c r="R697" i="198"/>
  <c r="V697" i="198"/>
  <c r="U696" i="198"/>
  <c r="Y696" i="198" s="1"/>
  <c r="S693" i="198"/>
  <c r="W693" i="198"/>
  <c r="P693" i="198"/>
  <c r="T693" i="198"/>
  <c r="X693" i="198"/>
  <c r="Q693" i="198"/>
  <c r="U692" i="198"/>
  <c r="Y692" i="198" s="1"/>
  <c r="W683" i="198"/>
  <c r="U680" i="198"/>
  <c r="Y680" i="198" s="1"/>
  <c r="W679" i="198"/>
  <c r="D565" i="198"/>
  <c r="F566" i="198"/>
  <c r="F565" i="198" s="1"/>
  <c r="R562" i="198"/>
  <c r="R561" i="198" s="1"/>
  <c r="U546" i="198"/>
  <c r="Y812" i="198"/>
  <c r="Y810" i="198" s="1"/>
  <c r="V784" i="198"/>
  <c r="X782" i="198"/>
  <c r="T782" i="198"/>
  <c r="V780" i="198"/>
  <c r="X778" i="198"/>
  <c r="T778" i="198"/>
  <c r="X775" i="198"/>
  <c r="T775" i="198"/>
  <c r="V773" i="198"/>
  <c r="X771" i="198"/>
  <c r="T771" i="198"/>
  <c r="V769" i="198"/>
  <c r="X766" i="198"/>
  <c r="T766" i="198"/>
  <c r="X762" i="198"/>
  <c r="T762" i="198"/>
  <c r="X760" i="198"/>
  <c r="T760" i="198"/>
  <c r="V756" i="198"/>
  <c r="X752" i="198"/>
  <c r="T752" i="198"/>
  <c r="X749" i="198"/>
  <c r="T749" i="198"/>
  <c r="X746" i="198"/>
  <c r="T746" i="198"/>
  <c r="V744" i="198"/>
  <c r="X742" i="198"/>
  <c r="T742" i="198"/>
  <c r="V739" i="198"/>
  <c r="X737" i="198"/>
  <c r="T737" i="198"/>
  <c r="V735" i="198"/>
  <c r="X733" i="198"/>
  <c r="T733" i="198"/>
  <c r="V731" i="198"/>
  <c r="V728" i="198"/>
  <c r="X726" i="198"/>
  <c r="T726" i="198"/>
  <c r="V724" i="198"/>
  <c r="X722" i="198"/>
  <c r="T722" i="198"/>
  <c r="V720" i="198"/>
  <c r="X718" i="198"/>
  <c r="T718" i="198"/>
  <c r="V716" i="198"/>
  <c r="X714" i="198"/>
  <c r="T714" i="198"/>
  <c r="V712" i="198"/>
  <c r="X710" i="198"/>
  <c r="X707" i="198" s="1"/>
  <c r="T710" i="198"/>
  <c r="V706" i="198"/>
  <c r="Q706" i="198"/>
  <c r="Y702" i="198"/>
  <c r="P701" i="198"/>
  <c r="T701" i="198"/>
  <c r="X701" i="198"/>
  <c r="Q701" i="198"/>
  <c r="R701" i="198"/>
  <c r="V701" i="198"/>
  <c r="P694" i="198"/>
  <c r="T694" i="198"/>
  <c r="X694" i="198"/>
  <c r="Q694" i="198"/>
  <c r="R694" i="198"/>
  <c r="V694" i="198"/>
  <c r="S683" i="198"/>
  <c r="S679" i="198"/>
  <c r="D650" i="198"/>
  <c r="D610" i="198"/>
  <c r="D591" i="198"/>
  <c r="S535" i="198"/>
  <c r="P524" i="198"/>
  <c r="T524" i="198"/>
  <c r="X524" i="198"/>
  <c r="Q524" i="198"/>
  <c r="R524" i="198"/>
  <c r="V524" i="198"/>
  <c r="P513" i="198"/>
  <c r="T513" i="198"/>
  <c r="X513" i="198"/>
  <c r="Q513" i="198"/>
  <c r="R513" i="198"/>
  <c r="V513" i="198"/>
  <c r="P501" i="198"/>
  <c r="T501" i="198"/>
  <c r="X501" i="198"/>
  <c r="Q501" i="198"/>
  <c r="R501" i="198"/>
  <c r="V501" i="198"/>
  <c r="P467" i="198"/>
  <c r="T467" i="198"/>
  <c r="X467" i="198"/>
  <c r="Q467" i="198"/>
  <c r="R467" i="198"/>
  <c r="V467" i="198"/>
  <c r="S333" i="198"/>
  <c r="X703" i="198"/>
  <c r="T703" i="198"/>
  <c r="U703" i="198" s="1"/>
  <c r="Q700" i="198"/>
  <c r="U700" i="198" s="1"/>
  <c r="Y700" i="198" s="1"/>
  <c r="X699" i="198"/>
  <c r="T699" i="198"/>
  <c r="U699" i="198" s="1"/>
  <c r="Y699" i="198" s="1"/>
  <c r="X691" i="198"/>
  <c r="T691" i="198"/>
  <c r="P691" i="198"/>
  <c r="X690" i="198"/>
  <c r="T690" i="198"/>
  <c r="P690" i="198"/>
  <c r="X689" i="198"/>
  <c r="T689" i="198"/>
  <c r="U689" i="198" s="1"/>
  <c r="Y689" i="198" s="1"/>
  <c r="P689" i="198"/>
  <c r="V670" i="198"/>
  <c r="R670" i="198"/>
  <c r="V662" i="198"/>
  <c r="R662" i="198"/>
  <c r="V654" i="198"/>
  <c r="R654" i="198"/>
  <c r="U652" i="198"/>
  <c r="V647" i="198"/>
  <c r="R647" i="198"/>
  <c r="P644" i="198"/>
  <c r="V641" i="198"/>
  <c r="R641" i="198"/>
  <c r="V637" i="198"/>
  <c r="R637" i="198"/>
  <c r="P634" i="198"/>
  <c r="V632" i="198"/>
  <c r="R632" i="198"/>
  <c r="T630" i="198"/>
  <c r="U630" i="198" s="1"/>
  <c r="P630" i="198"/>
  <c r="V627" i="198"/>
  <c r="R627" i="198"/>
  <c r="X625" i="198"/>
  <c r="T625" i="198"/>
  <c r="U625" i="198" s="1"/>
  <c r="P625" i="198"/>
  <c r="V623" i="198"/>
  <c r="R623" i="198"/>
  <c r="X621" i="198"/>
  <c r="T621" i="198"/>
  <c r="U621" i="198" s="1"/>
  <c r="P621" i="198"/>
  <c r="V618" i="198"/>
  <c r="R618" i="198"/>
  <c r="X616" i="198"/>
  <c r="T616" i="198"/>
  <c r="U616" i="198" s="1"/>
  <c r="P616" i="198"/>
  <c r="V614" i="198"/>
  <c r="R614" i="198"/>
  <c r="U613" i="198"/>
  <c r="T607" i="198"/>
  <c r="U607" i="198" s="1"/>
  <c r="P607" i="198"/>
  <c r="V605" i="198"/>
  <c r="R605" i="198"/>
  <c r="T602" i="198"/>
  <c r="U602" i="198" s="1"/>
  <c r="P602" i="198"/>
  <c r="V599" i="198"/>
  <c r="R599" i="198"/>
  <c r="T596" i="198"/>
  <c r="U596" i="198" s="1"/>
  <c r="P596" i="198"/>
  <c r="P591" i="198" s="1"/>
  <c r="P590" i="198" s="1"/>
  <c r="V594" i="198"/>
  <c r="R594" i="198"/>
  <c r="R591" i="198" s="1"/>
  <c r="R590" i="198" s="1"/>
  <c r="U593" i="198"/>
  <c r="V588" i="198"/>
  <c r="R588" i="198"/>
  <c r="X584" i="198"/>
  <c r="T584" i="198"/>
  <c r="U584" i="198" s="1"/>
  <c r="P584" i="198"/>
  <c r="V580" i="198"/>
  <c r="R580" i="198"/>
  <c r="X576" i="198"/>
  <c r="T576" i="198"/>
  <c r="U576" i="198" s="1"/>
  <c r="P576" i="198"/>
  <c r="V573" i="198"/>
  <c r="R573" i="198"/>
  <c r="D570" i="198"/>
  <c r="X568" i="198"/>
  <c r="X566" i="198" s="1"/>
  <c r="X565" i="198" s="1"/>
  <c r="T568" i="198"/>
  <c r="U568" i="198" s="1"/>
  <c r="P568" i="198"/>
  <c r="P566" i="198" s="1"/>
  <c r="P565" i="198" s="1"/>
  <c r="X564" i="198"/>
  <c r="X562" i="198" s="1"/>
  <c r="X561" i="198" s="1"/>
  <c r="T564" i="198"/>
  <c r="U564" i="198" s="1"/>
  <c r="P564" i="198"/>
  <c r="P562" i="198" s="1"/>
  <c r="P561" i="198" s="1"/>
  <c r="X559" i="198"/>
  <c r="X558" i="198" s="1"/>
  <c r="T559" i="198"/>
  <c r="T558" i="198" s="1"/>
  <c r="P559" i="198"/>
  <c r="P558" i="198" s="1"/>
  <c r="X557" i="198"/>
  <c r="T557" i="198"/>
  <c r="U557" i="198" s="1"/>
  <c r="P557" i="198"/>
  <c r="V553" i="198"/>
  <c r="R553" i="198"/>
  <c r="R543" i="198" s="1"/>
  <c r="X548" i="198"/>
  <c r="T548" i="198"/>
  <c r="P548" i="198"/>
  <c r="Q540" i="198"/>
  <c r="U525" i="198"/>
  <c r="Y525" i="198" s="1"/>
  <c r="U514" i="198"/>
  <c r="Y514" i="198" s="1"/>
  <c r="U502" i="198"/>
  <c r="Y502" i="198" s="1"/>
  <c r="S480" i="198"/>
  <c r="P446" i="198"/>
  <c r="W446" i="198"/>
  <c r="Y446" i="198" s="1"/>
  <c r="D410" i="198"/>
  <c r="R399" i="198"/>
  <c r="R398" i="198" s="1"/>
  <c r="Q670" i="198"/>
  <c r="X669" i="198"/>
  <c r="Y669" i="198" s="1"/>
  <c r="Q662" i="198"/>
  <c r="X661" i="198"/>
  <c r="Y661" i="198" s="1"/>
  <c r="Q654" i="198"/>
  <c r="X653" i="198"/>
  <c r="Y653" i="198" s="1"/>
  <c r="Q647" i="198"/>
  <c r="Q641" i="198"/>
  <c r="R638" i="198"/>
  <c r="U638" i="198" s="1"/>
  <c r="Y638" i="198" s="1"/>
  <c r="Q637" i="198"/>
  <c r="Q632" i="198"/>
  <c r="Q627" i="198"/>
  <c r="Q623" i="198"/>
  <c r="Q618" i="198"/>
  <c r="Q614" i="198"/>
  <c r="Q605" i="198"/>
  <c r="Q599" i="198"/>
  <c r="Q594" i="198"/>
  <c r="Q588" i="198"/>
  <c r="Q580" i="198"/>
  <c r="Q573" i="198"/>
  <c r="D562" i="198"/>
  <c r="Q553" i="198"/>
  <c r="Q543" i="198" s="1"/>
  <c r="D543" i="198"/>
  <c r="F543" i="198" s="1"/>
  <c r="P539" i="198"/>
  <c r="P536" i="198" s="1"/>
  <c r="D536" i="198"/>
  <c r="W539" i="198"/>
  <c r="P529" i="198"/>
  <c r="T529" i="198"/>
  <c r="X529" i="198"/>
  <c r="Q529" i="198"/>
  <c r="R529" i="198"/>
  <c r="V529" i="198"/>
  <c r="W524" i="198"/>
  <c r="P517" i="198"/>
  <c r="T517" i="198"/>
  <c r="X517" i="198"/>
  <c r="Q517" i="198"/>
  <c r="R517" i="198"/>
  <c r="V517" i="198"/>
  <c r="W513" i="198"/>
  <c r="P507" i="198"/>
  <c r="T507" i="198"/>
  <c r="X507" i="198"/>
  <c r="Q507" i="198"/>
  <c r="U507" i="198" s="1"/>
  <c r="R507" i="198"/>
  <c r="V507" i="198"/>
  <c r="W501" i="198"/>
  <c r="W489" i="198" s="1"/>
  <c r="P496" i="198"/>
  <c r="T496" i="198"/>
  <c r="X496" i="198"/>
  <c r="Q496" i="198"/>
  <c r="U496" i="198" s="1"/>
  <c r="Y496" i="198" s="1"/>
  <c r="R496" i="198"/>
  <c r="V496" i="198"/>
  <c r="D489" i="198"/>
  <c r="F489" i="198" s="1"/>
  <c r="P485" i="198"/>
  <c r="T485" i="198"/>
  <c r="T480" i="198" s="1"/>
  <c r="X485" i="198"/>
  <c r="X480" i="198" s="1"/>
  <c r="Q485" i="198"/>
  <c r="R485" i="198"/>
  <c r="V485" i="198"/>
  <c r="W480" i="198"/>
  <c r="Q480" i="198"/>
  <c r="P476" i="198"/>
  <c r="T476" i="198"/>
  <c r="X476" i="198"/>
  <c r="Q476" i="198"/>
  <c r="R476" i="198"/>
  <c r="V476" i="198"/>
  <c r="P471" i="198"/>
  <c r="T471" i="198"/>
  <c r="X471" i="198"/>
  <c r="Q471" i="198"/>
  <c r="R471" i="198"/>
  <c r="V471" i="198"/>
  <c r="W467" i="198"/>
  <c r="Y452" i="198"/>
  <c r="Q399" i="198"/>
  <c r="Q398" i="198" s="1"/>
  <c r="V691" i="198"/>
  <c r="V690" i="198"/>
  <c r="X670" i="198"/>
  <c r="T670" i="198"/>
  <c r="X662" i="198"/>
  <c r="T662" i="198"/>
  <c r="X654" i="198"/>
  <c r="T654" i="198"/>
  <c r="X647" i="198"/>
  <c r="T647" i="198"/>
  <c r="X641" i="198"/>
  <c r="T641" i="198"/>
  <c r="X637" i="198"/>
  <c r="T637" i="198"/>
  <c r="X632" i="198"/>
  <c r="T632" i="198"/>
  <c r="V630" i="198"/>
  <c r="X627" i="198"/>
  <c r="T627" i="198"/>
  <c r="V625" i="198"/>
  <c r="X623" i="198"/>
  <c r="T623" i="198"/>
  <c r="V621" i="198"/>
  <c r="X618" i="198"/>
  <c r="T618" i="198"/>
  <c r="V616" i="198"/>
  <c r="X614" i="198"/>
  <c r="T614" i="198"/>
  <c r="V607" i="198"/>
  <c r="X605" i="198"/>
  <c r="T605" i="198"/>
  <c r="V602" i="198"/>
  <c r="X599" i="198"/>
  <c r="T599" i="198"/>
  <c r="V596" i="198"/>
  <c r="X594" i="198"/>
  <c r="T594" i="198"/>
  <c r="T591" i="198" s="1"/>
  <c r="T590" i="198" s="1"/>
  <c r="X588" i="198"/>
  <c r="T588" i="198"/>
  <c r="V584" i="198"/>
  <c r="X580" i="198"/>
  <c r="T580" i="198"/>
  <c r="V576" i="198"/>
  <c r="X573" i="198"/>
  <c r="T573" i="198"/>
  <c r="T570" i="198" s="1"/>
  <c r="T569" i="198" s="1"/>
  <c r="V568" i="198"/>
  <c r="V566" i="198" s="1"/>
  <c r="V565" i="198" s="1"/>
  <c r="V564" i="198"/>
  <c r="V562" i="198" s="1"/>
  <c r="V561" i="198" s="1"/>
  <c r="V559" i="198"/>
  <c r="V558" i="198" s="1"/>
  <c r="R559" i="198"/>
  <c r="V557" i="198"/>
  <c r="X553" i="198"/>
  <c r="T553" i="198"/>
  <c r="V548" i="198"/>
  <c r="V543" i="198" s="1"/>
  <c r="D540" i="198"/>
  <c r="F540" i="198" s="1"/>
  <c r="R541" i="198"/>
  <c r="O535" i="198"/>
  <c r="O408" i="198" s="1"/>
  <c r="U531" i="198"/>
  <c r="Y531" i="198" s="1"/>
  <c r="S524" i="198"/>
  <c r="U518" i="198"/>
  <c r="Y518" i="198" s="1"/>
  <c r="S513" i="198"/>
  <c r="U508" i="198"/>
  <c r="Y508" i="198" s="1"/>
  <c r="S501" i="198"/>
  <c r="S489" i="198" s="1"/>
  <c r="U497" i="198"/>
  <c r="Y497" i="198" s="1"/>
  <c r="Y491" i="198"/>
  <c r="U486" i="198"/>
  <c r="Y486" i="198" s="1"/>
  <c r="D480" i="198"/>
  <c r="F480" i="198" s="1"/>
  <c r="S467" i="198"/>
  <c r="P463" i="198"/>
  <c r="T463" i="198"/>
  <c r="X463" i="198"/>
  <c r="Q463" i="198"/>
  <c r="R463" i="198"/>
  <c r="V463" i="198"/>
  <c r="P457" i="198"/>
  <c r="T457" i="198"/>
  <c r="X457" i="198"/>
  <c r="Q457" i="198"/>
  <c r="U457" i="198" s="1"/>
  <c r="R457" i="198"/>
  <c r="V457" i="198"/>
  <c r="P450" i="198"/>
  <c r="W450" i="198"/>
  <c r="Y450" i="198" s="1"/>
  <c r="S410" i="198"/>
  <c r="E408" i="198"/>
  <c r="P399" i="198"/>
  <c r="P398" i="198" s="1"/>
  <c r="D403" i="198"/>
  <c r="F403" i="198" s="1"/>
  <c r="F399" i="198" s="1"/>
  <c r="F398" i="198" s="1"/>
  <c r="U392" i="198"/>
  <c r="Y392" i="198" s="1"/>
  <c r="U384" i="198"/>
  <c r="Y384" i="198" s="1"/>
  <c r="P377" i="198"/>
  <c r="T377" i="198"/>
  <c r="X377" i="198"/>
  <c r="Q377" i="198"/>
  <c r="R377" i="198"/>
  <c r="V377" i="198"/>
  <c r="U374" i="198"/>
  <c r="W366" i="198"/>
  <c r="U354" i="198"/>
  <c r="Y354" i="198" s="1"/>
  <c r="U350" i="198"/>
  <c r="Y350" i="198" s="1"/>
  <c r="P331" i="198"/>
  <c r="T331" i="198"/>
  <c r="X331" i="198"/>
  <c r="Q331" i="198"/>
  <c r="R331" i="198"/>
  <c r="V331" i="198"/>
  <c r="R329" i="198"/>
  <c r="V329" i="198"/>
  <c r="P329" i="198"/>
  <c r="Q329" i="198"/>
  <c r="W329" i="198"/>
  <c r="S329" i="198"/>
  <c r="X329" i="198"/>
  <c r="P327" i="198"/>
  <c r="T327" i="198"/>
  <c r="X327" i="198"/>
  <c r="Q327" i="198"/>
  <c r="V327" i="198"/>
  <c r="R327" i="198"/>
  <c r="W327" i="198"/>
  <c r="S327" i="198"/>
  <c r="D322" i="198"/>
  <c r="Q281" i="198"/>
  <c r="R281" i="198"/>
  <c r="V281" i="198"/>
  <c r="S281" i="198"/>
  <c r="W281" i="198"/>
  <c r="P281" i="198"/>
  <c r="T281" i="198"/>
  <c r="X281" i="198"/>
  <c r="X532" i="198"/>
  <c r="T532" i="198"/>
  <c r="U532" i="198" s="1"/>
  <c r="P532" i="198"/>
  <c r="X527" i="198"/>
  <c r="T527" i="198"/>
  <c r="U527" i="198" s="1"/>
  <c r="P527" i="198"/>
  <c r="X521" i="198"/>
  <c r="T521" i="198"/>
  <c r="U521" i="198" s="1"/>
  <c r="P521" i="198"/>
  <c r="X515" i="198"/>
  <c r="T515" i="198"/>
  <c r="U515" i="198" s="1"/>
  <c r="P515" i="198"/>
  <c r="X509" i="198"/>
  <c r="T509" i="198"/>
  <c r="U509" i="198" s="1"/>
  <c r="P509" i="198"/>
  <c r="X503" i="198"/>
  <c r="T503" i="198"/>
  <c r="U503" i="198" s="1"/>
  <c r="P503" i="198"/>
  <c r="X498" i="198"/>
  <c r="T498" i="198"/>
  <c r="U498" i="198" s="1"/>
  <c r="P498" i="198"/>
  <c r="X494" i="198"/>
  <c r="T494" i="198"/>
  <c r="P494" i="198"/>
  <c r="P487" i="198"/>
  <c r="P483" i="198"/>
  <c r="V440" i="198"/>
  <c r="R440" i="198"/>
  <c r="V437" i="198"/>
  <c r="Y437" i="198" s="1"/>
  <c r="V432" i="198"/>
  <c r="R432" i="198"/>
  <c r="X428" i="198"/>
  <c r="Y428" i="198" s="1"/>
  <c r="V422" i="198"/>
  <c r="R422" i="198"/>
  <c r="V416" i="198"/>
  <c r="R416" i="198"/>
  <c r="V405" i="198"/>
  <c r="Y405" i="198" s="1"/>
  <c r="U404" i="198"/>
  <c r="U401" i="198"/>
  <c r="X399" i="198"/>
  <c r="X398" i="198" s="1"/>
  <c r="U386" i="198"/>
  <c r="U382" i="198"/>
  <c r="U378" i="198"/>
  <c r="Y378" i="198" s="1"/>
  <c r="X373" i="198"/>
  <c r="S366" i="198"/>
  <c r="P365" i="198"/>
  <c r="T365" i="198"/>
  <c r="X365" i="198"/>
  <c r="Q365" i="198"/>
  <c r="U365" i="198" s="1"/>
  <c r="R365" i="198"/>
  <c r="V365" i="198"/>
  <c r="P361" i="198"/>
  <c r="T361" i="198"/>
  <c r="X361" i="198"/>
  <c r="Q361" i="198"/>
  <c r="R361" i="198"/>
  <c r="V361" i="198"/>
  <c r="Y348" i="198"/>
  <c r="P337" i="198"/>
  <c r="T337" i="198"/>
  <c r="X337" i="198"/>
  <c r="Q337" i="198"/>
  <c r="R337" i="198"/>
  <c r="V337" i="198"/>
  <c r="O321" i="198"/>
  <c r="U332" i="198"/>
  <c r="Y332" i="198" s="1"/>
  <c r="R478" i="198"/>
  <c r="U478" i="198" s="1"/>
  <c r="Y478" i="198" s="1"/>
  <c r="R472" i="198"/>
  <c r="U472" i="198" s="1"/>
  <c r="Y472" i="198" s="1"/>
  <c r="V464" i="198"/>
  <c r="R464" i="198"/>
  <c r="U464" i="198" s="1"/>
  <c r="V459" i="198"/>
  <c r="R459" i="198"/>
  <c r="U459" i="198" s="1"/>
  <c r="Y459" i="198" s="1"/>
  <c r="V454" i="198"/>
  <c r="R454" i="198"/>
  <c r="U454" i="198" s="1"/>
  <c r="V441" i="198"/>
  <c r="R441" i="198"/>
  <c r="U441" i="198" s="1"/>
  <c r="Y441" i="198" s="1"/>
  <c r="Q440" i="198"/>
  <c r="V433" i="198"/>
  <c r="R433" i="198"/>
  <c r="U433" i="198" s="1"/>
  <c r="Y433" i="198" s="1"/>
  <c r="Q432" i="198"/>
  <c r="V424" i="198"/>
  <c r="R424" i="198"/>
  <c r="U424" i="198" s="1"/>
  <c r="Q422" i="198"/>
  <c r="V417" i="198"/>
  <c r="R417" i="198"/>
  <c r="U417" i="198" s="1"/>
  <c r="Q416" i="198"/>
  <c r="T414" i="198"/>
  <c r="D399" i="198"/>
  <c r="D398" i="198" s="1"/>
  <c r="Y388" i="198"/>
  <c r="W377" i="198"/>
  <c r="W373" i="198" s="1"/>
  <c r="R373" i="198"/>
  <c r="P371" i="198"/>
  <c r="T371" i="198"/>
  <c r="X371" i="198"/>
  <c r="Q371" i="198"/>
  <c r="R371" i="198"/>
  <c r="V371" i="198"/>
  <c r="P367" i="198"/>
  <c r="T367" i="198"/>
  <c r="T366" i="198" s="1"/>
  <c r="X367" i="198"/>
  <c r="Q367" i="198"/>
  <c r="D366" i="198"/>
  <c r="F366" i="198" s="1"/>
  <c r="R367" i="198"/>
  <c r="V367" i="198"/>
  <c r="U362" i="198"/>
  <c r="Y362" i="198" s="1"/>
  <c r="P357" i="198"/>
  <c r="T357" i="198"/>
  <c r="X357" i="198"/>
  <c r="Q357" i="198"/>
  <c r="R357" i="198"/>
  <c r="V357" i="198"/>
  <c r="P345" i="198"/>
  <c r="T345" i="198"/>
  <c r="X345" i="198"/>
  <c r="Q345" i="198"/>
  <c r="R345" i="198"/>
  <c r="V345" i="198"/>
  <c r="P341" i="198"/>
  <c r="T341" i="198"/>
  <c r="X341" i="198"/>
  <c r="Q341" i="198"/>
  <c r="R341" i="198"/>
  <c r="V341" i="198"/>
  <c r="U338" i="198"/>
  <c r="Y338" i="198" s="1"/>
  <c r="U334" i="198"/>
  <c r="W331" i="198"/>
  <c r="Q328" i="198"/>
  <c r="P328" i="198"/>
  <c r="V328" i="198"/>
  <c r="R328" i="198"/>
  <c r="W328" i="198"/>
  <c r="S328" i="198"/>
  <c r="X328" i="198"/>
  <c r="P324" i="198"/>
  <c r="T324" i="198"/>
  <c r="X324" i="198"/>
  <c r="Q324" i="198"/>
  <c r="R324" i="198"/>
  <c r="S324" i="198"/>
  <c r="V324" i="198"/>
  <c r="V532" i="198"/>
  <c r="V527" i="198"/>
  <c r="V521" i="198"/>
  <c r="V515" i="198"/>
  <c r="V509" i="198"/>
  <c r="V503" i="198"/>
  <c r="V498" i="198"/>
  <c r="V494" i="198"/>
  <c r="V489" i="198" s="1"/>
  <c r="V487" i="198"/>
  <c r="Y487" i="198" s="1"/>
  <c r="V483" i="198"/>
  <c r="R483" i="198"/>
  <c r="R480" i="198" s="1"/>
  <c r="V479" i="198"/>
  <c r="Y479" i="198" s="1"/>
  <c r="V474" i="198"/>
  <c r="Y474" i="198" s="1"/>
  <c r="V465" i="198"/>
  <c r="Y465" i="198" s="1"/>
  <c r="X440" i="198"/>
  <c r="T440" i="198"/>
  <c r="X432" i="198"/>
  <c r="T432" i="198"/>
  <c r="X422" i="198"/>
  <c r="T422" i="198"/>
  <c r="X416" i="198"/>
  <c r="T416" i="198"/>
  <c r="W400" i="198"/>
  <c r="W399" i="198" s="1"/>
  <c r="W398" i="198" s="1"/>
  <c r="P397" i="198"/>
  <c r="T397" i="198"/>
  <c r="U397" i="198" s="1"/>
  <c r="Y397" i="198" s="1"/>
  <c r="X397" i="198"/>
  <c r="P391" i="198"/>
  <c r="T391" i="198"/>
  <c r="T385" i="198" s="1"/>
  <c r="X391" i="198"/>
  <c r="X385" i="198" s="1"/>
  <c r="Q391" i="198"/>
  <c r="Q385" i="198" s="1"/>
  <c r="R391" i="198"/>
  <c r="R385" i="198" s="1"/>
  <c r="V391" i="198"/>
  <c r="P383" i="198"/>
  <c r="T383" i="198"/>
  <c r="X383" i="198"/>
  <c r="X381" i="198" s="1"/>
  <c r="Q383" i="198"/>
  <c r="R383" i="198"/>
  <c r="R381" i="198" s="1"/>
  <c r="V383" i="198"/>
  <c r="V381" i="198" s="1"/>
  <c r="T381" i="198"/>
  <c r="P381" i="198"/>
  <c r="Y380" i="198"/>
  <c r="S377" i="198"/>
  <c r="S373" i="198" s="1"/>
  <c r="U372" i="198"/>
  <c r="Y372" i="198" s="1"/>
  <c r="U368" i="198"/>
  <c r="Y368" i="198" s="1"/>
  <c r="W365" i="198"/>
  <c r="Y364" i="198"/>
  <c r="W361" i="198"/>
  <c r="Y360" i="198"/>
  <c r="U358" i="198"/>
  <c r="Y358" i="198" s="1"/>
  <c r="P353" i="198"/>
  <c r="T353" i="198"/>
  <c r="X353" i="198"/>
  <c r="Q353" i="198"/>
  <c r="R353" i="198"/>
  <c r="V353" i="198"/>
  <c r="P349" i="198"/>
  <c r="T349" i="198"/>
  <c r="X349" i="198"/>
  <c r="Q349" i="198"/>
  <c r="R349" i="198"/>
  <c r="V349" i="198"/>
  <c r="U346" i="198"/>
  <c r="Y346" i="198" s="1"/>
  <c r="U342" i="198"/>
  <c r="Y342" i="198" s="1"/>
  <c r="W337" i="198"/>
  <c r="Y336" i="198"/>
  <c r="S331" i="198"/>
  <c r="T329" i="198"/>
  <c r="T393" i="198"/>
  <c r="U393" i="198" s="1"/>
  <c r="P393" i="198"/>
  <c r="P389" i="198"/>
  <c r="P385" i="198" s="1"/>
  <c r="T379" i="198"/>
  <c r="U379" i="198" s="1"/>
  <c r="Y379" i="198" s="1"/>
  <c r="P379" i="198"/>
  <c r="T375" i="198"/>
  <c r="U375" i="198" s="1"/>
  <c r="P375" i="198"/>
  <c r="P369" i="198"/>
  <c r="P363" i="198"/>
  <c r="P351" i="198"/>
  <c r="T347" i="198"/>
  <c r="U347" i="198" s="1"/>
  <c r="P347" i="198"/>
  <c r="P343" i="198"/>
  <c r="T339" i="198"/>
  <c r="U339" i="198" s="1"/>
  <c r="P339" i="198"/>
  <c r="P335" i="198"/>
  <c r="P333" i="198" s="1"/>
  <c r="Y320" i="198"/>
  <c r="S313" i="198"/>
  <c r="W305" i="198"/>
  <c r="D219" i="198"/>
  <c r="F219" i="198" s="1"/>
  <c r="D385" i="198"/>
  <c r="F385" i="198" s="1"/>
  <c r="D373" i="198"/>
  <c r="F373" i="198" s="1"/>
  <c r="D333" i="198"/>
  <c r="F333" i="198" s="1"/>
  <c r="W322" i="198"/>
  <c r="T314" i="198"/>
  <c r="U315" i="198"/>
  <c r="P309" i="198"/>
  <c r="T309" i="198"/>
  <c r="X309" i="198"/>
  <c r="Q309" i="198"/>
  <c r="R309" i="198"/>
  <c r="R305" i="198" s="1"/>
  <c r="V309" i="198"/>
  <c r="V305" i="198" s="1"/>
  <c r="Q283" i="198"/>
  <c r="R283" i="198"/>
  <c r="V283" i="198"/>
  <c r="S283" i="198"/>
  <c r="W283" i="198"/>
  <c r="P283" i="198"/>
  <c r="T283" i="198"/>
  <c r="X283" i="198"/>
  <c r="P204" i="198"/>
  <c r="V393" i="198"/>
  <c r="V389" i="198"/>
  <c r="Y389" i="198" s="1"/>
  <c r="V387" i="198"/>
  <c r="Y387" i="198" s="1"/>
  <c r="V379" i="198"/>
  <c r="V375" i="198"/>
  <c r="V373" i="198" s="1"/>
  <c r="V369" i="198"/>
  <c r="V363" i="198"/>
  <c r="V359" i="198"/>
  <c r="V355" i="198"/>
  <c r="V351" i="198"/>
  <c r="V347" i="198"/>
  <c r="V343" i="198"/>
  <c r="Y343" i="198" s="1"/>
  <c r="V339" i="198"/>
  <c r="V335" i="198"/>
  <c r="V333" i="198" s="1"/>
  <c r="Q325" i="198"/>
  <c r="U325" i="198" s="1"/>
  <c r="R325" i="198"/>
  <c r="R322" i="198" s="1"/>
  <c r="V325" i="198"/>
  <c r="P318" i="198"/>
  <c r="P317" i="198" s="1"/>
  <c r="T318" i="198"/>
  <c r="T317" i="198" s="1"/>
  <c r="X318" i="198"/>
  <c r="X317" i="198" s="1"/>
  <c r="X313" i="198" s="1"/>
  <c r="Q318" i="198"/>
  <c r="D317" i="198"/>
  <c r="F317" i="198" s="1"/>
  <c r="F313" i="198" s="1"/>
  <c r="R318" i="198"/>
  <c r="R317" i="198" s="1"/>
  <c r="R313" i="198" s="1"/>
  <c r="V318" i="198"/>
  <c r="V317" i="198" s="1"/>
  <c r="V313" i="198" s="1"/>
  <c r="D305" i="198"/>
  <c r="F305" i="198" s="1"/>
  <c r="Q282" i="198"/>
  <c r="R282" i="198"/>
  <c r="R219" i="198" s="1"/>
  <c r="V282" i="198"/>
  <c r="S282" i="198"/>
  <c r="S219" i="198" s="1"/>
  <c r="W282" i="198"/>
  <c r="W219" i="198" s="1"/>
  <c r="P282" i="198"/>
  <c r="T282" i="198"/>
  <c r="X282" i="198"/>
  <c r="Q219" i="198"/>
  <c r="V219" i="198"/>
  <c r="X280" i="198"/>
  <c r="T280" i="198"/>
  <c r="U280" i="198" s="1"/>
  <c r="X279" i="198"/>
  <c r="X219" i="198" s="1"/>
  <c r="T279" i="198"/>
  <c r="U279" i="198" s="1"/>
  <c r="P279" i="198"/>
  <c r="V215" i="198"/>
  <c r="V204" i="198" s="1"/>
  <c r="R215" i="198"/>
  <c r="R204" i="198" s="1"/>
  <c r="V201" i="198"/>
  <c r="R201" i="198"/>
  <c r="Q199" i="198"/>
  <c r="V194" i="198"/>
  <c r="R194" i="198"/>
  <c r="Q192" i="198"/>
  <c r="P176" i="198"/>
  <c r="T176" i="198"/>
  <c r="X176" i="198"/>
  <c r="Q176" i="198"/>
  <c r="R176" i="198"/>
  <c r="V176" i="198"/>
  <c r="P171" i="198"/>
  <c r="T171" i="198"/>
  <c r="X171" i="198"/>
  <c r="Q171" i="198"/>
  <c r="U171" i="198" s="1"/>
  <c r="Y171" i="198" s="1"/>
  <c r="R171" i="198"/>
  <c r="V171" i="198"/>
  <c r="U167" i="198"/>
  <c r="Y167" i="198" s="1"/>
  <c r="W156" i="198"/>
  <c r="Y155" i="198"/>
  <c r="P151" i="198"/>
  <c r="T151" i="198"/>
  <c r="X151" i="198"/>
  <c r="Q151" i="198"/>
  <c r="R151" i="198"/>
  <c r="V151" i="198"/>
  <c r="P145" i="198"/>
  <c r="T145" i="198"/>
  <c r="X145" i="198"/>
  <c r="Q145" i="198"/>
  <c r="R145" i="198"/>
  <c r="V145" i="198"/>
  <c r="X323" i="198"/>
  <c r="X322" i="198" s="1"/>
  <c r="T323" i="198"/>
  <c r="P316" i="198"/>
  <c r="P314" i="198" s="1"/>
  <c r="P313" i="198" s="1"/>
  <c r="Q308" i="198"/>
  <c r="X307" i="198"/>
  <c r="T307" i="198"/>
  <c r="U307" i="198" s="1"/>
  <c r="U220" i="198"/>
  <c r="Q215" i="198"/>
  <c r="U211" i="198"/>
  <c r="Y211" i="198" s="1"/>
  <c r="D204" i="198"/>
  <c r="F204" i="198" s="1"/>
  <c r="Q201" i="198"/>
  <c r="X199" i="198"/>
  <c r="T199" i="198"/>
  <c r="V195" i="198"/>
  <c r="Y195" i="198" s="1"/>
  <c r="Q194" i="198"/>
  <c r="X192" i="198"/>
  <c r="T192" i="198"/>
  <c r="Q191" i="198"/>
  <c r="R191" i="198"/>
  <c r="V191" i="198"/>
  <c r="Y186" i="198"/>
  <c r="P184" i="198"/>
  <c r="T184" i="198"/>
  <c r="X184" i="198"/>
  <c r="Q184" i="198"/>
  <c r="R184" i="198"/>
  <c r="V184" i="198"/>
  <c r="W166" i="198"/>
  <c r="W68" i="198" s="1"/>
  <c r="P161" i="198"/>
  <c r="T161" i="198"/>
  <c r="X161" i="198"/>
  <c r="Q161" i="198"/>
  <c r="R161" i="198"/>
  <c r="V161" i="198"/>
  <c r="U153" i="198"/>
  <c r="Y153" i="198" s="1"/>
  <c r="X308" i="198"/>
  <c r="T308" i="198"/>
  <c r="P308" i="198"/>
  <c r="P305" i="198" s="1"/>
  <c r="X215" i="198"/>
  <c r="X204" i="198" s="1"/>
  <c r="T215" i="198"/>
  <c r="T204" i="198" s="1"/>
  <c r="U205" i="198"/>
  <c r="X201" i="198"/>
  <c r="T201" i="198"/>
  <c r="X194" i="198"/>
  <c r="T194" i="198"/>
  <c r="U162" i="198"/>
  <c r="Y162" i="198" s="1"/>
  <c r="P156" i="198"/>
  <c r="T156" i="198"/>
  <c r="X156" i="198"/>
  <c r="Q156" i="198"/>
  <c r="R156" i="198"/>
  <c r="V156" i="198"/>
  <c r="Y150" i="198"/>
  <c r="Y143" i="198"/>
  <c r="E7" i="198"/>
  <c r="P166" i="198"/>
  <c r="T166" i="198"/>
  <c r="X166" i="198"/>
  <c r="Q166" i="198"/>
  <c r="R166" i="198"/>
  <c r="V166" i="198"/>
  <c r="Q189" i="198"/>
  <c r="Q182" i="198"/>
  <c r="U182" i="198" s="1"/>
  <c r="Q175" i="198"/>
  <c r="U175" i="198" s="1"/>
  <c r="Y175" i="198" s="1"/>
  <c r="T174" i="198"/>
  <c r="U174" i="198" s="1"/>
  <c r="Y174" i="198" s="1"/>
  <c r="Q160" i="198"/>
  <c r="V141" i="198"/>
  <c r="Y141" i="198" s="1"/>
  <c r="V138" i="198"/>
  <c r="R138" i="198"/>
  <c r="V134" i="198"/>
  <c r="R134" i="198"/>
  <c r="V129" i="198"/>
  <c r="R129" i="198"/>
  <c r="V124" i="198"/>
  <c r="R124" i="198"/>
  <c r="V119" i="198"/>
  <c r="R119" i="198"/>
  <c r="T112" i="198"/>
  <c r="P110" i="198"/>
  <c r="T110" i="198"/>
  <c r="X110" i="198"/>
  <c r="Q110" i="198"/>
  <c r="T106" i="198"/>
  <c r="P104" i="198"/>
  <c r="T104" i="198"/>
  <c r="X104" i="198"/>
  <c r="Q104" i="198"/>
  <c r="P63" i="198"/>
  <c r="T63" i="198"/>
  <c r="X63" i="198"/>
  <c r="Q63" i="198"/>
  <c r="R63" i="198"/>
  <c r="V63" i="198"/>
  <c r="X189" i="198"/>
  <c r="T189" i="198"/>
  <c r="X182" i="198"/>
  <c r="T182" i="198"/>
  <c r="T160" i="198"/>
  <c r="V146" i="198"/>
  <c r="R146" i="198"/>
  <c r="U146" i="198" s="1"/>
  <c r="Q138" i="198"/>
  <c r="V135" i="198"/>
  <c r="R135" i="198"/>
  <c r="U135" i="198" s="1"/>
  <c r="Y135" i="198" s="1"/>
  <c r="Q134" i="198"/>
  <c r="V130" i="198"/>
  <c r="R130" i="198"/>
  <c r="U130" i="198" s="1"/>
  <c r="Y130" i="198" s="1"/>
  <c r="Q129" i="198"/>
  <c r="V125" i="198"/>
  <c r="R125" i="198"/>
  <c r="U125" i="198" s="1"/>
  <c r="Q124" i="198"/>
  <c r="V120" i="198"/>
  <c r="R120" i="198"/>
  <c r="U120" i="198" s="1"/>
  <c r="Q119" i="198"/>
  <c r="P116" i="198"/>
  <c r="T116" i="198"/>
  <c r="X116" i="198"/>
  <c r="S112" i="198"/>
  <c r="V110" i="198"/>
  <c r="S106" i="198"/>
  <c r="V104" i="198"/>
  <c r="P86" i="198"/>
  <c r="T86" i="198"/>
  <c r="X86" i="198"/>
  <c r="Q86" i="198"/>
  <c r="R86" i="198"/>
  <c r="V86" i="198"/>
  <c r="O8" i="198"/>
  <c r="O7" i="198" s="1"/>
  <c r="X138" i="198"/>
  <c r="T138" i="198"/>
  <c r="V136" i="198"/>
  <c r="Y136" i="198" s="1"/>
  <c r="X134" i="198"/>
  <c r="T134" i="198"/>
  <c r="V131" i="198"/>
  <c r="Y131" i="198" s="1"/>
  <c r="X129" i="198"/>
  <c r="T129" i="198"/>
  <c r="V126" i="198"/>
  <c r="X124" i="198"/>
  <c r="T124" i="198"/>
  <c r="V121" i="198"/>
  <c r="X119" i="198"/>
  <c r="T119" i="198"/>
  <c r="V117" i="198"/>
  <c r="Y117" i="198" s="1"/>
  <c r="S116" i="198"/>
  <c r="U116" i="198" s="1"/>
  <c r="Y116" i="198" s="1"/>
  <c r="X112" i="198"/>
  <c r="S110" i="198"/>
  <c r="X106" i="198"/>
  <c r="S104" i="198"/>
  <c r="S68" i="198" s="1"/>
  <c r="P92" i="198"/>
  <c r="T92" i="198"/>
  <c r="X92" i="198"/>
  <c r="Q92" i="198"/>
  <c r="U92" i="198" s="1"/>
  <c r="R92" i="198"/>
  <c r="V92" i="198"/>
  <c r="P81" i="198"/>
  <c r="T81" i="198"/>
  <c r="X81" i="198"/>
  <c r="Q81" i="198"/>
  <c r="R81" i="198"/>
  <c r="V81" i="198"/>
  <c r="P77" i="198"/>
  <c r="T77" i="198"/>
  <c r="X77" i="198"/>
  <c r="Q77" i="198"/>
  <c r="R77" i="198"/>
  <c r="V77" i="198"/>
  <c r="P72" i="198"/>
  <c r="T72" i="198"/>
  <c r="X72" i="198"/>
  <c r="Q72" i="198"/>
  <c r="R72" i="198"/>
  <c r="V72" i="198"/>
  <c r="D68" i="198"/>
  <c r="F68" i="198" s="1"/>
  <c r="W63" i="198"/>
  <c r="Q112" i="198"/>
  <c r="R112" i="198"/>
  <c r="V112" i="198"/>
  <c r="Q106" i="198"/>
  <c r="R106" i="198"/>
  <c r="V106" i="198"/>
  <c r="Q51" i="198"/>
  <c r="R51" i="198"/>
  <c r="V51" i="198"/>
  <c r="P44" i="198"/>
  <c r="T44" i="198"/>
  <c r="X44" i="198"/>
  <c r="Q44" i="198"/>
  <c r="U30" i="198"/>
  <c r="P11" i="198"/>
  <c r="T11" i="198"/>
  <c r="X11" i="198"/>
  <c r="Q11" i="198"/>
  <c r="D9" i="198"/>
  <c r="R11" i="198"/>
  <c r="V11" i="198"/>
  <c r="T51" i="198"/>
  <c r="P49" i="198"/>
  <c r="T49" i="198"/>
  <c r="X49" i="198"/>
  <c r="Q49" i="198"/>
  <c r="V44" i="198"/>
  <c r="P33" i="198"/>
  <c r="T33" i="198"/>
  <c r="X33" i="198"/>
  <c r="Q33" i="198"/>
  <c r="R33" i="198"/>
  <c r="V33" i="198"/>
  <c r="P25" i="198"/>
  <c r="T25" i="198"/>
  <c r="X25" i="198"/>
  <c r="Q25" i="198"/>
  <c r="R25" i="198"/>
  <c r="V25" i="198"/>
  <c r="P15" i="198"/>
  <c r="T15" i="198"/>
  <c r="X15" i="198"/>
  <c r="Q15" i="198"/>
  <c r="R15" i="198"/>
  <c r="V15" i="198"/>
  <c r="V93" i="198"/>
  <c r="R93" i="198"/>
  <c r="U93" i="198" s="1"/>
  <c r="Y93" i="198" s="1"/>
  <c r="V87" i="198"/>
  <c r="R87" i="198"/>
  <c r="U87" i="198" s="1"/>
  <c r="V82" i="198"/>
  <c r="R82" i="198"/>
  <c r="U82" i="198" s="1"/>
  <c r="V78" i="198"/>
  <c r="R78" i="198"/>
  <c r="U78" i="198" s="1"/>
  <c r="V73" i="198"/>
  <c r="R73" i="198"/>
  <c r="U73" i="198" s="1"/>
  <c r="Y73" i="198" s="1"/>
  <c r="T71" i="198"/>
  <c r="T68" i="198" s="1"/>
  <c r="X67" i="198"/>
  <c r="T67" i="198"/>
  <c r="U67" i="198" s="1"/>
  <c r="V64" i="198"/>
  <c r="R64" i="198"/>
  <c r="U64" i="198" s="1"/>
  <c r="X61" i="198"/>
  <c r="T61" i="198"/>
  <c r="U61" i="198" s="1"/>
  <c r="V59" i="198"/>
  <c r="Q55" i="198"/>
  <c r="U55" i="198" s="1"/>
  <c r="Y55" i="198" s="1"/>
  <c r="R55" i="198"/>
  <c r="P53" i="198"/>
  <c r="S51" i="198"/>
  <c r="V49" i="198"/>
  <c r="X45" i="198"/>
  <c r="S44" i="198"/>
  <c r="U35" i="198"/>
  <c r="U26" i="198"/>
  <c r="P19" i="198"/>
  <c r="T19" i="198"/>
  <c r="X19" i="198"/>
  <c r="Q19" i="198"/>
  <c r="U19" i="198" s="1"/>
  <c r="R19" i="198"/>
  <c r="V19" i="198"/>
  <c r="W11" i="198"/>
  <c r="V114" i="198"/>
  <c r="Y114" i="198" s="1"/>
  <c r="V95" i="198"/>
  <c r="Y95" i="198" s="1"/>
  <c r="V90" i="198"/>
  <c r="Y90" i="198" s="1"/>
  <c r="P59" i="198"/>
  <c r="T59" i="198"/>
  <c r="U59" i="198" s="1"/>
  <c r="R56" i="198"/>
  <c r="U56" i="198" s="1"/>
  <c r="Y56" i="198" s="1"/>
  <c r="V56" i="198"/>
  <c r="P54" i="198"/>
  <c r="T54" i="198"/>
  <c r="X54" i="198"/>
  <c r="Q54" i="198"/>
  <c r="X51" i="198"/>
  <c r="P51" i="198"/>
  <c r="S49" i="198"/>
  <c r="Q45" i="198"/>
  <c r="R45" i="198"/>
  <c r="V45" i="198"/>
  <c r="R44" i="198"/>
  <c r="P39" i="198"/>
  <c r="T39" i="198"/>
  <c r="X39" i="198"/>
  <c r="Q39" i="198"/>
  <c r="R39" i="198"/>
  <c r="V39" i="198"/>
  <c r="W33" i="198"/>
  <c r="P29" i="198"/>
  <c r="T29" i="198"/>
  <c r="X29" i="198"/>
  <c r="Q29" i="198"/>
  <c r="R29" i="198"/>
  <c r="V29" i="198"/>
  <c r="W25" i="198"/>
  <c r="U20" i="198"/>
  <c r="W15" i="198"/>
  <c r="S11" i="198"/>
  <c r="S9" i="198" s="1"/>
  <c r="Q38" i="198"/>
  <c r="Q32" i="198"/>
  <c r="U32" i="198" s="1"/>
  <c r="Q28" i="198"/>
  <c r="Q23" i="198"/>
  <c r="U23" i="198" s="1"/>
  <c r="V47" i="198"/>
  <c r="Y47" i="198" s="1"/>
  <c r="V41" i="198"/>
  <c r="X38" i="198"/>
  <c r="T38" i="198"/>
  <c r="V35" i="198"/>
  <c r="X32" i="198"/>
  <c r="T32" i="198"/>
  <c r="V30" i="198"/>
  <c r="X28" i="198"/>
  <c r="T28" i="198"/>
  <c r="V26" i="198"/>
  <c r="X23" i="198"/>
  <c r="T23" i="198"/>
  <c r="V20" i="198"/>
  <c r="R20" i="198"/>
  <c r="V16" i="198"/>
  <c r="R16" i="198"/>
  <c r="U16" i="198" s="1"/>
  <c r="Y16" i="198" s="1"/>
  <c r="V12" i="198"/>
  <c r="R12" i="198"/>
  <c r="U12" i="198" s="1"/>
  <c r="V17" i="198"/>
  <c r="Y17" i="198" s="1"/>
  <c r="V13" i="198"/>
  <c r="Y13" i="198" s="1"/>
  <c r="S98" i="197"/>
  <c r="W98" i="197" s="1"/>
  <c r="S97" i="197"/>
  <c r="W97" i="197" s="1"/>
  <c r="S96" i="197"/>
  <c r="W96" i="197" s="1"/>
  <c r="S99" i="197"/>
  <c r="W99" i="197" s="1"/>
  <c r="E6" i="198" l="1"/>
  <c r="Y41" i="198"/>
  <c r="Y78" i="198"/>
  <c r="Y87" i="198"/>
  <c r="U25" i="198"/>
  <c r="U81" i="198"/>
  <c r="Y81" i="198" s="1"/>
  <c r="Y125" i="198"/>
  <c r="X305" i="198"/>
  <c r="P219" i="198"/>
  <c r="P373" i="198"/>
  <c r="Y393" i="198"/>
  <c r="X410" i="198"/>
  <c r="Y417" i="198"/>
  <c r="V410" i="198"/>
  <c r="T489" i="198"/>
  <c r="Y515" i="198"/>
  <c r="Y457" i="198"/>
  <c r="R489" i="198"/>
  <c r="U599" i="198"/>
  <c r="U623" i="198"/>
  <c r="U670" i="198"/>
  <c r="Y670" i="198" s="1"/>
  <c r="P410" i="198"/>
  <c r="X543" i="198"/>
  <c r="X535" i="198" s="1"/>
  <c r="Y557" i="198"/>
  <c r="Y584" i="198"/>
  <c r="Y596" i="198"/>
  <c r="Y602" i="198"/>
  <c r="Y607" i="198"/>
  <c r="P610" i="198"/>
  <c r="P609" i="198" s="1"/>
  <c r="Y630" i="198"/>
  <c r="T707" i="198"/>
  <c r="U697" i="198"/>
  <c r="Y697" i="198" s="1"/>
  <c r="U718" i="198"/>
  <c r="U687" i="198"/>
  <c r="Y687" i="198" s="1"/>
  <c r="Y712" i="198"/>
  <c r="Y728" i="198"/>
  <c r="Y735" i="198"/>
  <c r="Y756" i="198"/>
  <c r="Y91" i="198"/>
  <c r="U31" i="198"/>
  <c r="Y31" i="198" s="1"/>
  <c r="U18" i="198"/>
  <c r="Y18" i="198" s="1"/>
  <c r="U115" i="198"/>
  <c r="Y115" i="198" s="1"/>
  <c r="U170" i="198"/>
  <c r="Y170" i="198" s="1"/>
  <c r="Y344" i="198"/>
  <c r="U148" i="198"/>
  <c r="Y148" i="198" s="1"/>
  <c r="U158" i="198"/>
  <c r="Y158" i="198" s="1"/>
  <c r="U359" i="198"/>
  <c r="T406" i="198"/>
  <c r="T399" i="198" s="1"/>
  <c r="T398" i="198" s="1"/>
  <c r="U407" i="198"/>
  <c r="Y461" i="198"/>
  <c r="Y522" i="198"/>
  <c r="Y597" i="198"/>
  <c r="U154" i="198"/>
  <c r="Y154" i="198" s="1"/>
  <c r="Y59" i="198"/>
  <c r="Y19" i="198"/>
  <c r="Y26" i="198"/>
  <c r="Y64" i="198"/>
  <c r="Y120" i="198"/>
  <c r="Y146" i="198"/>
  <c r="U215" i="198"/>
  <c r="Y215" i="198" s="1"/>
  <c r="Y351" i="198"/>
  <c r="V322" i="198"/>
  <c r="S322" i="198"/>
  <c r="S321" i="198" s="1"/>
  <c r="U432" i="198"/>
  <c r="Y432" i="198" s="1"/>
  <c r="T333" i="198"/>
  <c r="Y616" i="198"/>
  <c r="V650" i="198"/>
  <c r="Y716" i="198"/>
  <c r="Y739" i="198"/>
  <c r="Y376" i="198"/>
  <c r="S562" i="198"/>
  <c r="S561" i="198" s="1"/>
  <c r="U363" i="198"/>
  <c r="Y363" i="198" s="1"/>
  <c r="Y633" i="198"/>
  <c r="Y634" i="198"/>
  <c r="Y785" i="198"/>
  <c r="U698" i="198"/>
  <c r="Y698" i="198" s="1"/>
  <c r="V68" i="198"/>
  <c r="Y121" i="198"/>
  <c r="O6" i="198"/>
  <c r="D313" i="198"/>
  <c r="Y355" i="198"/>
  <c r="U345" i="198"/>
  <c r="R366" i="198"/>
  <c r="U371" i="198"/>
  <c r="R333" i="198"/>
  <c r="Y503" i="198"/>
  <c r="Y527" i="198"/>
  <c r="X591" i="198"/>
  <c r="X590" i="198" s="1"/>
  <c r="T610" i="198"/>
  <c r="T609" i="198" s="1"/>
  <c r="T650" i="198"/>
  <c r="T649" i="198" s="1"/>
  <c r="U476" i="198"/>
  <c r="Y476" i="198" s="1"/>
  <c r="U485" i="198"/>
  <c r="Y485" i="198" s="1"/>
  <c r="Q535" i="198"/>
  <c r="P543" i="198"/>
  <c r="P535" i="198" s="1"/>
  <c r="Y564" i="198"/>
  <c r="P570" i="198"/>
  <c r="P569" i="198" s="1"/>
  <c r="V591" i="198"/>
  <c r="V590" i="198" s="1"/>
  <c r="R610" i="198"/>
  <c r="R609" i="198" s="1"/>
  <c r="Y621" i="198"/>
  <c r="P650" i="198"/>
  <c r="Y703" i="198"/>
  <c r="V707" i="198"/>
  <c r="Y720" i="198"/>
  <c r="Y744" i="198"/>
  <c r="Y769" i="198"/>
  <c r="Y780" i="198"/>
  <c r="Y128" i="198"/>
  <c r="U126" i="198"/>
  <c r="Y126" i="198" s="1"/>
  <c r="U172" i="198"/>
  <c r="Y172" i="198" s="1"/>
  <c r="Y340" i="198"/>
  <c r="W591" i="198"/>
  <c r="W590" i="198" s="1"/>
  <c r="Y504" i="198"/>
  <c r="S570" i="198"/>
  <c r="S569" i="198" s="1"/>
  <c r="S591" i="198"/>
  <c r="S590" i="198" s="1"/>
  <c r="Y631" i="198"/>
  <c r="R691" i="198"/>
  <c r="Q691" i="198"/>
  <c r="U691" i="198" s="1"/>
  <c r="Y691" i="198" s="1"/>
  <c r="S691" i="198"/>
  <c r="W691" i="198"/>
  <c r="R690" i="198"/>
  <c r="U690" i="198" s="1"/>
  <c r="Y690" i="198" s="1"/>
  <c r="Q690" i="198"/>
  <c r="S690" i="198"/>
  <c r="S650" i="198" s="1"/>
  <c r="S649" i="198" s="1"/>
  <c r="W690" i="198"/>
  <c r="Y12" i="198"/>
  <c r="Y61" i="198"/>
  <c r="Y67" i="198"/>
  <c r="R68" i="198"/>
  <c r="U112" i="198"/>
  <c r="P68" i="198"/>
  <c r="U110" i="198"/>
  <c r="U189" i="198"/>
  <c r="U191" i="198"/>
  <c r="Y359" i="198"/>
  <c r="T313" i="198"/>
  <c r="Y339" i="198"/>
  <c r="Y375" i="198"/>
  <c r="U353" i="198"/>
  <c r="Y353" i="198" s="1"/>
  <c r="P322" i="198"/>
  <c r="X333" i="198"/>
  <c r="Y454" i="198"/>
  <c r="Y464" i="198"/>
  <c r="R410" i="198"/>
  <c r="R409" i="198" s="1"/>
  <c r="P489" i="198"/>
  <c r="X610" i="198"/>
  <c r="X609" i="198" s="1"/>
  <c r="T543" i="198"/>
  <c r="T535" i="198" s="1"/>
  <c r="Y576" i="198"/>
  <c r="V610" i="198"/>
  <c r="V609" i="198" s="1"/>
  <c r="Y625" i="198"/>
  <c r="U694" i="198"/>
  <c r="W650" i="198"/>
  <c r="W649" i="198" s="1"/>
  <c r="P707" i="198"/>
  <c r="Y724" i="198"/>
  <c r="Y731" i="198"/>
  <c r="Y773" i="198"/>
  <c r="Y784" i="198"/>
  <c r="Y109" i="198"/>
  <c r="U74" i="198"/>
  <c r="Y74" i="198" s="1"/>
  <c r="U14" i="198"/>
  <c r="Y14" i="198" s="1"/>
  <c r="U165" i="198"/>
  <c r="Y165" i="198" s="1"/>
  <c r="Y370" i="198"/>
  <c r="V540" i="198"/>
  <c r="V535" i="198" s="1"/>
  <c r="U369" i="198"/>
  <c r="Y369" i="198" s="1"/>
  <c r="Y484" i="198"/>
  <c r="U660" i="198"/>
  <c r="Y660" i="198" s="1"/>
  <c r="Y568" i="198"/>
  <c r="U566" i="198"/>
  <c r="U565" i="198" s="1"/>
  <c r="Y307" i="198"/>
  <c r="S8" i="198"/>
  <c r="S7" i="198" s="1"/>
  <c r="W9" i="198"/>
  <c r="W8" i="198" s="1"/>
  <c r="X9" i="198"/>
  <c r="U44" i="198"/>
  <c r="Y44" i="198" s="1"/>
  <c r="U72" i="198"/>
  <c r="Y72" i="198" s="1"/>
  <c r="Q68" i="198"/>
  <c r="U124" i="198"/>
  <c r="Y124" i="198" s="1"/>
  <c r="Y110" i="198"/>
  <c r="U160" i="198"/>
  <c r="Y160" i="198" s="1"/>
  <c r="Y189" i="198"/>
  <c r="Y205" i="198"/>
  <c r="Y204" i="198" s="1"/>
  <c r="U204" i="198"/>
  <c r="U308" i="198"/>
  <c r="Y308" i="198" s="1"/>
  <c r="Q204" i="198"/>
  <c r="Y334" i="198"/>
  <c r="P366" i="198"/>
  <c r="P321" i="198" s="1"/>
  <c r="U400" i="198"/>
  <c r="Y401" i="198"/>
  <c r="Y400" i="198" s="1"/>
  <c r="Y374" i="198"/>
  <c r="U377" i="198"/>
  <c r="Y377" i="198" s="1"/>
  <c r="Q410" i="198"/>
  <c r="Y424" i="198"/>
  <c r="R558" i="198"/>
  <c r="U559" i="198"/>
  <c r="U573" i="198"/>
  <c r="Q570" i="198"/>
  <c r="Q569" i="198" s="1"/>
  <c r="Y599" i="198"/>
  <c r="Y623" i="198"/>
  <c r="U654" i="198"/>
  <c r="Y654" i="198" s="1"/>
  <c r="Q650" i="198"/>
  <c r="V403" i="198"/>
  <c r="V399" i="198" s="1"/>
  <c r="V398" i="198" s="1"/>
  <c r="D569" i="198"/>
  <c r="F570" i="198"/>
  <c r="F569" i="198" s="1"/>
  <c r="Y652" i="198"/>
  <c r="F591" i="198"/>
  <c r="F590" i="198" s="1"/>
  <c r="D590" i="198"/>
  <c r="U701" i="198"/>
  <c r="Y701" i="198" s="1"/>
  <c r="U548" i="198"/>
  <c r="Y548" i="198" s="1"/>
  <c r="U722" i="198"/>
  <c r="Y722" i="198" s="1"/>
  <c r="U742" i="198"/>
  <c r="Y742" i="198" s="1"/>
  <c r="U760" i="198"/>
  <c r="Y760" i="198" s="1"/>
  <c r="U775" i="198"/>
  <c r="Y775" i="198" s="1"/>
  <c r="T562" i="198"/>
  <c r="T561" i="198" s="1"/>
  <c r="Y709" i="198"/>
  <c r="Y23" i="198"/>
  <c r="Y25" i="198"/>
  <c r="V9" i="198"/>
  <c r="V8" i="198" s="1"/>
  <c r="U28" i="198"/>
  <c r="Y28" i="198" s="1"/>
  <c r="U45" i="198"/>
  <c r="Y45" i="198" s="1"/>
  <c r="U54" i="198"/>
  <c r="Y54" i="198" s="1"/>
  <c r="Y35" i="198"/>
  <c r="R9" i="198"/>
  <c r="R8" i="198" s="1"/>
  <c r="T9" i="198"/>
  <c r="X68" i="198"/>
  <c r="U119" i="198"/>
  <c r="Y119" i="198" s="1"/>
  <c r="U138" i="198"/>
  <c r="Y138" i="198" s="1"/>
  <c r="U156" i="198"/>
  <c r="Y156" i="198" s="1"/>
  <c r="U194" i="198"/>
  <c r="Y194" i="198" s="1"/>
  <c r="U201" i="198"/>
  <c r="Y201" i="198" s="1"/>
  <c r="Y220" i="198"/>
  <c r="U145" i="198"/>
  <c r="Y145" i="198" s="1"/>
  <c r="U199" i="198"/>
  <c r="Y199" i="198" s="1"/>
  <c r="Y280" i="198"/>
  <c r="U283" i="198"/>
  <c r="Y283" i="198" s="1"/>
  <c r="Y347" i="198"/>
  <c r="W333" i="198"/>
  <c r="U328" i="198"/>
  <c r="Y328" i="198" s="1"/>
  <c r="U341" i="198"/>
  <c r="Y341" i="198" s="1"/>
  <c r="U357" i="198"/>
  <c r="Y357" i="198" s="1"/>
  <c r="U367" i="198"/>
  <c r="Q366" i="198"/>
  <c r="T410" i="198"/>
  <c r="T409" i="198" s="1"/>
  <c r="U422" i="198"/>
  <c r="Y422" i="198" s="1"/>
  <c r="U337" i="198"/>
  <c r="Y337" i="198" s="1"/>
  <c r="U361" i="198"/>
  <c r="Y361" i="198" s="1"/>
  <c r="Y386" i="198"/>
  <c r="Y404" i="198"/>
  <c r="Y403" i="198" s="1"/>
  <c r="U403" i="198"/>
  <c r="P480" i="198"/>
  <c r="P409" i="198" s="1"/>
  <c r="X489" i="198"/>
  <c r="Y509" i="198"/>
  <c r="Y532" i="198"/>
  <c r="F322" i="198"/>
  <c r="F321" i="198" s="1"/>
  <c r="D321" i="198"/>
  <c r="U329" i="198"/>
  <c r="Y329" i="198" s="1"/>
  <c r="T373" i="198"/>
  <c r="X570" i="198"/>
  <c r="X569" i="198" s="1"/>
  <c r="U529" i="198"/>
  <c r="Y529" i="198" s="1"/>
  <c r="U580" i="198"/>
  <c r="Y580" i="198" s="1"/>
  <c r="U605" i="198"/>
  <c r="Y605" i="198" s="1"/>
  <c r="U627" i="198"/>
  <c r="Y627" i="198" s="1"/>
  <c r="U641" i="198"/>
  <c r="Y641" i="198" s="1"/>
  <c r="Y335" i="198"/>
  <c r="F410" i="198"/>
  <c r="F409" i="198" s="1"/>
  <c r="D409" i="198"/>
  <c r="R570" i="198"/>
  <c r="R569" i="198" s="1"/>
  <c r="Y593" i="198"/>
  <c r="U414" i="198"/>
  <c r="U513" i="198"/>
  <c r="Y513" i="198" s="1"/>
  <c r="F610" i="198"/>
  <c r="F609" i="198" s="1"/>
  <c r="D609" i="198"/>
  <c r="U706" i="198"/>
  <c r="Y706" i="198" s="1"/>
  <c r="U710" i="198"/>
  <c r="Y710" i="198" s="1"/>
  <c r="U726" i="198"/>
  <c r="Y726" i="198" s="1"/>
  <c r="U746" i="198"/>
  <c r="Y746" i="198" s="1"/>
  <c r="U762" i="198"/>
  <c r="Y762" i="198" s="1"/>
  <c r="U778" i="198"/>
  <c r="Y778" i="198" s="1"/>
  <c r="T566" i="198"/>
  <c r="T565" i="198" s="1"/>
  <c r="U679" i="198"/>
  <c r="Y679" i="198" s="1"/>
  <c r="Y828" i="198"/>
  <c r="Y809" i="198" s="1"/>
  <c r="Y808" i="198" s="1"/>
  <c r="U754" i="198"/>
  <c r="Y754" i="198" s="1"/>
  <c r="Y32" i="198"/>
  <c r="U39" i="198"/>
  <c r="Y39" i="198" s="1"/>
  <c r="U15" i="198"/>
  <c r="Y15" i="198" s="1"/>
  <c r="U33" i="198"/>
  <c r="Y33" i="198" s="1"/>
  <c r="D8" i="198"/>
  <c r="D7" i="198" s="1"/>
  <c r="F9" i="198"/>
  <c r="F8" i="198" s="1"/>
  <c r="P9" i="198"/>
  <c r="P8" i="198" s="1"/>
  <c r="U51" i="198"/>
  <c r="Y51" i="198" s="1"/>
  <c r="Y112" i="198"/>
  <c r="U77" i="198"/>
  <c r="Y77" i="198" s="1"/>
  <c r="U86" i="198"/>
  <c r="Y86" i="198" s="1"/>
  <c r="U134" i="198"/>
  <c r="Y134" i="198" s="1"/>
  <c r="U63" i="198"/>
  <c r="Y63" i="198" s="1"/>
  <c r="U166" i="198"/>
  <c r="Y166" i="198" s="1"/>
  <c r="Y191" i="198"/>
  <c r="T305" i="198"/>
  <c r="T322" i="198"/>
  <c r="U323" i="198"/>
  <c r="U176" i="198"/>
  <c r="Y176" i="198" s="1"/>
  <c r="U192" i="198"/>
  <c r="Y192" i="198" s="1"/>
  <c r="Y325" i="198"/>
  <c r="Q305" i="198"/>
  <c r="U309" i="198"/>
  <c r="Y309" i="198" s="1"/>
  <c r="R321" i="198"/>
  <c r="U349" i="198"/>
  <c r="Y349" i="198" s="1"/>
  <c r="U391" i="198"/>
  <c r="Y391" i="198" s="1"/>
  <c r="V480" i="198"/>
  <c r="V409" i="198" s="1"/>
  <c r="V366" i="198"/>
  <c r="V321" i="198" s="1"/>
  <c r="X366" i="198"/>
  <c r="U416" i="198"/>
  <c r="Y416" i="198" s="1"/>
  <c r="Y382" i="198"/>
  <c r="U327" i="198"/>
  <c r="Y327" i="198" s="1"/>
  <c r="U463" i="198"/>
  <c r="Y463" i="198" s="1"/>
  <c r="U483" i="198"/>
  <c r="U541" i="198"/>
  <c r="R540" i="198"/>
  <c r="U471" i="198"/>
  <c r="Y471" i="198" s="1"/>
  <c r="U517" i="198"/>
  <c r="Y517" i="198" s="1"/>
  <c r="W536" i="198"/>
  <c r="W535" i="198" s="1"/>
  <c r="Y539" i="198"/>
  <c r="Y536" i="198" s="1"/>
  <c r="U553" i="198"/>
  <c r="Y553" i="198" s="1"/>
  <c r="U588" i="198"/>
  <c r="Y588" i="198" s="1"/>
  <c r="U614" i="198"/>
  <c r="Y614" i="198" s="1"/>
  <c r="Q610" i="198"/>
  <c r="Q609" i="198" s="1"/>
  <c r="U632" i="198"/>
  <c r="Y632" i="198" s="1"/>
  <c r="U647" i="198"/>
  <c r="Y647" i="198" s="1"/>
  <c r="U662" i="198"/>
  <c r="Y662" i="198" s="1"/>
  <c r="W410" i="198"/>
  <c r="W409" i="198" s="1"/>
  <c r="V570" i="198"/>
  <c r="V569" i="198" s="1"/>
  <c r="Y613" i="198"/>
  <c r="F650" i="198"/>
  <c r="F649" i="198" s="1"/>
  <c r="D649" i="198"/>
  <c r="Y566" i="198"/>
  <c r="Y565" i="198" s="1"/>
  <c r="Y694" i="198"/>
  <c r="Y546" i="198"/>
  <c r="U543" i="198"/>
  <c r="U693" i="198"/>
  <c r="Y693" i="198" s="1"/>
  <c r="U714" i="198"/>
  <c r="Y714" i="198" s="1"/>
  <c r="U733" i="198"/>
  <c r="Y733" i="198" s="1"/>
  <c r="U749" i="198"/>
  <c r="Y749" i="198" s="1"/>
  <c r="U766" i="198"/>
  <c r="Y766" i="198" s="1"/>
  <c r="U782" i="198"/>
  <c r="Y782" i="198" s="1"/>
  <c r="X650" i="198"/>
  <c r="X649" i="198" s="1"/>
  <c r="U38" i="198"/>
  <c r="Y38" i="198" s="1"/>
  <c r="Y20" i="198"/>
  <c r="U29" i="198"/>
  <c r="Y29" i="198" s="1"/>
  <c r="U49" i="198"/>
  <c r="Y49" i="198" s="1"/>
  <c r="U11" i="198"/>
  <c r="Q9" i="198"/>
  <c r="Y30" i="198"/>
  <c r="U71" i="198"/>
  <c r="Y82" i="198"/>
  <c r="U106" i="198"/>
  <c r="Y106" i="198" s="1"/>
  <c r="Y92" i="198"/>
  <c r="U129" i="198"/>
  <c r="Y129" i="198" s="1"/>
  <c r="U104" i="198"/>
  <c r="Y104" i="198" s="1"/>
  <c r="Y182" i="198"/>
  <c r="U161" i="198"/>
  <c r="Y161" i="198" s="1"/>
  <c r="U184" i="198"/>
  <c r="Y184" i="198" s="1"/>
  <c r="X321" i="198"/>
  <c r="U151" i="198"/>
  <c r="Y151" i="198" s="1"/>
  <c r="Y279" i="198"/>
  <c r="U282" i="198"/>
  <c r="Y282" i="198" s="1"/>
  <c r="U318" i="198"/>
  <c r="Q317" i="198"/>
  <c r="Q313" i="198" s="1"/>
  <c r="Y315" i="198"/>
  <c r="Y314" i="198" s="1"/>
  <c r="U314" i="198"/>
  <c r="W321" i="198"/>
  <c r="T219" i="198"/>
  <c r="U383" i="198"/>
  <c r="Y383" i="198" s="1"/>
  <c r="Q381" i="198"/>
  <c r="X409" i="198"/>
  <c r="U324" i="198"/>
  <c r="Y324" i="198" s="1"/>
  <c r="Q322" i="198"/>
  <c r="Q333" i="198"/>
  <c r="Y345" i="198"/>
  <c r="Y371" i="198"/>
  <c r="U440" i="198"/>
  <c r="Y440" i="198" s="1"/>
  <c r="Y365" i="198"/>
  <c r="Y498" i="198"/>
  <c r="Y521" i="198"/>
  <c r="U281" i="198"/>
  <c r="Y281" i="198" s="1"/>
  <c r="U331" i="198"/>
  <c r="Y331" i="198" s="1"/>
  <c r="Q373" i="198"/>
  <c r="V385" i="198"/>
  <c r="S409" i="198"/>
  <c r="Y507" i="198"/>
  <c r="F536" i="198"/>
  <c r="F535" i="198" s="1"/>
  <c r="D535" i="198"/>
  <c r="F562" i="198"/>
  <c r="F561" i="198" s="1"/>
  <c r="D561" i="198"/>
  <c r="U594" i="198"/>
  <c r="Y594" i="198" s="1"/>
  <c r="Q591" i="198"/>
  <c r="Q590" i="198" s="1"/>
  <c r="U618" i="198"/>
  <c r="Y618" i="198" s="1"/>
  <c r="U637" i="198"/>
  <c r="Y637" i="198" s="1"/>
  <c r="U467" i="198"/>
  <c r="Y467" i="198" s="1"/>
  <c r="Q489" i="198"/>
  <c r="U501" i="198"/>
  <c r="Y501" i="198" s="1"/>
  <c r="U524" i="198"/>
  <c r="Y524" i="198" s="1"/>
  <c r="Y718" i="198"/>
  <c r="U737" i="198"/>
  <c r="Y737" i="198" s="1"/>
  <c r="U752" i="198"/>
  <c r="Y752" i="198" s="1"/>
  <c r="U771" i="198"/>
  <c r="Y771" i="198" s="1"/>
  <c r="F805" i="198"/>
  <c r="F804" i="198" s="1"/>
  <c r="F803" i="198" s="1"/>
  <c r="D804" i="198"/>
  <c r="D803" i="198" s="1"/>
  <c r="U494" i="198"/>
  <c r="Y563" i="198"/>
  <c r="Y562" i="198" s="1"/>
  <c r="Y561" i="198" s="1"/>
  <c r="U562" i="198"/>
  <c r="U561" i="198" s="1"/>
  <c r="U683" i="198"/>
  <c r="Y683" i="198" s="1"/>
  <c r="X805" i="198"/>
  <c r="X804" i="198" s="1"/>
  <c r="X803" i="198" s="1"/>
  <c r="Q707" i="198"/>
  <c r="Y758" i="198"/>
  <c r="F7" i="198" l="1"/>
  <c r="P649" i="198"/>
  <c r="X408" i="198"/>
  <c r="W408" i="198"/>
  <c r="P408" i="198"/>
  <c r="Y305" i="198"/>
  <c r="V649" i="198"/>
  <c r="V408" i="198" s="1"/>
  <c r="R650" i="198"/>
  <c r="R649" i="198" s="1"/>
  <c r="U406" i="198"/>
  <c r="Y407" i="198"/>
  <c r="Y406" i="198" s="1"/>
  <c r="S408" i="198"/>
  <c r="S6" i="198" s="1"/>
  <c r="T8" i="198"/>
  <c r="T7" i="198" s="1"/>
  <c r="U399" i="198"/>
  <c r="U398" i="198" s="1"/>
  <c r="T321" i="198"/>
  <c r="T408" i="198"/>
  <c r="Y219" i="198"/>
  <c r="Y318" i="198"/>
  <c r="Y317" i="198" s="1"/>
  <c r="U317" i="198"/>
  <c r="U313" i="198" s="1"/>
  <c r="D408" i="198"/>
  <c r="W7" i="198"/>
  <c r="W6" i="198" s="1"/>
  <c r="Y71" i="198"/>
  <c r="Y68" i="198" s="1"/>
  <c r="U68" i="198"/>
  <c r="Y543" i="198"/>
  <c r="R535" i="198"/>
  <c r="R408" i="198" s="1"/>
  <c r="D6" i="198"/>
  <c r="U591" i="198"/>
  <c r="U590" i="198" s="1"/>
  <c r="F408" i="198"/>
  <c r="U219" i="198"/>
  <c r="R7" i="198"/>
  <c r="R6" i="198" s="1"/>
  <c r="U707" i="198"/>
  <c r="Y650" i="198"/>
  <c r="Q649" i="198"/>
  <c r="U373" i="198"/>
  <c r="U305" i="198"/>
  <c r="Y11" i="198"/>
  <c r="Y9" i="198" s="1"/>
  <c r="Y8" i="198" s="1"/>
  <c r="U9" i="198"/>
  <c r="U8" i="198" s="1"/>
  <c r="Y414" i="198"/>
  <c r="Y410" i="198" s="1"/>
  <c r="U410" i="198"/>
  <c r="T6" i="198"/>
  <c r="U650" i="198"/>
  <c r="U649" i="198" s="1"/>
  <c r="Q321" i="198"/>
  <c r="Y313" i="198"/>
  <c r="U610" i="198"/>
  <c r="U609" i="198" s="1"/>
  <c r="U540" i="198"/>
  <c r="Y541" i="198"/>
  <c r="Y540" i="198" s="1"/>
  <c r="U381" i="198"/>
  <c r="Y591" i="198"/>
  <c r="Y590" i="198" s="1"/>
  <c r="Y367" i="198"/>
  <c r="Y366" i="198" s="1"/>
  <c r="U366" i="198"/>
  <c r="V7" i="198"/>
  <c r="Y707" i="198"/>
  <c r="Y573" i="198"/>
  <c r="Y570" i="198" s="1"/>
  <c r="Y569" i="198" s="1"/>
  <c r="U570" i="198"/>
  <c r="U569" i="198" s="1"/>
  <c r="Y373" i="198"/>
  <c r="U333" i="198"/>
  <c r="U322" i="198"/>
  <c r="Y323" i="198"/>
  <c r="Y322" i="198" s="1"/>
  <c r="Y385" i="198"/>
  <c r="U489" i="198"/>
  <c r="Y494" i="198"/>
  <c r="Y489" i="198" s="1"/>
  <c r="Q8" i="198"/>
  <c r="Q7" i="198" s="1"/>
  <c r="Y610" i="198"/>
  <c r="Y609" i="198" s="1"/>
  <c r="U480" i="198"/>
  <c r="Y483" i="198"/>
  <c r="Y480" i="198" s="1"/>
  <c r="Y381" i="198"/>
  <c r="P7" i="198"/>
  <c r="U385" i="198"/>
  <c r="U558" i="198"/>
  <c r="Y559" i="198"/>
  <c r="Y558" i="198" s="1"/>
  <c r="Q409" i="198"/>
  <c r="Y399" i="198"/>
  <c r="Y398" i="198" s="1"/>
  <c r="Y333" i="198"/>
  <c r="X8" i="198"/>
  <c r="X7" i="198" s="1"/>
  <c r="F6" i="198" l="1"/>
  <c r="Q408" i="198"/>
  <c r="Q6" i="198" s="1"/>
  <c r="P6" i="198"/>
  <c r="V6" i="198"/>
  <c r="X6" i="198"/>
  <c r="Y535" i="198"/>
  <c r="U321" i="198"/>
  <c r="U535" i="198"/>
  <c r="U7" i="198"/>
  <c r="U409" i="198"/>
  <c r="Y321" i="198"/>
  <c r="Y7" i="198" s="1"/>
  <c r="Y409" i="198"/>
  <c r="Y649" i="198"/>
  <c r="U408" i="198" l="1"/>
  <c r="U6" i="198" s="1"/>
  <c r="Y408" i="198"/>
  <c r="Y6" i="198" s="1"/>
  <c r="E10" i="167" l="1"/>
  <c r="E9" i="167" s="1"/>
  <c r="D9" i="167"/>
  <c r="C9" i="167"/>
  <c r="F10" i="167" l="1"/>
  <c r="F9" i="167" s="1"/>
  <c r="E8" i="197" l="1"/>
  <c r="E7" i="197" s="1"/>
  <c r="O9" i="197"/>
  <c r="P9" i="197"/>
  <c r="Q9" i="197"/>
  <c r="N10" i="197"/>
  <c r="U10" i="197" s="1"/>
  <c r="N11" i="197"/>
  <c r="T11" i="197" s="1"/>
  <c r="O12" i="197"/>
  <c r="P12" i="197"/>
  <c r="Q12" i="197"/>
  <c r="N13" i="197"/>
  <c r="D12" i="197" s="1"/>
  <c r="F12" i="197" s="1"/>
  <c r="O14" i="197"/>
  <c r="P14" i="197"/>
  <c r="Q14" i="197"/>
  <c r="N15" i="197"/>
  <c r="T15" i="197" s="1"/>
  <c r="T14" i="197" s="1"/>
  <c r="O16" i="197"/>
  <c r="P16" i="197"/>
  <c r="Q16" i="197"/>
  <c r="T17" i="197"/>
  <c r="U18" i="197"/>
  <c r="T19" i="197"/>
  <c r="V19" i="197"/>
  <c r="E21" i="197"/>
  <c r="E20" i="197" s="1"/>
  <c r="H23" i="197"/>
  <c r="O23" i="197"/>
  <c r="P23" i="197"/>
  <c r="Q23" i="197"/>
  <c r="R23" i="197"/>
  <c r="T23" i="197"/>
  <c r="U23" i="197"/>
  <c r="V23" i="197"/>
  <c r="H24" i="197"/>
  <c r="O24" i="197"/>
  <c r="P24" i="197"/>
  <c r="Q24" i="197"/>
  <c r="R24" i="197"/>
  <c r="T24" i="197"/>
  <c r="U24" i="197"/>
  <c r="V24" i="197"/>
  <c r="H25" i="197"/>
  <c r="O25" i="197"/>
  <c r="P25" i="197"/>
  <c r="Q25" i="197"/>
  <c r="R25" i="197"/>
  <c r="T25" i="197"/>
  <c r="U25" i="197"/>
  <c r="V25" i="197"/>
  <c r="H26" i="197"/>
  <c r="O26" i="197"/>
  <c r="P26" i="197"/>
  <c r="Q26" i="197"/>
  <c r="R26" i="197"/>
  <c r="T26" i="197"/>
  <c r="U26" i="197"/>
  <c r="V26" i="197"/>
  <c r="H27" i="197"/>
  <c r="O27" i="197"/>
  <c r="P27" i="197"/>
  <c r="Q27" i="197"/>
  <c r="R27" i="197"/>
  <c r="T27" i="197"/>
  <c r="U27" i="197"/>
  <c r="V27" i="197"/>
  <c r="H28" i="197"/>
  <c r="O28" i="197"/>
  <c r="P28" i="197"/>
  <c r="Q28" i="197"/>
  <c r="R28" i="197"/>
  <c r="T28" i="197"/>
  <c r="U28" i="197"/>
  <c r="V28" i="197"/>
  <c r="H29" i="197"/>
  <c r="O29" i="197"/>
  <c r="P29" i="197"/>
  <c r="Q29" i="197"/>
  <c r="R29" i="197"/>
  <c r="T29" i="197"/>
  <c r="U29" i="197"/>
  <c r="V29" i="197"/>
  <c r="H30" i="197"/>
  <c r="O30" i="197"/>
  <c r="P30" i="197"/>
  <c r="Q30" i="197"/>
  <c r="R30" i="197"/>
  <c r="T30" i="197"/>
  <c r="U30" i="197"/>
  <c r="V30" i="197"/>
  <c r="H31" i="197"/>
  <c r="O31" i="197"/>
  <c r="P31" i="197"/>
  <c r="Q31" i="197"/>
  <c r="R31" i="197"/>
  <c r="T31" i="197"/>
  <c r="U31" i="197"/>
  <c r="V31" i="197"/>
  <c r="H32" i="197"/>
  <c r="O32" i="197"/>
  <c r="P32" i="197"/>
  <c r="Q32" i="197"/>
  <c r="R32" i="197"/>
  <c r="T32" i="197"/>
  <c r="U32" i="197"/>
  <c r="V32" i="197"/>
  <c r="H33" i="197"/>
  <c r="O33" i="197"/>
  <c r="P33" i="197"/>
  <c r="Q33" i="197"/>
  <c r="R33" i="197"/>
  <c r="T33" i="197"/>
  <c r="U33" i="197"/>
  <c r="V33" i="197"/>
  <c r="H34" i="197"/>
  <c r="O34" i="197"/>
  <c r="P34" i="197"/>
  <c r="Q34" i="197"/>
  <c r="R34" i="197"/>
  <c r="T34" i="197"/>
  <c r="U34" i="197"/>
  <c r="V34" i="197"/>
  <c r="H35" i="197"/>
  <c r="O35" i="197"/>
  <c r="P35" i="197"/>
  <c r="Q35" i="197"/>
  <c r="R35" i="197"/>
  <c r="T35" i="197"/>
  <c r="U35" i="197"/>
  <c r="V35" i="197"/>
  <c r="P36" i="197"/>
  <c r="O36" i="197"/>
  <c r="R36" i="197"/>
  <c r="V36" i="197"/>
  <c r="H38" i="197"/>
  <c r="O38" i="197"/>
  <c r="P38" i="197"/>
  <c r="Q38" i="197"/>
  <c r="R38" i="197"/>
  <c r="T38" i="197"/>
  <c r="U38" i="197"/>
  <c r="V38" i="197"/>
  <c r="H39" i="197"/>
  <c r="O39" i="197"/>
  <c r="P39" i="197"/>
  <c r="Q39" i="197"/>
  <c r="R39" i="197"/>
  <c r="T39" i="197"/>
  <c r="U39" i="197"/>
  <c r="V39" i="197"/>
  <c r="H40" i="197"/>
  <c r="O40" i="197"/>
  <c r="P40" i="197"/>
  <c r="Q40" i="197"/>
  <c r="R40" i="197"/>
  <c r="T40" i="197"/>
  <c r="U40" i="197"/>
  <c r="V40" i="197"/>
  <c r="H41" i="197"/>
  <c r="O41" i="197"/>
  <c r="P41" i="197"/>
  <c r="Q41" i="197"/>
  <c r="R41" i="197"/>
  <c r="T41" i="197"/>
  <c r="U41" i="197"/>
  <c r="V41" i="197"/>
  <c r="H42" i="197"/>
  <c r="O42" i="197"/>
  <c r="P42" i="197"/>
  <c r="Q42" i="197"/>
  <c r="R42" i="197"/>
  <c r="T42" i="197"/>
  <c r="U42" i="197"/>
  <c r="V42" i="197"/>
  <c r="H43" i="197"/>
  <c r="O43" i="197"/>
  <c r="P43" i="197"/>
  <c r="Q43" i="197"/>
  <c r="R43" i="197"/>
  <c r="T43" i="197"/>
  <c r="U43" i="197"/>
  <c r="V43" i="197"/>
  <c r="H44" i="197"/>
  <c r="O44" i="197"/>
  <c r="P44" i="197"/>
  <c r="Q44" i="197"/>
  <c r="R44" i="197"/>
  <c r="T44" i="197"/>
  <c r="U44" i="197"/>
  <c r="V44" i="197"/>
  <c r="H45" i="197"/>
  <c r="O45" i="197"/>
  <c r="P45" i="197"/>
  <c r="Q45" i="197"/>
  <c r="R45" i="197"/>
  <c r="T45" i="197"/>
  <c r="U45" i="197"/>
  <c r="V45" i="197"/>
  <c r="H46" i="197"/>
  <c r="O46" i="197"/>
  <c r="P46" i="197"/>
  <c r="Q46" i="197"/>
  <c r="R46" i="197"/>
  <c r="T46" i="197"/>
  <c r="U46" i="197"/>
  <c r="V46" i="197"/>
  <c r="H47" i="197"/>
  <c r="O47" i="197"/>
  <c r="P47" i="197"/>
  <c r="Q47" i="197"/>
  <c r="R47" i="197"/>
  <c r="T47" i="197"/>
  <c r="U47" i="197"/>
  <c r="V47" i="197"/>
  <c r="H48" i="197"/>
  <c r="O48" i="197"/>
  <c r="P48" i="197"/>
  <c r="Q48" i="197"/>
  <c r="R48" i="197"/>
  <c r="T48" i="197"/>
  <c r="U48" i="197"/>
  <c r="V48" i="197"/>
  <c r="H49" i="197"/>
  <c r="O49" i="197"/>
  <c r="P49" i="197"/>
  <c r="Q49" i="197"/>
  <c r="R49" i="197"/>
  <c r="T49" i="197"/>
  <c r="U49" i="197"/>
  <c r="V49" i="197"/>
  <c r="H50" i="197"/>
  <c r="O50" i="197"/>
  <c r="P50" i="197"/>
  <c r="Q50" i="197"/>
  <c r="R50" i="197"/>
  <c r="T50" i="197"/>
  <c r="U50" i="197"/>
  <c r="V50" i="197"/>
  <c r="H51" i="197"/>
  <c r="O51" i="197"/>
  <c r="P51" i="197"/>
  <c r="Q51" i="197"/>
  <c r="R51" i="197"/>
  <c r="T51" i="197"/>
  <c r="U51" i="197"/>
  <c r="V51" i="197"/>
  <c r="H52" i="197"/>
  <c r="O52" i="197"/>
  <c r="P52" i="197"/>
  <c r="Q52" i="197"/>
  <c r="R52" i="197"/>
  <c r="T52" i="197"/>
  <c r="U52" i="197"/>
  <c r="V52" i="197"/>
  <c r="H53" i="197"/>
  <c r="O53" i="197"/>
  <c r="P53" i="197"/>
  <c r="Q53" i="197"/>
  <c r="R53" i="197"/>
  <c r="T53" i="197"/>
  <c r="U53" i="197"/>
  <c r="V53" i="197"/>
  <c r="H54" i="197"/>
  <c r="O54" i="197"/>
  <c r="P54" i="197"/>
  <c r="Q54" i="197"/>
  <c r="R54" i="197"/>
  <c r="T54" i="197"/>
  <c r="U54" i="197"/>
  <c r="V54" i="197"/>
  <c r="H55" i="197"/>
  <c r="O55" i="197"/>
  <c r="P55" i="197"/>
  <c r="Q55" i="197"/>
  <c r="R55" i="197"/>
  <c r="T55" i="197"/>
  <c r="U55" i="197"/>
  <c r="V55" i="197"/>
  <c r="H56" i="197"/>
  <c r="O56" i="197"/>
  <c r="P56" i="197"/>
  <c r="Q56" i="197"/>
  <c r="R56" i="197"/>
  <c r="T56" i="197"/>
  <c r="U56" i="197"/>
  <c r="V56" i="197"/>
  <c r="H57" i="197"/>
  <c r="O57" i="197"/>
  <c r="P57" i="197"/>
  <c r="Q57" i="197"/>
  <c r="R57" i="197"/>
  <c r="T57" i="197"/>
  <c r="U57" i="197"/>
  <c r="V57" i="197"/>
  <c r="H58" i="197"/>
  <c r="O58" i="197"/>
  <c r="P58" i="197"/>
  <c r="Q58" i="197"/>
  <c r="R58" i="197"/>
  <c r="T58" i="197"/>
  <c r="U58" i="197"/>
  <c r="V58" i="197"/>
  <c r="H59" i="197"/>
  <c r="O59" i="197"/>
  <c r="P59" i="197"/>
  <c r="Q59" i="197"/>
  <c r="R59" i="197"/>
  <c r="T59" i="197"/>
  <c r="U59" i="197"/>
  <c r="V59" i="197"/>
  <c r="H60" i="197"/>
  <c r="O60" i="197"/>
  <c r="P60" i="197"/>
  <c r="Q60" i="197"/>
  <c r="R60" i="197"/>
  <c r="T60" i="197"/>
  <c r="U60" i="197"/>
  <c r="V60" i="197"/>
  <c r="O61" i="197"/>
  <c r="P61" i="197"/>
  <c r="Q61" i="197"/>
  <c r="R61" i="197"/>
  <c r="T61" i="197"/>
  <c r="U61" i="197"/>
  <c r="V61" i="197"/>
  <c r="R62" i="197"/>
  <c r="V62" i="197"/>
  <c r="Q63" i="197"/>
  <c r="O65" i="197"/>
  <c r="V65" i="197"/>
  <c r="H67" i="197"/>
  <c r="O67" i="197"/>
  <c r="P67" i="197"/>
  <c r="Q67" i="197"/>
  <c r="R67" i="197"/>
  <c r="T67" i="197"/>
  <c r="U67" i="197"/>
  <c r="V67" i="197"/>
  <c r="H68" i="197"/>
  <c r="O68" i="197"/>
  <c r="P68" i="197"/>
  <c r="Q68" i="197"/>
  <c r="R68" i="197"/>
  <c r="T68" i="197"/>
  <c r="U68" i="197"/>
  <c r="V68" i="197"/>
  <c r="H69" i="197"/>
  <c r="O69" i="197"/>
  <c r="P69" i="197"/>
  <c r="Q69" i="197"/>
  <c r="R69" i="197"/>
  <c r="T69" i="197"/>
  <c r="U69" i="197"/>
  <c r="V69" i="197"/>
  <c r="H70" i="197"/>
  <c r="O70" i="197"/>
  <c r="P70" i="197"/>
  <c r="Q70" i="197"/>
  <c r="R70" i="197"/>
  <c r="T70" i="197"/>
  <c r="U70" i="197"/>
  <c r="V70" i="197"/>
  <c r="H71" i="197"/>
  <c r="O71" i="197"/>
  <c r="P71" i="197"/>
  <c r="Q71" i="197"/>
  <c r="R71" i="197"/>
  <c r="T71" i="197"/>
  <c r="U71" i="197"/>
  <c r="V71" i="197"/>
  <c r="H72" i="197"/>
  <c r="O72" i="197"/>
  <c r="P72" i="197"/>
  <c r="Q72" i="197"/>
  <c r="R72" i="197"/>
  <c r="T72" i="197"/>
  <c r="U72" i="197"/>
  <c r="V72" i="197"/>
  <c r="H73" i="197"/>
  <c r="O73" i="197"/>
  <c r="P73" i="197"/>
  <c r="Q73" i="197"/>
  <c r="R73" i="197"/>
  <c r="T73" i="197"/>
  <c r="U73" i="197"/>
  <c r="V73" i="197"/>
  <c r="H74" i="197"/>
  <c r="O74" i="197"/>
  <c r="P74" i="197"/>
  <c r="Q74" i="197"/>
  <c r="R74" i="197"/>
  <c r="T74" i="197"/>
  <c r="U74" i="197"/>
  <c r="V74" i="197"/>
  <c r="H75" i="197"/>
  <c r="O75" i="197"/>
  <c r="P75" i="197"/>
  <c r="Q75" i="197"/>
  <c r="R75" i="197"/>
  <c r="T75" i="197"/>
  <c r="U75" i="197"/>
  <c r="V75" i="197"/>
  <c r="O76" i="197"/>
  <c r="O77" i="197"/>
  <c r="R77" i="197"/>
  <c r="D78" i="197"/>
  <c r="F78" i="197" s="1"/>
  <c r="O78" i="197"/>
  <c r="P78" i="197"/>
  <c r="Q78" i="197"/>
  <c r="T78" i="197"/>
  <c r="U78" i="197"/>
  <c r="V78" i="197"/>
  <c r="R79" i="197"/>
  <c r="R78" i="197" s="1"/>
  <c r="E81" i="197"/>
  <c r="E80" i="197" s="1"/>
  <c r="O82" i="197"/>
  <c r="P82" i="197"/>
  <c r="Q82" i="197"/>
  <c r="N83" i="197"/>
  <c r="T83" i="197" s="1"/>
  <c r="T82" i="197" s="1"/>
  <c r="O84" i="197"/>
  <c r="P84" i="197"/>
  <c r="Q84" i="197"/>
  <c r="N85" i="197"/>
  <c r="D84" i="197" s="1"/>
  <c r="F84" i="197" s="1"/>
  <c r="E87" i="197"/>
  <c r="E86" i="197" s="1"/>
  <c r="O88" i="197"/>
  <c r="O87" i="197" s="1"/>
  <c r="O86" i="197" s="1"/>
  <c r="P88" i="197"/>
  <c r="P87" i="197" s="1"/>
  <c r="P86" i="197" s="1"/>
  <c r="Q88" i="197"/>
  <c r="Q87" i="197" s="1"/>
  <c r="Q86" i="197" s="1"/>
  <c r="R89" i="197"/>
  <c r="S89" i="197" s="1"/>
  <c r="T89" i="197"/>
  <c r="U89" i="197"/>
  <c r="V89" i="197"/>
  <c r="N90" i="197"/>
  <c r="R90" i="197" s="1"/>
  <c r="N91" i="197"/>
  <c r="R91" i="197" s="1"/>
  <c r="S91" i="197" s="1"/>
  <c r="E93" i="197"/>
  <c r="E92" i="197" s="1"/>
  <c r="D94" i="197"/>
  <c r="R101" i="197"/>
  <c r="S101" i="197" s="1"/>
  <c r="T101" i="197"/>
  <c r="U101" i="197"/>
  <c r="V101" i="197"/>
  <c r="R102" i="197"/>
  <c r="S102" i="197" s="1"/>
  <c r="T102" i="197"/>
  <c r="U102" i="197"/>
  <c r="V102" i="197"/>
  <c r="R103" i="197"/>
  <c r="S103" i="197" s="1"/>
  <c r="T103" i="197"/>
  <c r="U103" i="197"/>
  <c r="V103" i="197"/>
  <c r="R105" i="197"/>
  <c r="S105" i="197" s="1"/>
  <c r="T105" i="197"/>
  <c r="U105" i="197"/>
  <c r="V105" i="197"/>
  <c r="R106" i="197"/>
  <c r="S106" i="197" s="1"/>
  <c r="T106" i="197"/>
  <c r="U106" i="197"/>
  <c r="V106" i="197"/>
  <c r="R107" i="197"/>
  <c r="S107" i="197" s="1"/>
  <c r="T107" i="197"/>
  <c r="U107" i="197"/>
  <c r="V107" i="197"/>
  <c r="R108" i="197"/>
  <c r="S108" i="197" s="1"/>
  <c r="T108" i="197"/>
  <c r="U108" i="197"/>
  <c r="V108" i="197"/>
  <c r="R109" i="197"/>
  <c r="S109" i="197" s="1"/>
  <c r="T109" i="197"/>
  <c r="U109" i="197"/>
  <c r="V109" i="197"/>
  <c r="R110" i="197"/>
  <c r="S110" i="197" s="1"/>
  <c r="T110" i="197"/>
  <c r="U110" i="197"/>
  <c r="V110" i="197"/>
  <c r="D111" i="197"/>
  <c r="F111" i="197" s="1"/>
  <c r="O111" i="197"/>
  <c r="P111" i="197"/>
  <c r="Q111" i="197"/>
  <c r="R112" i="197"/>
  <c r="T112" i="197"/>
  <c r="U112" i="197"/>
  <c r="V112" i="197"/>
  <c r="R113" i="197"/>
  <c r="S113" i="197" s="1"/>
  <c r="T113" i="197"/>
  <c r="T111" i="197" s="1"/>
  <c r="U113" i="197"/>
  <c r="V113" i="197"/>
  <c r="E115" i="197"/>
  <c r="E114" i="197" s="1"/>
  <c r="D116" i="197"/>
  <c r="O116" i="197"/>
  <c r="P116" i="197"/>
  <c r="Q116" i="197"/>
  <c r="R117" i="197"/>
  <c r="S117" i="197" s="1"/>
  <c r="T117" i="197"/>
  <c r="U117" i="197"/>
  <c r="V117" i="197"/>
  <c r="R118" i="197"/>
  <c r="S118" i="197" s="1"/>
  <c r="T118" i="197"/>
  <c r="U118" i="197"/>
  <c r="V118" i="197"/>
  <c r="R119" i="197"/>
  <c r="S119" i="197" s="1"/>
  <c r="T119" i="197"/>
  <c r="U119" i="197"/>
  <c r="V119" i="197"/>
  <c r="R120" i="197"/>
  <c r="S120" i="197" s="1"/>
  <c r="T120" i="197"/>
  <c r="U120" i="197"/>
  <c r="V120" i="197"/>
  <c r="D121" i="197"/>
  <c r="F121" i="197" s="1"/>
  <c r="O121" i="197"/>
  <c r="O115" i="197" s="1"/>
  <c r="O114" i="197" s="1"/>
  <c r="P121" i="197"/>
  <c r="Q121" i="197"/>
  <c r="R122" i="197"/>
  <c r="S122" i="197" s="1"/>
  <c r="T122" i="197"/>
  <c r="U122" i="197"/>
  <c r="V122" i="197"/>
  <c r="R123" i="197"/>
  <c r="T123" i="197"/>
  <c r="U123" i="197"/>
  <c r="V123" i="197"/>
  <c r="R124" i="197"/>
  <c r="S124" i="197" s="1"/>
  <c r="T124" i="197"/>
  <c r="U124" i="197"/>
  <c r="V124" i="197"/>
  <c r="R125" i="197"/>
  <c r="S125" i="197" s="1"/>
  <c r="T125" i="197"/>
  <c r="U125" i="197"/>
  <c r="V125" i="197"/>
  <c r="S60" i="197" l="1"/>
  <c r="S59" i="197"/>
  <c r="S58" i="197"/>
  <c r="S57" i="197"/>
  <c r="S56" i="197"/>
  <c r="S55" i="197"/>
  <c r="W55" i="197" s="1"/>
  <c r="S54" i="197"/>
  <c r="W54" i="197" s="1"/>
  <c r="S53" i="197"/>
  <c r="W53" i="197" s="1"/>
  <c r="S51" i="197"/>
  <c r="W51" i="197" s="1"/>
  <c r="S49" i="197"/>
  <c r="S47" i="197"/>
  <c r="W47" i="197" s="1"/>
  <c r="U11" i="197"/>
  <c r="U9" i="197" s="1"/>
  <c r="R11" i="197"/>
  <c r="S11" i="197" s="1"/>
  <c r="V11" i="197"/>
  <c r="S43" i="197"/>
  <c r="W43" i="197" s="1"/>
  <c r="S41" i="197"/>
  <c r="W41" i="197" s="1"/>
  <c r="S45" i="197"/>
  <c r="W45" i="197" s="1"/>
  <c r="S39" i="197"/>
  <c r="W39" i="197" s="1"/>
  <c r="O22" i="197"/>
  <c r="V111" i="197"/>
  <c r="S32" i="197"/>
  <c r="W32" i="197" s="1"/>
  <c r="S28" i="197"/>
  <c r="W28" i="197" s="1"/>
  <c r="T91" i="197"/>
  <c r="V15" i="197"/>
  <c r="V14" i="197" s="1"/>
  <c r="W60" i="197"/>
  <c r="W59" i="197"/>
  <c r="W58" i="197"/>
  <c r="W57" i="197"/>
  <c r="W49" i="197"/>
  <c r="S27" i="197"/>
  <c r="W27" i="197" s="1"/>
  <c r="S24" i="197"/>
  <c r="W24" i="197" s="1"/>
  <c r="U15" i="197"/>
  <c r="U14" i="197" s="1"/>
  <c r="U111" i="197"/>
  <c r="V121" i="197"/>
  <c r="U83" i="197"/>
  <c r="U82" i="197" s="1"/>
  <c r="S61" i="197"/>
  <c r="W61" i="197" s="1"/>
  <c r="D115" i="197"/>
  <c r="D114" i="197" s="1"/>
  <c r="U13" i="197"/>
  <c r="U12" i="197" s="1"/>
  <c r="S70" i="197"/>
  <c r="W70" i="197" s="1"/>
  <c r="T121" i="197"/>
  <c r="R111" i="197"/>
  <c r="V91" i="197"/>
  <c r="U90" i="197"/>
  <c r="Q81" i="197"/>
  <c r="Q80" i="197" s="1"/>
  <c r="V76" i="197"/>
  <c r="S34" i="197"/>
  <c r="W34" i="197" s="1"/>
  <c r="S30" i="197"/>
  <c r="W30" i="197" s="1"/>
  <c r="S26" i="197"/>
  <c r="W26" i="197" s="1"/>
  <c r="O81" i="197"/>
  <c r="O80" i="197" s="1"/>
  <c r="S69" i="197"/>
  <c r="W69" i="197" s="1"/>
  <c r="W124" i="197"/>
  <c r="R121" i="197"/>
  <c r="T94" i="197"/>
  <c r="T93" i="197" s="1"/>
  <c r="T92" i="197" s="1"/>
  <c r="U91" i="197"/>
  <c r="V77" i="197"/>
  <c r="S74" i="197"/>
  <c r="W74" i="197" s="1"/>
  <c r="T63" i="197"/>
  <c r="S72" i="197"/>
  <c r="W72" i="197" s="1"/>
  <c r="W56" i="197"/>
  <c r="T116" i="197"/>
  <c r="W113" i="197"/>
  <c r="O94" i="197"/>
  <c r="O93" i="197" s="1"/>
  <c r="O92" i="197" s="1"/>
  <c r="R94" i="197"/>
  <c r="D93" i="197"/>
  <c r="D92" i="197" s="1"/>
  <c r="U77" i="197"/>
  <c r="Q77" i="197"/>
  <c r="O66" i="197"/>
  <c r="U65" i="197"/>
  <c r="Q65" i="197"/>
  <c r="R63" i="197"/>
  <c r="U19" i="197"/>
  <c r="U17" i="197"/>
  <c r="R15" i="197"/>
  <c r="R14" i="197" s="1"/>
  <c r="T13" i="197"/>
  <c r="T12" i="197" s="1"/>
  <c r="O8" i="197"/>
  <c r="O7" i="197" s="1"/>
  <c r="P8" i="197"/>
  <c r="P7" i="197" s="1"/>
  <c r="P115" i="197"/>
  <c r="P114" i="197" s="1"/>
  <c r="W122" i="197"/>
  <c r="W125" i="197"/>
  <c r="W120" i="197"/>
  <c r="W119" i="197"/>
  <c r="W118" i="197"/>
  <c r="F116" i="197"/>
  <c r="F115" i="197" s="1"/>
  <c r="F114" i="197" s="1"/>
  <c r="S112" i="197"/>
  <c r="S111" i="197" s="1"/>
  <c r="V94" i="197"/>
  <c r="Q94" i="197"/>
  <c r="Q93" i="197" s="1"/>
  <c r="Q92" i="197" s="1"/>
  <c r="T77" i="197"/>
  <c r="P77" i="197"/>
  <c r="S73" i="197"/>
  <c r="T65" i="197"/>
  <c r="P65" i="197"/>
  <c r="V63" i="197"/>
  <c r="P63" i="197"/>
  <c r="V22" i="197"/>
  <c r="R22" i="197"/>
  <c r="R19" i="197"/>
  <c r="S19" i="197" s="1"/>
  <c r="U116" i="197"/>
  <c r="R65" i="197"/>
  <c r="S123" i="197"/>
  <c r="S121" i="197" s="1"/>
  <c r="V116" i="197"/>
  <c r="Q115" i="197"/>
  <c r="Q114" i="197" s="1"/>
  <c r="W110" i="197"/>
  <c r="W109" i="197"/>
  <c r="W108" i="197"/>
  <c r="W107" i="197"/>
  <c r="W106" i="197"/>
  <c r="W105" i="197"/>
  <c r="W103" i="197"/>
  <c r="W102" i="197"/>
  <c r="W101" i="197"/>
  <c r="U94" i="197"/>
  <c r="P94" i="197"/>
  <c r="P93" i="197" s="1"/>
  <c r="P92" i="197" s="1"/>
  <c r="U85" i="197"/>
  <c r="U84" i="197" s="1"/>
  <c r="U63" i="197"/>
  <c r="O63" i="197"/>
  <c r="S52" i="197"/>
  <c r="W52" i="197" s="1"/>
  <c r="S50" i="197"/>
  <c r="W50" i="197" s="1"/>
  <c r="S48" i="197"/>
  <c r="W48" i="197" s="1"/>
  <c r="S46" i="197"/>
  <c r="W46" i="197" s="1"/>
  <c r="S44" i="197"/>
  <c r="W44" i="197" s="1"/>
  <c r="S42" i="197"/>
  <c r="W42" i="197" s="1"/>
  <c r="S40" i="197"/>
  <c r="S90" i="197"/>
  <c r="S88" i="197" s="1"/>
  <c r="S87" i="197" s="1"/>
  <c r="S86" i="197" s="1"/>
  <c r="R88" i="197"/>
  <c r="R87" i="197" s="1"/>
  <c r="R86" i="197" s="1"/>
  <c r="W89" i="197"/>
  <c r="W117" i="197"/>
  <c r="S116" i="197"/>
  <c r="U121" i="197"/>
  <c r="O64" i="197"/>
  <c r="P64" i="197"/>
  <c r="T64" i="197"/>
  <c r="Q64" i="197"/>
  <c r="S35" i="197"/>
  <c r="W35" i="197" s="1"/>
  <c r="S31" i="197"/>
  <c r="W31" i="197" s="1"/>
  <c r="P22" i="197"/>
  <c r="F94" i="197"/>
  <c r="F93" i="197" s="1"/>
  <c r="F92" i="197" s="1"/>
  <c r="T90" i="197"/>
  <c r="T88" i="197" s="1"/>
  <c r="T87" i="197" s="1"/>
  <c r="T86" i="197" s="1"/>
  <c r="D88" i="197"/>
  <c r="T85" i="197"/>
  <c r="T84" i="197" s="1"/>
  <c r="T81" i="197" s="1"/>
  <c r="T80" i="197" s="1"/>
  <c r="V83" i="197"/>
  <c r="V82" i="197" s="1"/>
  <c r="R83" i="197"/>
  <c r="D82" i="197"/>
  <c r="S79" i="197"/>
  <c r="R76" i="197"/>
  <c r="R66" i="197" s="1"/>
  <c r="S75" i="197"/>
  <c r="W75" i="197" s="1"/>
  <c r="S71" i="197"/>
  <c r="W71" i="197" s="1"/>
  <c r="S67" i="197"/>
  <c r="V64" i="197"/>
  <c r="V37" i="197" s="1"/>
  <c r="D16" i="197"/>
  <c r="F16" i="197" s="1"/>
  <c r="D9" i="197"/>
  <c r="R10" i="197"/>
  <c r="V10" i="197"/>
  <c r="V9" i="197" s="1"/>
  <c r="T10" i="197"/>
  <c r="T9" i="197" s="1"/>
  <c r="E6" i="197"/>
  <c r="R116" i="197"/>
  <c r="W112" i="197"/>
  <c r="P81" i="197"/>
  <c r="P80" i="197" s="1"/>
  <c r="S68" i="197"/>
  <c r="W68" i="197" s="1"/>
  <c r="U64" i="197"/>
  <c r="O62" i="197"/>
  <c r="P62" i="197"/>
  <c r="T62" i="197"/>
  <c r="Q62" i="197"/>
  <c r="U62" i="197"/>
  <c r="D37" i="197"/>
  <c r="F37" i="197" s="1"/>
  <c r="S33" i="197"/>
  <c r="W33" i="197" s="1"/>
  <c r="S29" i="197"/>
  <c r="W29" i="197" s="1"/>
  <c r="S25" i="197"/>
  <c r="W25" i="197" s="1"/>
  <c r="R18" i="197"/>
  <c r="S18" i="197" s="1"/>
  <c r="V18" i="197"/>
  <c r="T18" i="197"/>
  <c r="T16" i="197" s="1"/>
  <c r="V90" i="197"/>
  <c r="V85" i="197"/>
  <c r="V84" i="197" s="1"/>
  <c r="R85" i="197"/>
  <c r="P76" i="197"/>
  <c r="T76" i="197"/>
  <c r="D66" i="197"/>
  <c r="F66" i="197" s="1"/>
  <c r="Q76" i="197"/>
  <c r="U76" i="197"/>
  <c r="W73" i="197"/>
  <c r="R64" i="197"/>
  <c r="W40" i="197"/>
  <c r="Q8" i="197"/>
  <c r="Q7" i="197" s="1"/>
  <c r="U36" i="197"/>
  <c r="U22" i="197" s="1"/>
  <c r="Q36" i="197"/>
  <c r="S36" i="197" s="1"/>
  <c r="S23" i="197"/>
  <c r="D22" i="197"/>
  <c r="V17" i="197"/>
  <c r="R17" i="197"/>
  <c r="V13" i="197"/>
  <c r="V12" i="197" s="1"/>
  <c r="R13" i="197"/>
  <c r="S38" i="197"/>
  <c r="T36" i="197"/>
  <c r="T22" i="197" s="1"/>
  <c r="V88" i="197" l="1"/>
  <c r="V87" i="197" s="1"/>
  <c r="V86" i="197" s="1"/>
  <c r="U66" i="197"/>
  <c r="W11" i="197"/>
  <c r="W111" i="197"/>
  <c r="R115" i="197"/>
  <c r="R114" i="197" s="1"/>
  <c r="Q37" i="197"/>
  <c r="R93" i="197"/>
  <c r="R92" i="197" s="1"/>
  <c r="T66" i="197"/>
  <c r="P37" i="197"/>
  <c r="U81" i="197"/>
  <c r="U80" i="197" s="1"/>
  <c r="V93" i="197"/>
  <c r="V92" i="197" s="1"/>
  <c r="U88" i="197"/>
  <c r="U87" i="197" s="1"/>
  <c r="U86" i="197" s="1"/>
  <c r="Q66" i="197"/>
  <c r="U93" i="197"/>
  <c r="U92" i="197" s="1"/>
  <c r="V115" i="197"/>
  <c r="V114" i="197" s="1"/>
  <c r="W19" i="197"/>
  <c r="W91" i="197"/>
  <c r="V66" i="197"/>
  <c r="V21" i="197" s="1"/>
  <c r="V20" i="197" s="1"/>
  <c r="S76" i="197"/>
  <c r="W76" i="197" s="1"/>
  <c r="U115" i="197"/>
  <c r="U114" i="197" s="1"/>
  <c r="D14" i="197"/>
  <c r="F14" i="197" s="1"/>
  <c r="S63" i="197"/>
  <c r="W63" i="197" s="1"/>
  <c r="T115" i="197"/>
  <c r="T114" i="197" s="1"/>
  <c r="S77" i="197"/>
  <c r="W77" i="197" s="1"/>
  <c r="V16" i="197"/>
  <c r="V8" i="197" s="1"/>
  <c r="V7" i="197" s="1"/>
  <c r="S15" i="197"/>
  <c r="S14" i="197" s="1"/>
  <c r="R37" i="197"/>
  <c r="R21" i="197" s="1"/>
  <c r="R20" i="197" s="1"/>
  <c r="W116" i="197"/>
  <c r="T37" i="197"/>
  <c r="S65" i="197"/>
  <c r="W65" i="197" s="1"/>
  <c r="U16" i="197"/>
  <c r="U8" i="197" s="1"/>
  <c r="U7" i="197" s="1"/>
  <c r="U37" i="197"/>
  <c r="U21" i="197" s="1"/>
  <c r="U20" i="197" s="1"/>
  <c r="S115" i="197"/>
  <c r="S114" i="197" s="1"/>
  <c r="W123" i="197"/>
  <c r="W121" i="197" s="1"/>
  <c r="S62" i="197"/>
  <c r="W62" i="197" s="1"/>
  <c r="W36" i="197"/>
  <c r="S78" i="197"/>
  <c r="W79" i="197"/>
  <c r="W78" i="197" s="1"/>
  <c r="Q22" i="197"/>
  <c r="R9" i="197"/>
  <c r="S10" i="197"/>
  <c r="D81" i="197"/>
  <c r="D80" i="197" s="1"/>
  <c r="F82" i="197"/>
  <c r="F81" i="197" s="1"/>
  <c r="F80" i="197" s="1"/>
  <c r="D87" i="197"/>
  <c r="D86" i="197" s="1"/>
  <c r="F88" i="197"/>
  <c r="F87" i="197" s="1"/>
  <c r="F86" i="197" s="1"/>
  <c r="S64" i="197"/>
  <c r="W64" i="197" s="1"/>
  <c r="R16" i="197"/>
  <c r="S17" i="197"/>
  <c r="W38" i="197"/>
  <c r="D21" i="197"/>
  <c r="D20" i="197" s="1"/>
  <c r="F22" i="197"/>
  <c r="F21" i="197" s="1"/>
  <c r="F20" i="197" s="1"/>
  <c r="W94" i="197"/>
  <c r="S94" i="197"/>
  <c r="S93" i="197" s="1"/>
  <c r="S92" i="197" s="1"/>
  <c r="W18" i="197"/>
  <c r="F9" i="197"/>
  <c r="W67" i="197"/>
  <c r="R82" i="197"/>
  <c r="S83" i="197"/>
  <c r="R12" i="197"/>
  <c r="S13" i="197"/>
  <c r="W23" i="197"/>
  <c r="S22" i="197"/>
  <c r="R84" i="197"/>
  <c r="S85" i="197"/>
  <c r="T8" i="197"/>
  <c r="T7" i="197" s="1"/>
  <c r="O37" i="197"/>
  <c r="O21" i="197" s="1"/>
  <c r="O20" i="197" s="1"/>
  <c r="O6" i="197" s="1"/>
  <c r="P66" i="197"/>
  <c r="V81" i="197"/>
  <c r="V80" i="197" s="1"/>
  <c r="W90" i="197"/>
  <c r="W93" i="197" l="1"/>
  <c r="W92" i="197" s="1"/>
  <c r="W15" i="197"/>
  <c r="W14" i="197" s="1"/>
  <c r="W88" i="197"/>
  <c r="W87" i="197" s="1"/>
  <c r="W86" i="197" s="1"/>
  <c r="T21" i="197"/>
  <c r="T20" i="197" s="1"/>
  <c r="T6" i="197" s="1"/>
  <c r="Q21" i="197"/>
  <c r="Q20" i="197" s="1"/>
  <c r="Q6" i="197" s="1"/>
  <c r="D8" i="197"/>
  <c r="D7" i="197" s="1"/>
  <c r="D6" i="197" s="1"/>
  <c r="S66" i="197"/>
  <c r="W115" i="197"/>
  <c r="W114" i="197" s="1"/>
  <c r="W66" i="197"/>
  <c r="F8" i="197"/>
  <c r="F7" i="197" s="1"/>
  <c r="F6" i="197" s="1"/>
  <c r="P21" i="197"/>
  <c r="P20" i="197" s="1"/>
  <c r="P6" i="197" s="1"/>
  <c r="U6" i="197"/>
  <c r="W37" i="197"/>
  <c r="S37" i="197"/>
  <c r="W22" i="197"/>
  <c r="W13" i="197"/>
  <c r="W12" i="197" s="1"/>
  <c r="S12" i="197"/>
  <c r="V6" i="197"/>
  <c r="W10" i="197"/>
  <c r="W9" i="197" s="1"/>
  <c r="S9" i="197"/>
  <c r="S82" i="197"/>
  <c r="W83" i="197"/>
  <c r="W82" i="197" s="1"/>
  <c r="W85" i="197"/>
  <c r="W84" i="197" s="1"/>
  <c r="S84" i="197"/>
  <c r="R81" i="197"/>
  <c r="R80" i="197" s="1"/>
  <c r="W17" i="197"/>
  <c r="W16" i="197" s="1"/>
  <c r="S16" i="197"/>
  <c r="R8" i="197"/>
  <c r="R7" i="197" s="1"/>
  <c r="S21" i="197" l="1"/>
  <c r="S20" i="197" s="1"/>
  <c r="R6" i="197"/>
  <c r="W81" i="197"/>
  <c r="W80" i="197" s="1"/>
  <c r="W21" i="197"/>
  <c r="W20" i="197" s="1"/>
  <c r="S81" i="197"/>
  <c r="S80" i="197" s="1"/>
  <c r="S8" i="197"/>
  <c r="S7" i="197" s="1"/>
  <c r="W8" i="197"/>
  <c r="W7" i="197" s="1"/>
  <c r="W6" i="197" l="1"/>
  <c r="S6" i="197"/>
</calcChain>
</file>

<file path=xl/sharedStrings.xml><?xml version="1.0" encoding="utf-8"?>
<sst xmlns="http://schemas.openxmlformats.org/spreadsheetml/2006/main" count="6520" uniqueCount="1100">
  <si>
    <t>ⅹ</t>
    <phoneticPr fontId="0" type="Hiragana"/>
  </si>
  <si>
    <t>=</t>
    <phoneticPr fontId="0" type="Hiragana"/>
  </si>
  <si>
    <t>ⅹ</t>
  </si>
  <si>
    <t>=</t>
  </si>
  <si>
    <t>=</t>
    <phoneticPr fontId="26" type="noConversion"/>
  </si>
  <si>
    <t>합 계</t>
    <phoneticPr fontId="26" type="noConversion"/>
  </si>
  <si>
    <t>소 계</t>
    <phoneticPr fontId="26" type="noConversion"/>
  </si>
  <si>
    <t>ⅹ</t>
    <phoneticPr fontId="26" type="noConversion"/>
  </si>
  <si>
    <t>법인전입금</t>
    <phoneticPr fontId="26" type="noConversion"/>
  </si>
  <si>
    <t>○진행비</t>
    <phoneticPr fontId="26" type="noConversion"/>
  </si>
  <si>
    <t>○방문지도사 교통비</t>
    <phoneticPr fontId="0" type="Hiragana"/>
  </si>
  <si>
    <t>합계</t>
    <phoneticPr fontId="26" type="noConversion"/>
  </si>
  <si>
    <t>다문화</t>
    <phoneticPr fontId="26" type="noConversion"/>
  </si>
  <si>
    <t>건강가정</t>
    <phoneticPr fontId="26" type="noConversion"/>
  </si>
  <si>
    <t>후원금</t>
    <phoneticPr fontId="26" type="noConversion"/>
  </si>
  <si>
    <t>(단위:원)</t>
    <phoneticPr fontId="0" type="Hiragana"/>
  </si>
  <si>
    <t>예산과목</t>
    <phoneticPr fontId="26" type="noConversion"/>
  </si>
  <si>
    <t>세 부 내 역</t>
    <phoneticPr fontId="26" type="noConversion"/>
  </si>
  <si>
    <t>전산관리구분</t>
    <phoneticPr fontId="26" type="noConversion"/>
  </si>
  <si>
    <t>국비</t>
    <phoneticPr fontId="26" type="noConversion"/>
  </si>
  <si>
    <t>시도비</t>
    <phoneticPr fontId="26" type="noConversion"/>
  </si>
  <si>
    <t>시군구비</t>
    <phoneticPr fontId="26" type="noConversion"/>
  </si>
  <si>
    <t>기타보조금</t>
    <phoneticPr fontId="26" type="noConversion"/>
  </si>
  <si>
    <t>보조금</t>
    <phoneticPr fontId="26" type="noConversion"/>
  </si>
  <si>
    <t>자부담</t>
    <phoneticPr fontId="26" type="noConversion"/>
  </si>
  <si>
    <t>수익사업</t>
    <phoneticPr fontId="26" type="noConversion"/>
  </si>
  <si>
    <t>○운영위원회</t>
    <phoneticPr fontId="0" type="Hiragana"/>
  </si>
  <si>
    <t>○부서운영비</t>
    <phoneticPr fontId="0" type="Hiragana"/>
  </si>
  <si>
    <t>○인쇄비</t>
    <phoneticPr fontId="26" type="noConversion"/>
  </si>
  <si>
    <t>○소규모수선비</t>
    <phoneticPr fontId="26" type="noConversion"/>
  </si>
  <si>
    <t>○CCTV사용료</t>
    <phoneticPr fontId="26" type="noConversion"/>
  </si>
  <si>
    <t>○프린터임대료</t>
    <phoneticPr fontId="26" type="noConversion"/>
  </si>
  <si>
    <t>○운송비</t>
    <phoneticPr fontId="26" type="noConversion"/>
  </si>
  <si>
    <t>○차량유류대</t>
    <phoneticPr fontId="0" type="Hiragana"/>
  </si>
  <si>
    <t>○서울시센터장협회비</t>
    <phoneticPr fontId="0" type="Hiragana"/>
  </si>
  <si>
    <t>○자동차세</t>
    <phoneticPr fontId="0" type="Hiragana"/>
  </si>
  <si>
    <t>○차량보험료</t>
    <phoneticPr fontId="0" type="Hiragana"/>
  </si>
  <si>
    <t>○신원보증보험료</t>
    <phoneticPr fontId="0" type="Hiragana"/>
  </si>
  <si>
    <t>○영업배상책임보험료</t>
    <phoneticPr fontId="0" type="Hiragana"/>
  </si>
  <si>
    <t>세출원</t>
    <phoneticPr fontId="26" type="noConversion"/>
  </si>
  <si>
    <t>통번역서비스보조금</t>
    <phoneticPr fontId="26" type="noConversion"/>
  </si>
  <si>
    <t>복지포인트보조금(건강가정)</t>
    <phoneticPr fontId="26" type="noConversion"/>
  </si>
  <si>
    <t>복지포인트보조금(다문화)</t>
    <phoneticPr fontId="26" type="noConversion"/>
  </si>
  <si>
    <t>종사자수당보조금(건강가정)</t>
    <phoneticPr fontId="26" type="noConversion"/>
  </si>
  <si>
    <t>시도비50%, 시군구비50%</t>
    <phoneticPr fontId="26" type="noConversion"/>
  </si>
  <si>
    <t>시도비100%</t>
  </si>
  <si>
    <t>시도비100%</t>
    <phoneticPr fontId="26" type="noConversion"/>
  </si>
  <si>
    <t>국비100%</t>
  </si>
  <si>
    <t>자금원천</t>
    <phoneticPr fontId="26" type="noConversion"/>
  </si>
  <si>
    <t>국비30%, 시도비70%</t>
    <phoneticPr fontId="26" type="noConversion"/>
  </si>
  <si>
    <t>방문교육지원보조금</t>
    <phoneticPr fontId="26" type="noConversion"/>
  </si>
  <si>
    <t>사례관리지원보조금</t>
    <phoneticPr fontId="26" type="noConversion"/>
  </si>
  <si>
    <t>언어발달지원보조금</t>
    <phoneticPr fontId="26" type="noConversion"/>
  </si>
  <si>
    <t>이중언어환경조성보조금</t>
    <phoneticPr fontId="26" type="noConversion"/>
  </si>
  <si>
    <t>○화재보험료</t>
    <phoneticPr fontId="26" type="noConversion"/>
  </si>
  <si>
    <t>공동육아나눔터보조금</t>
    <phoneticPr fontId="26" type="noConversion"/>
  </si>
  <si>
    <t>국비30%, 시도비35%, 시군구비35%</t>
  </si>
  <si>
    <t>국비30%, 시도비35%, 시군구비35%</t>
    <phoneticPr fontId="26" type="noConversion"/>
  </si>
  <si>
    <t>○직책수당</t>
    <phoneticPr fontId="0" type="Hiragana"/>
  </si>
  <si>
    <t>○직원워크숍</t>
    <phoneticPr fontId="0" type="Hiragana"/>
  </si>
  <si>
    <t>기타예금이자수입</t>
    <phoneticPr fontId="26" type="noConversion"/>
  </si>
  <si>
    <t>○예비비</t>
    <phoneticPr fontId="26" type="noConversion"/>
  </si>
  <si>
    <t>건강가정운영보조금</t>
    <phoneticPr fontId="26" type="noConversion"/>
  </si>
  <si>
    <t>시도비50%, 시군구비50%</t>
  </si>
  <si>
    <t>○사무용품비</t>
    <phoneticPr fontId="26" type="noConversion"/>
  </si>
  <si>
    <t>미술심리상담이용료</t>
    <phoneticPr fontId="26" type="noConversion"/>
  </si>
  <si>
    <t>방문교육본인부담금</t>
    <phoneticPr fontId="26" type="noConversion"/>
  </si>
  <si>
    <t>기타잡수입</t>
    <phoneticPr fontId="26" type="noConversion"/>
  </si>
  <si>
    <t>종사자수당보조금(다문화)</t>
    <phoneticPr fontId="26" type="noConversion"/>
  </si>
  <si>
    <t>종사자수당보조금(공동육아)</t>
    <phoneticPr fontId="26" type="noConversion"/>
  </si>
  <si>
    <t>○관리자수당</t>
    <phoneticPr fontId="26" type="noConversion"/>
  </si>
  <si>
    <t>○정수기및청정기사용료</t>
    <phoneticPr fontId="26" type="noConversion"/>
  </si>
  <si>
    <t>○공동육아나눔터</t>
  </si>
  <si>
    <t>○강사비</t>
  </si>
  <si>
    <t>x</t>
  </si>
  <si>
    <t>○운영비</t>
  </si>
  <si>
    <t>한국어교육운영보조금</t>
    <phoneticPr fontId="26" type="noConversion"/>
  </si>
  <si>
    <t>01 사업수입</t>
    <phoneticPr fontId="26" type="noConversion"/>
  </si>
  <si>
    <t>○복지포인트</t>
    <phoneticPr fontId="26" type="noConversion"/>
  </si>
  <si>
    <t>다문화운영보조금</t>
    <phoneticPr fontId="26" type="noConversion"/>
  </si>
  <si>
    <t>○특근매식비</t>
    <phoneticPr fontId="0" type="Hiragana"/>
  </si>
  <si>
    <t>○기타수수료</t>
    <phoneticPr fontId="0" type="Hiragana"/>
  </si>
  <si>
    <t>추가사업비</t>
    <phoneticPr fontId="26" type="noConversion"/>
  </si>
  <si>
    <t>○명절선물비</t>
    <phoneticPr fontId="0" type="Hiragana"/>
  </si>
  <si>
    <t>○연장근로수당</t>
    <phoneticPr fontId="26" type="noConversion"/>
  </si>
  <si>
    <t>○명절휴가비</t>
    <phoneticPr fontId="26" type="noConversion"/>
  </si>
  <si>
    <t>○정액급식비</t>
    <phoneticPr fontId="26" type="noConversion"/>
  </si>
  <si>
    <t>○가족수당</t>
    <phoneticPr fontId="26" type="noConversion"/>
  </si>
  <si>
    <t>○직원교육비</t>
    <phoneticPr fontId="0" type="Hiragana"/>
  </si>
  <si>
    <t xml:space="preserve"> </t>
    <phoneticPr fontId="26" type="noConversion"/>
  </si>
  <si>
    <t>국비30%, 시도비20%, 시군구비50%</t>
    <phoneticPr fontId="26" type="noConversion"/>
  </si>
  <si>
    <t>○종사자수당</t>
    <phoneticPr fontId="26" type="noConversion"/>
  </si>
  <si>
    <t>○관리비</t>
    <phoneticPr fontId="26" type="noConversion"/>
  </si>
  <si>
    <t>○방문교육 교재교구비</t>
    <phoneticPr fontId="26" type="noConversion"/>
  </si>
  <si>
    <t>○언어발달 교재교구비</t>
    <phoneticPr fontId="26" type="noConversion"/>
  </si>
  <si>
    <t>○언어발달 평가도구비</t>
    <phoneticPr fontId="0" type="Hiragana"/>
  </si>
  <si>
    <t>○방문교육 평가도구비</t>
    <phoneticPr fontId="26" type="noConversion"/>
  </si>
  <si>
    <t>○지역사회연계</t>
    <phoneticPr fontId="26" type="noConversion"/>
  </si>
  <si>
    <t xml:space="preserve"> [홍보사업]</t>
    <phoneticPr fontId="26" type="noConversion"/>
  </si>
  <si>
    <t>○직원출장여비</t>
    <phoneticPr fontId="0" type="Hiragana"/>
  </si>
  <si>
    <t xml:space="preserve"> [미술심리상담]</t>
    <phoneticPr fontId="26" type="noConversion"/>
  </si>
  <si>
    <t>지정후원금(생활비지원)</t>
    <phoneticPr fontId="26" type="noConversion"/>
  </si>
  <si>
    <t>○방문지도사 교육비</t>
    <phoneticPr fontId="26" type="noConversion"/>
  </si>
  <si>
    <t>○방문지도사 회의비</t>
    <phoneticPr fontId="26" type="noConversion"/>
  </si>
  <si>
    <t>○가족친화문화프로그램</t>
    <phoneticPr fontId="26" type="noConversion"/>
  </si>
  <si>
    <t>다문화가족교류소통공간운영비</t>
    <phoneticPr fontId="26" type="noConversion"/>
  </si>
  <si>
    <t>○방문지도사 교육활동비</t>
    <phoneticPr fontId="26" type="noConversion"/>
  </si>
  <si>
    <t>○전기요금</t>
    <phoneticPr fontId="0" type="Hiragana"/>
  </si>
  <si>
    <t>증감
(A-B)</t>
  </si>
  <si>
    <t>○기관운영비</t>
    <phoneticPr fontId="0" type="Hiragana"/>
  </si>
  <si>
    <t>○우편료</t>
    <phoneticPr fontId="0" type="Hiragana"/>
  </si>
  <si>
    <t>○정보보안시스템사용료</t>
    <phoneticPr fontId="26" type="noConversion"/>
  </si>
  <si>
    <t>○부모역할지원</t>
    <phoneticPr fontId="26" type="noConversion"/>
  </si>
  <si>
    <t xml:space="preserve"> [영아기부모교육]</t>
    <phoneticPr fontId="26" type="noConversion"/>
  </si>
  <si>
    <t xml:space="preserve"> [유아기부모교육]</t>
    <phoneticPr fontId="26" type="noConversion"/>
  </si>
  <si>
    <t xml:space="preserve"> [부모교육특강]</t>
    <phoneticPr fontId="26" type="noConversion"/>
  </si>
  <si>
    <t>○부부역할지원</t>
    <phoneticPr fontId="26" type="noConversion"/>
  </si>
  <si>
    <t>○가족상담</t>
    <phoneticPr fontId="26" type="noConversion"/>
  </si>
  <si>
    <t>ⅹ</t>
    <phoneticPr fontId="25" type="Hiragana"/>
  </si>
  <si>
    <t>=</t>
    <phoneticPr fontId="25" type="Hiragana"/>
  </si>
  <si>
    <t xml:space="preserve"> [사례회의 및 월례회의]</t>
    <phoneticPr fontId="26" type="noConversion"/>
  </si>
  <si>
    <t xml:space="preserve"> [공개상담슈퍼비전]</t>
    <phoneticPr fontId="26" type="noConversion"/>
  </si>
  <si>
    <t xml:space="preserve"> [상담사역량강화교육]</t>
    <phoneticPr fontId="26" type="noConversion"/>
  </si>
  <si>
    <t>○가족역량강화지원</t>
    <phoneticPr fontId="26" type="noConversion"/>
  </si>
  <si>
    <t xml:space="preserve"> [한부모여성가족역량강화프로그램]</t>
    <phoneticPr fontId="26" type="noConversion"/>
  </si>
  <si>
    <t>○후원금지원</t>
    <phoneticPr fontId="26" type="noConversion"/>
  </si>
  <si>
    <t>○다문화가족관계향상</t>
    <phoneticPr fontId="26" type="noConversion"/>
  </si>
  <si>
    <t>○가족봉사단</t>
    <phoneticPr fontId="26" type="noConversion"/>
  </si>
  <si>
    <t xml:space="preserve"> [남성외국인자조모임]</t>
    <phoneticPr fontId="26" type="noConversion"/>
  </si>
  <si>
    <t xml:space="preserve"> [다문화인식개선캠페인]</t>
    <phoneticPr fontId="26" type="noConversion"/>
  </si>
  <si>
    <t>찾아가는결혼이주여성다이음사업보조금</t>
    <phoneticPr fontId="26" type="noConversion"/>
  </si>
  <si>
    <t>국비30%, 시도비70%</t>
  </si>
  <si>
    <t>○다문화가족자녀성장지원</t>
    <phoneticPr fontId="26" type="noConversion"/>
  </si>
  <si>
    <t>○퇴직연금수수료</t>
    <phoneticPr fontId="0" type="Hiragana"/>
  </si>
  <si>
    <t>○시설장비유지비</t>
    <phoneticPr fontId="26" type="noConversion"/>
  </si>
  <si>
    <t>예 산 총 칙</t>
    <phoneticPr fontId="26" type="noConversion"/>
  </si>
  <si>
    <t xml:space="preserve">구      분 </t>
    <phoneticPr fontId="26" type="noConversion"/>
  </si>
  <si>
    <t>증감</t>
    <phoneticPr fontId="26" type="noConversion"/>
  </si>
  <si>
    <t>금액</t>
    <phoneticPr fontId="26" type="noConversion"/>
  </si>
  <si>
    <t>비율(%)</t>
    <phoneticPr fontId="26" type="noConversion"/>
  </si>
  <si>
    <t>총      계</t>
    <phoneticPr fontId="26" type="noConversion"/>
  </si>
  <si>
    <t>노원구건강가정·다문화가족지원센터</t>
    <phoneticPr fontId="26" type="noConversion"/>
  </si>
  <si>
    <t>제 3 조  세입예산은 해당 관,항,목의 예산을 초과하여 수납할 수 있으며, 내역에 명시되지 않은 수입은 기타수입으로 조치한다.</t>
    <phoneticPr fontId="26" type="noConversion"/>
  </si>
  <si>
    <t>제 4 조  세입에 의하여 지출되는 제세공과금, 차입금 상환, 차입금 이자는 예산에 불구하고 초과 계리 할 수 있다.</t>
    <phoneticPr fontId="26" type="noConversion"/>
  </si>
  <si>
    <t>제 5 조  세출예산 성립 후 사업내용이 명시되어 수입되는 국고, 시보조금, 구보조금, 기타보조금, 지정후원금 등은 추가경정 예산의</t>
    <phoneticPr fontId="26" type="noConversion"/>
  </si>
  <si>
    <t xml:space="preserve">            성립 이전이라도 먼저 사용할 수 있으며, 이는 차기 추가경정예산에 반영하여야 한다.</t>
    <phoneticPr fontId="26" type="noConversion"/>
  </si>
  <si>
    <t>113 서울가족학교사업수입</t>
    <phoneticPr fontId="26" type="noConversion"/>
  </si>
  <si>
    <t>314 기타보조금</t>
    <phoneticPr fontId="26" type="noConversion"/>
  </si>
  <si>
    <t>04 후원금수입</t>
    <phoneticPr fontId="26" type="noConversion"/>
  </si>
  <si>
    <t>41 후원금수입</t>
    <phoneticPr fontId="26" type="noConversion"/>
  </si>
  <si>
    <t>411 지정후원금</t>
    <phoneticPr fontId="26" type="noConversion"/>
  </si>
  <si>
    <t>412 비지정후원금</t>
    <phoneticPr fontId="26" type="noConversion"/>
  </si>
  <si>
    <t>71 이월금</t>
    <phoneticPr fontId="26" type="noConversion"/>
  </si>
  <si>
    <t>관</t>
    <phoneticPr fontId="26" type="noConversion"/>
  </si>
  <si>
    <t>항</t>
    <phoneticPr fontId="26" type="noConversion"/>
  </si>
  <si>
    <t>목</t>
    <phoneticPr fontId="26" type="noConversion"/>
  </si>
  <si>
    <t>산출내역</t>
    <phoneticPr fontId="26" type="noConversion"/>
  </si>
  <si>
    <t>세 입 총 계</t>
    <phoneticPr fontId="26" type="noConversion"/>
  </si>
  <si>
    <t>11 사업수입</t>
    <phoneticPr fontId="26" type="noConversion"/>
  </si>
  <si>
    <t>×</t>
    <phoneticPr fontId="26" type="noConversion"/>
  </si>
  <si>
    <t>○미술심리상담이용료</t>
    <phoneticPr fontId="26" type="noConversion"/>
  </si>
  <si>
    <t>112 다문화가족특성화사업수입</t>
    <phoneticPr fontId="26" type="noConversion"/>
  </si>
  <si>
    <t>○방문교육본인부담금</t>
    <phoneticPr fontId="0" type="Hiragana"/>
  </si>
  <si>
    <t>×</t>
    <phoneticPr fontId="0" type="Hiragana"/>
  </si>
  <si>
    <t>114 아이돌봄사업수입</t>
    <phoneticPr fontId="26" type="noConversion"/>
  </si>
  <si>
    <t>○아이돌봄서비스 본인부담금</t>
    <phoneticPr fontId="26" type="noConversion"/>
  </si>
  <si>
    <t>○기관파견서비스 부담금</t>
    <phoneticPr fontId="26" type="noConversion"/>
  </si>
  <si>
    <t>03 보조금수입</t>
    <phoneticPr fontId="26" type="noConversion"/>
  </si>
  <si>
    <t>31 보조금수입</t>
    <phoneticPr fontId="26" type="noConversion"/>
  </si>
  <si>
    <t>311 국고보조금</t>
    <phoneticPr fontId="26" type="noConversion"/>
  </si>
  <si>
    <t>국비100%</t>
    <phoneticPr fontId="26" type="noConversion"/>
  </si>
  <si>
    <t>○국고보조금(통번역서비스)</t>
    <phoneticPr fontId="0" type="Hiragana"/>
  </si>
  <si>
    <t>○국고보조금(이중언어가족환경조성)</t>
    <phoneticPr fontId="0" type="Hiragana"/>
  </si>
  <si>
    <t>○국고보조금(추가사업비)</t>
    <phoneticPr fontId="0" type="Hiragana"/>
  </si>
  <si>
    <t>추가사업비보조금</t>
    <phoneticPr fontId="26" type="noConversion"/>
  </si>
  <si>
    <t>○국고보조금(공동육아나눔터)</t>
    <phoneticPr fontId="26" type="noConversion"/>
  </si>
  <si>
    <t>○국고보조금(아이돌봄지원사업)</t>
    <phoneticPr fontId="26" type="noConversion"/>
  </si>
  <si>
    <t>아이돌봄지원사업보조금</t>
    <phoneticPr fontId="26" type="noConversion"/>
  </si>
  <si>
    <t>○시도보조금(종사자수당)</t>
    <phoneticPr fontId="0" type="Hiragana"/>
  </si>
  <si>
    <t>○시도보조금(복지포인트)</t>
    <phoneticPr fontId="0" type="Hiragana"/>
  </si>
  <si>
    <t>○시도보조금(통번역서비스)</t>
    <phoneticPr fontId="0" type="Hiragana"/>
  </si>
  <si>
    <t>○시도보조금(이중언어가족환경조성)</t>
    <phoneticPr fontId="0" type="Hiragana"/>
  </si>
  <si>
    <t>○시도보조금(추가사업비)</t>
    <phoneticPr fontId="0" type="Hiragana"/>
  </si>
  <si>
    <t>○시도보조금(건강가정운영)</t>
    <phoneticPr fontId="0" type="Hiragana"/>
  </si>
  <si>
    <t>○시도보조금(공동육아나눔터)</t>
    <phoneticPr fontId="26" type="noConversion"/>
  </si>
  <si>
    <t>○시도보조금(서울가족학교)</t>
    <phoneticPr fontId="26" type="noConversion"/>
  </si>
  <si>
    <t>서울가족학교보조금</t>
    <phoneticPr fontId="26" type="noConversion"/>
  </si>
  <si>
    <t>종사자수당보조금(가족학교)</t>
    <phoneticPr fontId="26" type="noConversion"/>
  </si>
  <si>
    <t>○시도보조금(아이돌봄지원사업)</t>
    <phoneticPr fontId="26" type="noConversion"/>
  </si>
  <si>
    <t>영아종일제,한부모지원보조금</t>
    <phoneticPr fontId="26" type="noConversion"/>
  </si>
  <si>
    <t>○시도보조금(종사자수당)</t>
    <phoneticPr fontId="26" type="noConversion"/>
  </si>
  <si>
    <t>종사자수당보조금(아이돌봄)</t>
    <phoneticPr fontId="26" type="noConversion"/>
  </si>
  <si>
    <t>313 시군구보조금</t>
    <phoneticPr fontId="26" type="noConversion"/>
  </si>
  <si>
    <t>○시군구보조금(추가사업비)</t>
    <phoneticPr fontId="0" type="Hiragana"/>
  </si>
  <si>
    <t>시군구비100%</t>
    <phoneticPr fontId="26" type="noConversion"/>
  </si>
  <si>
    <t>○시군구보조금(건강가정운영)</t>
    <phoneticPr fontId="0" type="Hiragana"/>
  </si>
  <si>
    <t>○시군구보조금(종사자수당)</t>
    <phoneticPr fontId="0" type="Hiragana"/>
  </si>
  <si>
    <t>○시군구보조금(공동육아나눔터)</t>
    <phoneticPr fontId="26" type="noConversion"/>
  </si>
  <si>
    <t>○시군구보조금(아이돌봄지원사업)</t>
    <phoneticPr fontId="26" type="noConversion"/>
  </si>
  <si>
    <t>○시군구보조금(종사자수당)</t>
    <phoneticPr fontId="26" type="noConversion"/>
  </si>
  <si>
    <t>○지정후원금(생활비지원)</t>
    <phoneticPr fontId="0" type="Hiragana"/>
  </si>
  <si>
    <t>○비지정후원금</t>
    <phoneticPr fontId="0" type="Hiragana"/>
  </si>
  <si>
    <t>비지정후원금</t>
    <phoneticPr fontId="26" type="noConversion"/>
  </si>
  <si>
    <t>06 전입금</t>
    <phoneticPr fontId="26" type="noConversion"/>
  </si>
  <si>
    <t>61 전입금</t>
    <phoneticPr fontId="26" type="noConversion"/>
  </si>
  <si>
    <t>611 법인전입금</t>
    <phoneticPr fontId="26" type="noConversion"/>
  </si>
  <si>
    <t>○법인전입금</t>
    <phoneticPr fontId="0" type="Hiragana"/>
  </si>
  <si>
    <t>07 이월금</t>
    <phoneticPr fontId="26" type="noConversion"/>
  </si>
  <si>
    <t>711 전년도이월금</t>
    <phoneticPr fontId="26" type="noConversion"/>
  </si>
  <si>
    <t>712 전년도이월금(후원금)</t>
    <phoneticPr fontId="26" type="noConversion"/>
  </si>
  <si>
    <t>○전년도지정후원금이월금</t>
    <phoneticPr fontId="26" type="noConversion"/>
  </si>
  <si>
    <t>○전년도비지정후원금이월금</t>
    <phoneticPr fontId="26" type="noConversion"/>
  </si>
  <si>
    <t>08 잡수입</t>
    <phoneticPr fontId="26" type="noConversion"/>
  </si>
  <si>
    <t>81 잡수입</t>
    <phoneticPr fontId="26" type="noConversion"/>
  </si>
  <si>
    <t>812 기타예금이자수입</t>
    <phoneticPr fontId="26" type="noConversion"/>
  </si>
  <si>
    <t>○기타예금이자수입</t>
    <phoneticPr fontId="26" type="noConversion"/>
  </si>
  <si>
    <t>813 기타잡수입</t>
    <phoneticPr fontId="26" type="noConversion"/>
  </si>
  <si>
    <t>○기타잡수입</t>
    <phoneticPr fontId="26" type="noConversion"/>
  </si>
  <si>
    <t>○국고보조금(찾아가는결혼이주여성다이음사업)</t>
    <phoneticPr fontId="0" type="Hiragana"/>
  </si>
  <si>
    <t>○아이돌봄서비스 본인부담금 환급</t>
    <phoneticPr fontId="26" type="noConversion"/>
  </si>
  <si>
    <t>712 반환금</t>
    <phoneticPr fontId="26" type="noConversion"/>
  </si>
  <si>
    <t>07 예비비 및 기타</t>
    <phoneticPr fontId="26" type="noConversion"/>
  </si>
  <si>
    <t>611 잡지출</t>
    <phoneticPr fontId="26" type="noConversion"/>
  </si>
  <si>
    <t>61 잡지출</t>
    <phoneticPr fontId="26" type="noConversion"/>
  </si>
  <si>
    <t>06 잡지출</t>
    <phoneticPr fontId="26" type="noConversion"/>
  </si>
  <si>
    <t>71 예비비 및 기타</t>
    <phoneticPr fontId="26" type="noConversion"/>
  </si>
  <si>
    <t>03 사업비</t>
    <phoneticPr fontId="26" type="noConversion"/>
  </si>
  <si>
    <t>213 시설장비유지비</t>
    <phoneticPr fontId="26" type="noConversion"/>
  </si>
  <si>
    <t>212 자산취득비</t>
    <phoneticPr fontId="26" type="noConversion"/>
  </si>
  <si>
    <t>211 시설비</t>
    <phoneticPr fontId="26" type="noConversion"/>
  </si>
  <si>
    <t>21 시설비</t>
    <phoneticPr fontId="26" type="noConversion"/>
  </si>
  <si>
    <t>02 재산조성비</t>
    <phoneticPr fontId="26" type="noConversion"/>
  </si>
  <si>
    <t>137 기타운영비</t>
    <phoneticPr fontId="26" type="noConversion"/>
  </si>
  <si>
    <t>135 차량비</t>
    <phoneticPr fontId="26" type="noConversion"/>
  </si>
  <si>
    <t>134 제세공과금</t>
    <phoneticPr fontId="26" type="noConversion"/>
  </si>
  <si>
    <t>133 공공요금</t>
    <phoneticPr fontId="26" type="noConversion"/>
  </si>
  <si>
    <t>132 수용비 및 수수료</t>
    <phoneticPr fontId="26" type="noConversion"/>
  </si>
  <si>
    <t>131 여비</t>
    <phoneticPr fontId="26" type="noConversion"/>
  </si>
  <si>
    <t>13 운영비</t>
    <phoneticPr fontId="26" type="noConversion"/>
  </si>
  <si>
    <t>123 회의비</t>
    <phoneticPr fontId="26" type="noConversion"/>
  </si>
  <si>
    <t>121 기관운영비</t>
    <phoneticPr fontId="26" type="noConversion"/>
  </si>
  <si>
    <t>12 업무추진비</t>
    <phoneticPr fontId="26" type="noConversion"/>
  </si>
  <si>
    <t>117 기타후생경비</t>
    <phoneticPr fontId="26" type="noConversion"/>
  </si>
  <si>
    <t>116 사회보험 부담금</t>
    <phoneticPr fontId="26" type="noConversion"/>
  </si>
  <si>
    <t>115 퇴직금 및 퇴직적립금</t>
    <phoneticPr fontId="26" type="noConversion"/>
  </si>
  <si>
    <t>112 제수당</t>
    <phoneticPr fontId="26" type="noConversion"/>
  </si>
  <si>
    <t>111 급여</t>
    <phoneticPr fontId="26" type="noConversion"/>
  </si>
  <si>
    <t>11 인건비</t>
    <phoneticPr fontId="26" type="noConversion"/>
  </si>
  <si>
    <t>01 사무비</t>
    <phoneticPr fontId="26" type="noConversion"/>
  </si>
  <si>
    <t>(단위:원)</t>
    <phoneticPr fontId="26" type="noConversion"/>
  </si>
  <si>
    <t>조은동</t>
    <phoneticPr fontId="26" type="noConversion"/>
  </si>
  <si>
    <t>정혜경</t>
    <phoneticPr fontId="26" type="noConversion"/>
  </si>
  <si>
    <t>김지혜</t>
    <phoneticPr fontId="26" type="noConversion"/>
  </si>
  <si>
    <t>신해옥</t>
    <phoneticPr fontId="26" type="noConversion"/>
  </si>
  <si>
    <t>이지현</t>
    <phoneticPr fontId="26" type="noConversion"/>
  </si>
  <si>
    <t>김이슬</t>
    <phoneticPr fontId="26" type="noConversion"/>
  </si>
  <si>
    <t>김율리</t>
    <phoneticPr fontId="26" type="noConversion"/>
  </si>
  <si>
    <t>○이중언어 프로그램 운영비</t>
    <phoneticPr fontId="26" type="noConversion"/>
  </si>
  <si>
    <t>○이중언어 교재교구비</t>
    <phoneticPr fontId="26" type="noConversion"/>
  </si>
  <si>
    <t>○다이음사업강사료</t>
    <phoneticPr fontId="26" type="noConversion"/>
  </si>
  <si>
    <t>○비품구입비</t>
    <phoneticPr fontId="26" type="noConversion"/>
  </si>
  <si>
    <t>○조정수당</t>
    <phoneticPr fontId="26" type="noConversion"/>
  </si>
  <si>
    <t>[다문화 기본운영]</t>
    <phoneticPr fontId="26" type="noConversion"/>
  </si>
  <si>
    <t>[사례관리]</t>
    <phoneticPr fontId="26" type="noConversion"/>
  </si>
  <si>
    <t>[교류소통]</t>
    <phoneticPr fontId="26" type="noConversion"/>
  </si>
  <si>
    <t>[언어발달]</t>
    <phoneticPr fontId="26" type="noConversion"/>
  </si>
  <si>
    <t>[이중언어]</t>
    <phoneticPr fontId="26" type="noConversion"/>
  </si>
  <si>
    <t>[통번역]</t>
    <phoneticPr fontId="26" type="noConversion"/>
  </si>
  <si>
    <t>[건강가정 기본운영]</t>
    <phoneticPr fontId="26" type="noConversion"/>
  </si>
  <si>
    <t>가족상담전문인력보조금</t>
    <phoneticPr fontId="26" type="noConversion"/>
  </si>
  <si>
    <t>○정수기사용료</t>
    <phoneticPr fontId="26" type="noConversion"/>
  </si>
  <si>
    <t>공동육아나눔터운영관리비보조금</t>
    <phoneticPr fontId="26" type="noConversion"/>
  </si>
  <si>
    <t>○도시가스요금</t>
    <phoneticPr fontId="0" type="Hiragana"/>
  </si>
  <si>
    <t>○전신전화료</t>
    <phoneticPr fontId="0" type="Hiragana"/>
  </si>
  <si>
    <t>○한국어교육 강사비</t>
    <phoneticPr fontId="26" type="noConversion"/>
  </si>
  <si>
    <t>○전년도이월금(보조금)</t>
    <phoneticPr fontId="26" type="noConversion"/>
  </si>
  <si>
    <t>○전년도이월금(사업수입)</t>
    <phoneticPr fontId="26" type="noConversion"/>
  </si>
  <si>
    <t>○전년도이월금(법인전입금)</t>
    <phoneticPr fontId="26" type="noConversion"/>
  </si>
  <si>
    <t>○전년도이월금(잡수입)</t>
    <phoneticPr fontId="26" type="noConversion"/>
  </si>
  <si>
    <t>○무인경비시스템사용료</t>
    <phoneticPr fontId="26" type="noConversion"/>
  </si>
  <si>
    <t>○무인경비및CCTV사용료</t>
    <phoneticPr fontId="26" type="noConversion"/>
  </si>
  <si>
    <t>○인식개선 및 공동체의식</t>
    <phoneticPr fontId="26" type="noConversion"/>
  </si>
  <si>
    <t>○ 급여(사례관리)</t>
    <phoneticPr fontId="0" type="Hiragana"/>
  </si>
  <si>
    <t>○ 급여(통번역)</t>
    <phoneticPr fontId="0" type="Hiragana"/>
  </si>
  <si>
    <t>○ 급여(언어발달)</t>
    <phoneticPr fontId="0" type="Hiragana"/>
  </si>
  <si>
    <t>○ 급여(이중언어)</t>
    <phoneticPr fontId="0" type="Hiragana"/>
  </si>
  <si>
    <t>○ 급여(방문교육)</t>
    <phoneticPr fontId="0" type="Hiragana"/>
  </si>
  <si>
    <t>○퇴직적립금(사례관리)</t>
    <phoneticPr fontId="0" type="Hiragana"/>
  </si>
  <si>
    <t>○퇴직적립금(통번역)</t>
    <phoneticPr fontId="0" type="Hiragana"/>
  </si>
  <si>
    <t>○퇴직적립금(언어발달)</t>
    <phoneticPr fontId="0" type="Hiragana"/>
  </si>
  <si>
    <t>○퇴직적립금(이중언어)</t>
    <phoneticPr fontId="0" type="Hiragana"/>
  </si>
  <si>
    <t>○퇴직적립금(방문교육)</t>
    <phoneticPr fontId="0" type="Hiragana"/>
  </si>
  <si>
    <t>○사회보험부담금(사례관리)</t>
    <phoneticPr fontId="26" type="noConversion"/>
  </si>
  <si>
    <t>○사회보험부담금(통번역)</t>
    <phoneticPr fontId="26" type="noConversion"/>
  </si>
  <si>
    <t>○사회보험부담금(언어발달)</t>
    <phoneticPr fontId="26" type="noConversion"/>
  </si>
  <si>
    <t>○사회보험부담금(이중언어)</t>
    <phoneticPr fontId="26" type="noConversion"/>
  </si>
  <si>
    <t>○사회보험부담금(방문교육)</t>
    <phoneticPr fontId="26" type="noConversion"/>
  </si>
  <si>
    <t>○사회보험부담금(다문화기본운영)</t>
    <phoneticPr fontId="26" type="noConversion"/>
  </si>
  <si>
    <t>○사회보험부담금(교류소통)</t>
    <phoneticPr fontId="26" type="noConversion"/>
  </si>
  <si>
    <t>○퇴직적립금(다문화기본운영)</t>
    <phoneticPr fontId="0" type="Hiragana"/>
  </si>
  <si>
    <t>○퇴직적립금(교류소통)</t>
    <phoneticPr fontId="0" type="Hiragana"/>
  </si>
  <si>
    <t>○급여(다문화기본운영)</t>
    <phoneticPr fontId="0" type="Hiragana"/>
  </si>
  <si>
    <t>○급여(교류소통)</t>
    <phoneticPr fontId="0" type="Hiragana"/>
  </si>
  <si>
    <t>○급여(건강가정기본운영)</t>
    <phoneticPr fontId="0" type="Hiragana"/>
  </si>
  <si>
    <t>○급여(가족상담전문인력)</t>
    <phoneticPr fontId="0" type="Hiragana"/>
  </si>
  <si>
    <t>○퇴직적립금(건강가정기본운영)</t>
    <phoneticPr fontId="0" type="Hiragana"/>
  </si>
  <si>
    <t>○퇴직적립금(가족상담전문인력)</t>
    <phoneticPr fontId="0" type="Hiragana"/>
  </si>
  <si>
    <t>○사회보험부담금(건강가정기본운영)</t>
    <phoneticPr fontId="0" type="Hiragana"/>
  </si>
  <si>
    <t>○사회보험부담금(가족상담전문인력)</t>
    <phoneticPr fontId="0" type="Hiragana"/>
  </si>
  <si>
    <t>○반환금(예금이자)</t>
    <phoneticPr fontId="0" type="Hiragana"/>
  </si>
  <si>
    <t>○연차미사용수당</t>
    <phoneticPr fontId="26" type="noConversion"/>
  </si>
  <si>
    <t>○사회보험부담금(공동육아)</t>
    <phoneticPr fontId="26" type="noConversion"/>
  </si>
  <si>
    <t>○급여(공동육아)</t>
    <phoneticPr fontId="26" type="noConversion"/>
  </si>
  <si>
    <t>○퇴직적립금(공동육아)</t>
    <phoneticPr fontId="0" type="Hiragana"/>
  </si>
  <si>
    <t>○사회보험부담금(가족학교)</t>
    <phoneticPr fontId="26" type="noConversion"/>
  </si>
  <si>
    <t>○급여(가족학교)</t>
    <phoneticPr fontId="26" type="noConversion"/>
  </si>
  <si>
    <t>○퇴직적립금(가족학교)</t>
    <phoneticPr fontId="0" type="Hiragana"/>
  </si>
  <si>
    <t>○퇴직적립금(1인가구지원)</t>
    <phoneticPr fontId="0" type="Hiragana"/>
  </si>
  <si>
    <t>○급여(1인가구지원)</t>
    <phoneticPr fontId="26" type="noConversion"/>
  </si>
  <si>
    <t>○사회보험부담금(1인가구지원)</t>
    <phoneticPr fontId="26" type="noConversion"/>
  </si>
  <si>
    <t>1인가구지원사업보조금</t>
    <phoneticPr fontId="26" type="noConversion"/>
  </si>
  <si>
    <t>○운영비</t>
    <phoneticPr fontId="26" type="noConversion"/>
  </si>
  <si>
    <t>○1인가구지원사업</t>
    <phoneticPr fontId="26" type="noConversion"/>
  </si>
  <si>
    <t xml:space="preserve"> [가족관계프로그램]</t>
    <phoneticPr fontId="26" type="noConversion"/>
  </si>
  <si>
    <t xml:space="preserve"> [독립생활능력프로그램]</t>
    <phoneticPr fontId="26" type="noConversion"/>
  </si>
  <si>
    <t xml:space="preserve"> [집단상담프로그램]</t>
    <phoneticPr fontId="26" type="noConversion"/>
  </si>
  <si>
    <t xml:space="preserve"> [사회적관계망프로그램]</t>
    <phoneticPr fontId="26" type="noConversion"/>
  </si>
  <si>
    <t xml:space="preserve"> [홍보비]</t>
    <phoneticPr fontId="26" type="noConversion"/>
  </si>
  <si>
    <t>[가족상담전문인력]</t>
    <phoneticPr fontId="26" type="noConversion"/>
  </si>
  <si>
    <t>○반환금(보조금)</t>
    <phoneticPr fontId="26" type="noConversion"/>
  </si>
  <si>
    <t>○시설설치비</t>
    <phoneticPr fontId="26" type="noConversion"/>
  </si>
  <si>
    <t>공동육아나눔터추가인력지원보조금</t>
    <phoneticPr fontId="26" type="noConversion"/>
  </si>
  <si>
    <t>조정수당보조금(건강가정)</t>
    <phoneticPr fontId="26" type="noConversion"/>
  </si>
  <si>
    <t>○시설소독비</t>
    <phoneticPr fontId="26" type="noConversion"/>
  </si>
  <si>
    <t>○사회보험부담금(공동육아추가인력)</t>
    <phoneticPr fontId="26" type="noConversion"/>
  </si>
  <si>
    <t>○다문화가족교류·소통공간운영</t>
    <phoneticPr fontId="35" type="noConversion"/>
  </si>
  <si>
    <t xml:space="preserve"> [다문화가족 자조모임]</t>
  </si>
  <si>
    <t xml:space="preserve"> [문화교육프로그램]</t>
    <phoneticPr fontId="35" type="noConversion"/>
  </si>
  <si>
    <t xml:space="preserve"> [지역사회통합프로그램]</t>
    <phoneticPr fontId="35" type="noConversion"/>
  </si>
  <si>
    <t xml:space="preserve"> [참여위원회]</t>
  </si>
  <si>
    <t xml:space="preserve"> [책놀이프로그램]</t>
    <phoneticPr fontId="35" type="noConversion"/>
  </si>
  <si>
    <t xml:space="preserve"> [아트교실프로그램]</t>
    <phoneticPr fontId="35" type="noConversion"/>
  </si>
  <si>
    <t>○자녀돌봄품앗이</t>
  </si>
  <si>
    <t xml:space="preserve"> [전체품앗이교육]</t>
    <phoneticPr fontId="35" type="noConversion"/>
  </si>
  <si>
    <t xml:space="preserve"> [리더양성교육]</t>
    <phoneticPr fontId="35" type="noConversion"/>
  </si>
  <si>
    <t xml:space="preserve"> [전체모임]</t>
    <phoneticPr fontId="35" type="noConversion"/>
  </si>
  <si>
    <t xml:space="preserve"> [부모코칭]</t>
    <phoneticPr fontId="26" type="noConversion"/>
  </si>
  <si>
    <t xml:space="preserve"> [부모-자녀상호작용]</t>
    <phoneticPr fontId="26" type="noConversion"/>
  </si>
  <si>
    <t xml:space="preserve"> [활용프로그램]</t>
    <phoneticPr fontId="26" type="noConversion"/>
  </si>
  <si>
    <t>○기타후생경비</t>
    <phoneticPr fontId="26" type="noConversion"/>
  </si>
  <si>
    <t>○해충방제서비스이용료</t>
    <phoneticPr fontId="26" type="noConversion"/>
  </si>
  <si>
    <t xml:space="preserve"> [위기사례지원]</t>
    <phoneticPr fontId="26" type="noConversion"/>
  </si>
  <si>
    <t>○국고보조금(가족상담전문인력)</t>
    <phoneticPr fontId="0" type="Hiragana"/>
  </si>
  <si>
    <t>○시도보조금(가족상담전문인력)</t>
    <phoneticPr fontId="0" type="Hiragana"/>
  </si>
  <si>
    <t>○시군구보조금(가족상담전문인력)</t>
    <phoneticPr fontId="0" type="Hiragana"/>
  </si>
  <si>
    <t>○시도보조금(조정수당)</t>
    <phoneticPr fontId="0" type="Hiragana"/>
  </si>
  <si>
    <t>○국고보조금(공동육아나눔터추가인력지원)</t>
    <phoneticPr fontId="26" type="noConversion"/>
  </si>
  <si>
    <t>○시도보조금(공동육아나눔터추가인력지원)</t>
    <phoneticPr fontId="26" type="noConversion"/>
  </si>
  <si>
    <t>○시군구보조금(공동육아나눔터추가인력지원)</t>
    <phoneticPr fontId="26" type="noConversion"/>
  </si>
  <si>
    <t>○시군구보조금(공동육아나눔터운영관리비)</t>
    <phoneticPr fontId="26" type="noConversion"/>
  </si>
  <si>
    <t>○시도보조금(1인가구지원사업)</t>
    <phoneticPr fontId="26" type="noConversion"/>
  </si>
  <si>
    <t>○시군구보조금(1인가구지원사업)</t>
    <phoneticPr fontId="26" type="noConversion"/>
  </si>
  <si>
    <t>○시도보조금(찾아가는결혼이주여성다이음사업)</t>
    <phoneticPr fontId="0" type="Hiragana"/>
  </si>
  <si>
    <t>○국고보조금(다문화기본운영비)</t>
    <phoneticPr fontId="0" type="Hiragana"/>
  </si>
  <si>
    <t>○시도보조금(다문화기본운영비)</t>
    <phoneticPr fontId="0" type="Hiragana"/>
  </si>
  <si>
    <t>○국고보조금(교류소통공간운영비)</t>
    <phoneticPr fontId="0" type="Hiragana"/>
  </si>
  <si>
    <t>○시도보조금(교류소통공간운영비)</t>
    <phoneticPr fontId="0" type="Hiragana"/>
  </si>
  <si>
    <t>○국고보조금(방문교육지원)</t>
    <phoneticPr fontId="0" type="Hiragana"/>
  </si>
  <si>
    <t>○시도보조금(방문교육지원)</t>
    <phoneticPr fontId="0" type="Hiragana"/>
  </si>
  <si>
    <t>○국고보조금(사례관리지원)</t>
    <phoneticPr fontId="0" type="Hiragana"/>
  </si>
  <si>
    <t>○시도보조금(사례관리지원)</t>
    <phoneticPr fontId="0" type="Hiragana"/>
  </si>
  <si>
    <t>○국고보조금(언어발달지원)</t>
    <phoneticPr fontId="0" type="Hiragana"/>
  </si>
  <si>
    <t>○시도보조금금(언어발달지원)</t>
    <phoneticPr fontId="0" type="Hiragana"/>
  </si>
  <si>
    <t>○국고보조금(한국어교육)</t>
    <phoneticPr fontId="26" type="noConversion"/>
  </si>
  <si>
    <t>○시도보조금(한국어교육)</t>
    <phoneticPr fontId="26" type="noConversion"/>
  </si>
  <si>
    <t>○인건비_직책수당</t>
    <phoneticPr fontId="26" type="noConversion"/>
  </si>
  <si>
    <t>○인건비_퇴직적립금</t>
    <phoneticPr fontId="26" type="noConversion"/>
  </si>
  <si>
    <t>○인건비_4대보험료</t>
    <phoneticPr fontId="26" type="noConversion"/>
  </si>
  <si>
    <t>[방문교육]</t>
  </si>
  <si>
    <t>[공동육아]</t>
    <phoneticPr fontId="26" type="noConversion"/>
  </si>
  <si>
    <t>[가족학교]</t>
    <phoneticPr fontId="26" type="noConversion"/>
  </si>
  <si>
    <t>[1인가구]</t>
    <phoneticPr fontId="26" type="noConversion"/>
  </si>
  <si>
    <t>사례관리</t>
    <phoneticPr fontId="26" type="noConversion"/>
  </si>
  <si>
    <t xml:space="preserve">  - 강사비 </t>
    <phoneticPr fontId="26" type="noConversion"/>
  </si>
  <si>
    <t xml:space="preserve">  - 사무용품비</t>
    <phoneticPr fontId="26" type="noConversion"/>
  </si>
  <si>
    <t xml:space="preserve">  - 생활비지원</t>
    <phoneticPr fontId="26" type="noConversion"/>
  </si>
  <si>
    <t xml:space="preserve">  - 강사비</t>
    <phoneticPr fontId="26" type="noConversion"/>
  </si>
  <si>
    <t xml:space="preserve">  - 패밀리셰프</t>
    <phoneticPr fontId="26" type="noConversion"/>
  </si>
  <si>
    <t xml:space="preserve">  - 사무국장</t>
    <phoneticPr fontId="26" type="noConversion"/>
  </si>
  <si>
    <t xml:space="preserve">  - 과장</t>
    <phoneticPr fontId="26" type="noConversion"/>
  </si>
  <si>
    <t xml:space="preserve">  - 팀장</t>
    <phoneticPr fontId="26" type="noConversion"/>
  </si>
  <si>
    <t xml:space="preserve">  - 국민건강보험료</t>
    <phoneticPr fontId="0" type="Hiragana"/>
  </si>
  <si>
    <t xml:space="preserve">  - 장기요양보험료</t>
    <phoneticPr fontId="0" type="Hiragana"/>
  </si>
  <si>
    <t xml:space="preserve">  - 국민연금보험료</t>
    <phoneticPr fontId="0" type="Hiragana"/>
  </si>
  <si>
    <t xml:space="preserve">  - 고용보험료</t>
    <phoneticPr fontId="0" type="Hiragana"/>
  </si>
  <si>
    <t xml:space="preserve">  - 산재보험료</t>
    <phoneticPr fontId="0" type="Hiragana"/>
  </si>
  <si>
    <t xml:space="preserve">  - 재료비</t>
    <phoneticPr fontId="26" type="noConversion"/>
  </si>
  <si>
    <t xml:space="preserve">  - 출장여비</t>
    <phoneticPr fontId="26" type="noConversion"/>
  </si>
  <si>
    <t xml:space="preserve">  - 국민건강보험료</t>
    <phoneticPr fontId="26" type="noConversion"/>
  </si>
  <si>
    <t xml:space="preserve">  - 장기요양보험료</t>
    <phoneticPr fontId="26" type="noConversion"/>
  </si>
  <si>
    <t xml:space="preserve">  - 국민연금보험료</t>
    <phoneticPr fontId="26" type="noConversion"/>
  </si>
  <si>
    <t xml:space="preserve">  - 고용보험료</t>
    <phoneticPr fontId="26" type="noConversion"/>
  </si>
  <si>
    <t xml:space="preserve">  - 산재보험료</t>
    <phoneticPr fontId="26" type="noConversion"/>
  </si>
  <si>
    <t xml:space="preserve">  - 보조금 예금이자</t>
    <phoneticPr fontId="26" type="noConversion"/>
  </si>
  <si>
    <t xml:space="preserve">  - 기타보조금 예금이자</t>
    <phoneticPr fontId="26" type="noConversion"/>
  </si>
  <si>
    <t xml:space="preserve">  - 키트발송비</t>
    <phoneticPr fontId="26" type="noConversion"/>
  </si>
  <si>
    <t xml:space="preserve">  - 상품구입비</t>
    <phoneticPr fontId="26" type="noConversion"/>
  </si>
  <si>
    <t xml:space="preserve">  - 홍보비</t>
    <phoneticPr fontId="26" type="noConversion"/>
  </si>
  <si>
    <t>서울가족학교</t>
    <phoneticPr fontId="26" type="noConversion"/>
  </si>
  <si>
    <t>아이돌봄지원</t>
    <phoneticPr fontId="26" type="noConversion"/>
  </si>
  <si>
    <t xml:space="preserve">  - 팀원 1호봉</t>
    <phoneticPr fontId="0" type="Hiragana"/>
  </si>
  <si>
    <t xml:space="preserve">  - 10호봉이상</t>
    <phoneticPr fontId="26" type="noConversion"/>
  </si>
  <si>
    <t xml:space="preserve">  - 10호봉미만</t>
    <phoneticPr fontId="26" type="noConversion"/>
  </si>
  <si>
    <t xml:space="preserve">  - 키트제작비</t>
    <phoneticPr fontId="26" type="noConversion"/>
  </si>
  <si>
    <t xml:space="preserve">  - 물품비</t>
    <phoneticPr fontId="26" type="noConversion"/>
  </si>
  <si>
    <t xml:space="preserve">  - 다과비</t>
    <phoneticPr fontId="26" type="noConversion"/>
  </si>
  <si>
    <t xml:space="preserve">  - 상담 사례비 </t>
    <phoneticPr fontId="26" type="noConversion"/>
  </si>
  <si>
    <t xml:space="preserve">  - 문자발송비</t>
    <phoneticPr fontId="26" type="noConversion"/>
  </si>
  <si>
    <t xml:space="preserve">  - 뉴스레터발송비</t>
    <phoneticPr fontId="26" type="noConversion"/>
  </si>
  <si>
    <t xml:space="preserve">  - 폰트구입비</t>
    <phoneticPr fontId="26" type="noConversion"/>
  </si>
  <si>
    <t xml:space="preserve">  - 이미지사용료</t>
    <phoneticPr fontId="26" type="noConversion"/>
  </si>
  <si>
    <t xml:space="preserve">  - 현수막 제작비</t>
    <phoneticPr fontId="26" type="noConversion"/>
  </si>
  <si>
    <t xml:space="preserve">  - 홍보물품구입비</t>
    <phoneticPr fontId="26" type="noConversion"/>
  </si>
  <si>
    <t xml:space="preserve">  - 사업성과보고서 제작비</t>
    <phoneticPr fontId="26" type="noConversion"/>
  </si>
  <si>
    <t>가족관계</t>
    <phoneticPr fontId="26" type="noConversion"/>
  </si>
  <si>
    <t xml:space="preserve">  - 행정인력 1호봉</t>
    <phoneticPr fontId="0" type="Hiragana"/>
  </si>
  <si>
    <t xml:space="preserve">  - 물품비</t>
    <phoneticPr fontId="35" type="noConversion"/>
  </si>
  <si>
    <t xml:space="preserve">  - 활동비</t>
    <phoneticPr fontId="26" type="noConversion"/>
  </si>
  <si>
    <t>방문교육지원</t>
    <phoneticPr fontId="26" type="noConversion"/>
  </si>
  <si>
    <t xml:space="preserve">  - 통번역지원사</t>
    <phoneticPr fontId="0" type="Hiragana"/>
  </si>
  <si>
    <t xml:space="preserve">  - 언어발달지도사(만5년이상)</t>
    <phoneticPr fontId="0" type="Hiragana"/>
  </si>
  <si>
    <t xml:space="preserve">  - 언어발달지도사(만3년미만)</t>
    <phoneticPr fontId="0" type="Hiragana"/>
  </si>
  <si>
    <t xml:space="preserve">  - 이중언어코치</t>
    <phoneticPr fontId="0" type="Hiragana"/>
  </si>
  <si>
    <t xml:space="preserve">  - 추가인력(시간제)</t>
    <phoneticPr fontId="26" type="noConversion"/>
  </si>
  <si>
    <t xml:space="preserve">  - 강사비</t>
    <phoneticPr fontId="35" type="noConversion"/>
  </si>
  <si>
    <t xml:space="preserve">  - 활동비</t>
    <phoneticPr fontId="35" type="noConversion"/>
  </si>
  <si>
    <t>공동육아나눔터</t>
    <phoneticPr fontId="26" type="noConversion"/>
  </si>
  <si>
    <t xml:space="preserve">  - 예비·신혼부부교실</t>
    <phoneticPr fontId="26" type="noConversion"/>
  </si>
  <si>
    <t xml:space="preserve">  - 찾아가는아버지교실</t>
    <phoneticPr fontId="26" type="noConversion"/>
  </si>
  <si>
    <t xml:space="preserve">  - 우편료</t>
    <phoneticPr fontId="26" type="noConversion"/>
  </si>
  <si>
    <t xml:space="preserve">  - 자조모임 지원비</t>
    <phoneticPr fontId="26" type="noConversion"/>
  </si>
  <si>
    <t xml:space="preserve">  - 직원출장여비</t>
    <phoneticPr fontId="26" type="noConversion"/>
  </si>
  <si>
    <t xml:space="preserve">  - 직원교육비</t>
    <phoneticPr fontId="26" type="noConversion"/>
  </si>
  <si>
    <t xml:space="preserve">  - 전년도 아이돌봄지원사업보조금</t>
    <phoneticPr fontId="26" type="noConversion"/>
  </si>
  <si>
    <t>○행정부대경비_특근매식비</t>
    <phoneticPr fontId="26" type="noConversion"/>
  </si>
  <si>
    <t>○행정부대경비_교육비</t>
    <phoneticPr fontId="26" type="noConversion"/>
  </si>
  <si>
    <t xml:space="preserve">  - 가맹수수료(국민행복카드)</t>
    <phoneticPr fontId="26" type="noConversion"/>
  </si>
  <si>
    <t xml:space="preserve">  - 업무용 핸드폰 사용료</t>
    <phoneticPr fontId="26" type="noConversion"/>
  </si>
  <si>
    <t xml:space="preserve">  - 사회보험EDI이용료</t>
    <phoneticPr fontId="26" type="noConversion"/>
  </si>
  <si>
    <t xml:space="preserve">  - 문자이용료</t>
    <phoneticPr fontId="26" type="noConversion"/>
  </si>
  <si>
    <t xml:space="preserve">  - 전기요금</t>
    <phoneticPr fontId="26" type="noConversion"/>
  </si>
  <si>
    <t xml:space="preserve">  - 전신전화료</t>
    <phoneticPr fontId="26" type="noConversion"/>
  </si>
  <si>
    <t xml:space="preserve">  - 우편발송비</t>
    <phoneticPr fontId="26" type="noConversion"/>
  </si>
  <si>
    <t>○행정부대경비_공과금·제세</t>
    <phoneticPr fontId="26" type="noConversion"/>
  </si>
  <si>
    <t xml:space="preserve">  - 기타수수료(회계감사수수료 등)</t>
    <phoneticPr fontId="26" type="noConversion"/>
  </si>
  <si>
    <t xml:space="preserve">  - 세무(연말정산)대행수수료</t>
    <phoneticPr fontId="26" type="noConversion"/>
  </si>
  <si>
    <t xml:space="preserve">  - 세무대행수수료</t>
    <phoneticPr fontId="26" type="noConversion"/>
  </si>
  <si>
    <t xml:space="preserve">  - 퇴직연금수수료</t>
    <phoneticPr fontId="26" type="noConversion"/>
  </si>
  <si>
    <t xml:space="preserve">  - 관리비</t>
    <phoneticPr fontId="26" type="noConversion"/>
  </si>
  <si>
    <t xml:space="preserve">  - 소규모수선비</t>
    <phoneticPr fontId="26" type="noConversion"/>
  </si>
  <si>
    <t xml:space="preserve">  - 인쇄비</t>
    <phoneticPr fontId="26" type="noConversion"/>
  </si>
  <si>
    <t>○행정부대경비_일반수용비</t>
    <phoneticPr fontId="26" type="noConversion"/>
  </si>
  <si>
    <t>○행정부대경비_업무추진비</t>
    <phoneticPr fontId="26" type="noConversion"/>
  </si>
  <si>
    <t xml:space="preserve">  - 전담인력(1단계)</t>
    <phoneticPr fontId="26" type="noConversion"/>
  </si>
  <si>
    <t xml:space="preserve">  - 전담인력(1단계/2단계)</t>
    <phoneticPr fontId="26" type="noConversion"/>
  </si>
  <si>
    <t>○인건비_연장근로수당</t>
    <phoneticPr fontId="26" type="noConversion"/>
  </si>
  <si>
    <t>○인건비_추가수당</t>
    <phoneticPr fontId="26" type="noConversion"/>
  </si>
  <si>
    <t xml:space="preserve">  - 지원인력(3단계)</t>
    <phoneticPr fontId="26" type="noConversion"/>
  </si>
  <si>
    <t xml:space="preserve">  - 전담인력(2단계)</t>
    <phoneticPr fontId="26" type="noConversion"/>
  </si>
  <si>
    <t xml:space="preserve">  - 전담인력(4단계)</t>
    <phoneticPr fontId="26" type="noConversion"/>
  </si>
  <si>
    <t xml:space="preserve">  - 전담인력(3단계)</t>
    <phoneticPr fontId="26" type="noConversion"/>
  </si>
  <si>
    <t xml:space="preserve">  - 전담인력(13단계)</t>
    <phoneticPr fontId="26" type="noConversion"/>
  </si>
  <si>
    <t>○인건비_급여</t>
    <phoneticPr fontId="26" type="noConversion"/>
  </si>
  <si>
    <t xml:space="preserve">  - 복무 및 처우관리지원</t>
    <phoneticPr fontId="26" type="noConversion"/>
  </si>
  <si>
    <t xml:space="preserve">  - 노무관련 자문료</t>
    <phoneticPr fontId="26" type="noConversion"/>
  </si>
  <si>
    <t>○돌보미관리비_복무 및 처우관리지원</t>
    <phoneticPr fontId="26" type="noConversion"/>
  </si>
  <si>
    <t>○돌보미관리비_센터장 관리수당</t>
    <phoneticPr fontId="26" type="noConversion"/>
  </si>
  <si>
    <t>○돌보미관리비_집담회 및 정서치유</t>
    <phoneticPr fontId="26" type="noConversion"/>
  </si>
  <si>
    <t>○돌보미관리비_법정교육진행비</t>
    <phoneticPr fontId="26" type="noConversion"/>
  </si>
  <si>
    <t>○돌보미관리비_양성교육</t>
    <phoneticPr fontId="26" type="noConversion"/>
  </si>
  <si>
    <t>○돌보미관리비_보수교육</t>
    <phoneticPr fontId="26" type="noConversion"/>
  </si>
  <si>
    <t xml:space="preserve">  - 돌보미 현장실습제공가정</t>
    <phoneticPr fontId="26" type="noConversion"/>
  </si>
  <si>
    <t xml:space="preserve">  - 돌보미 현장실습이수자</t>
    <phoneticPr fontId="26" type="noConversion"/>
  </si>
  <si>
    <t>○돌보미관리비_돌보미현장실습</t>
    <phoneticPr fontId="26" type="noConversion"/>
  </si>
  <si>
    <t>○돌보미관리비_배상책임보험료</t>
    <phoneticPr fontId="26" type="noConversion"/>
  </si>
  <si>
    <t>○돌보미관리비_4대보험료</t>
    <phoneticPr fontId="26" type="noConversion"/>
  </si>
  <si>
    <t>○돌보미관리비_퇴직적립금</t>
    <phoneticPr fontId="26" type="noConversion"/>
  </si>
  <si>
    <t xml:space="preserve">  - 3년 미만</t>
    <phoneticPr fontId="26" type="noConversion"/>
  </si>
  <si>
    <t xml:space="preserve">  - 5년 미만</t>
    <phoneticPr fontId="26" type="noConversion"/>
  </si>
  <si>
    <t xml:space="preserve">  - 5년 이상</t>
    <phoneticPr fontId="26" type="noConversion"/>
  </si>
  <si>
    <t>○아이돌봄수당_명절상여금</t>
    <phoneticPr fontId="26" type="noConversion"/>
  </si>
  <si>
    <t>○아이돌봄수당_교육수당</t>
    <phoneticPr fontId="26" type="noConversion"/>
  </si>
  <si>
    <t>○아이돌봄수당_취소수수료</t>
    <phoneticPr fontId="26" type="noConversion"/>
  </si>
  <si>
    <t>○아이돌봄수당_유급휴일수당</t>
    <phoneticPr fontId="26" type="noConversion"/>
  </si>
  <si>
    <t>○아이돌봄수당_연차유급휴가미사용수당</t>
    <phoneticPr fontId="26" type="noConversion"/>
  </si>
  <si>
    <t>○아이돌봄수당_연차유급휴가수당</t>
    <phoneticPr fontId="26" type="noConversion"/>
  </si>
  <si>
    <t>○아이돌봄수당_연장근로수당</t>
    <phoneticPr fontId="26" type="noConversion"/>
  </si>
  <si>
    <t>○아이돌봄수당_주휴수당</t>
    <phoneticPr fontId="26" type="noConversion"/>
  </si>
  <si>
    <t>○아이돌봄수당_휴일수당</t>
    <phoneticPr fontId="26" type="noConversion"/>
  </si>
  <si>
    <t>○아이돌봄수당_야간근로수당</t>
    <phoneticPr fontId="26" type="noConversion"/>
  </si>
  <si>
    <t xml:space="preserve">  - 질병아동활동수당</t>
    <phoneticPr fontId="26" type="noConversion"/>
  </si>
  <si>
    <t xml:space="preserve">  - 아동추가수당</t>
    <phoneticPr fontId="26" type="noConversion"/>
  </si>
  <si>
    <t xml:space="preserve">  - 기본활동수당</t>
    <phoneticPr fontId="26" type="noConversion"/>
  </si>
  <si>
    <t>○아이돌봄수당_활동수당</t>
    <phoneticPr fontId="26" type="noConversion"/>
  </si>
  <si>
    <t xml:space="preserve">  - 전년도 종일제 및 한부모지원보조금</t>
    <phoneticPr fontId="26" type="noConversion"/>
  </si>
  <si>
    <t>○ 한부모가정 지원금</t>
    <phoneticPr fontId="26" type="noConversion"/>
  </si>
  <si>
    <t>○아이돌봄수당_종일제 추가수당</t>
    <phoneticPr fontId="26" type="noConversion"/>
  </si>
  <si>
    <t>○인건비_종사자수당</t>
    <phoneticPr fontId="26" type="noConversion"/>
  </si>
  <si>
    <t>아이돌봄</t>
    <phoneticPr fontId="26" type="noConversion"/>
  </si>
  <si>
    <t>영아종일제·한부모지원보조금</t>
    <phoneticPr fontId="26" type="noConversion"/>
  </si>
  <si>
    <t>전년도이월금(보조금_영아종일제·한부모지원)</t>
    <phoneticPr fontId="26" type="noConversion"/>
  </si>
  <si>
    <t>전년도이월금(보조금_아이돌봄지원)</t>
    <phoneticPr fontId="26" type="noConversion"/>
  </si>
  <si>
    <t>인권전문가수당보조금</t>
    <phoneticPr fontId="26" type="noConversion"/>
  </si>
  <si>
    <t>○인건비_인권전문가수당</t>
    <phoneticPr fontId="26" type="noConversion"/>
  </si>
  <si>
    <t>시간제돌봄추가지원보조금</t>
    <phoneticPr fontId="26" type="noConversion"/>
  </si>
  <si>
    <t>○아이돌봄수당_시간제 추가수당</t>
    <phoneticPr fontId="26" type="noConversion"/>
  </si>
  <si>
    <t>전년도이월금(사업수입_돌보미교육비)</t>
    <phoneticPr fontId="26" type="noConversion"/>
  </si>
  <si>
    <t>전년도이월금(사업수입_아이돌봄서비스)</t>
    <phoneticPr fontId="26" type="noConversion"/>
  </si>
  <si>
    <t>○아이돌봄수당_기관파견교통비</t>
    <phoneticPr fontId="26" type="noConversion"/>
  </si>
  <si>
    <t>○아이돌봄수당_기관파견수당</t>
    <phoneticPr fontId="26" type="noConversion"/>
  </si>
  <si>
    <t>○아이돌봄수당_면접비</t>
    <phoneticPr fontId="26" type="noConversion"/>
  </si>
  <si>
    <t>전년도이월금(잡수입)</t>
    <phoneticPr fontId="26" type="noConversion"/>
  </si>
  <si>
    <t>전년도이월금(사업수입_방문교육)</t>
    <phoneticPr fontId="26" type="noConversion"/>
  </si>
  <si>
    <t>○시도보조금(시간제추가지원)</t>
    <phoneticPr fontId="26" type="noConversion"/>
  </si>
  <si>
    <t>○시도보조금(인권전문가수당)</t>
    <phoneticPr fontId="26" type="noConversion"/>
  </si>
  <si>
    <t>아이돌봄서비스본인부담금</t>
    <phoneticPr fontId="26" type="noConversion"/>
  </si>
  <si>
    <t>기관파견서비스부담금</t>
    <phoneticPr fontId="26" type="noConversion"/>
  </si>
  <si>
    <t>돌보미교육비본인부담금</t>
    <phoneticPr fontId="26" type="noConversion"/>
  </si>
  <si>
    <t>전년도이월금(법인전입금)</t>
    <phoneticPr fontId="26" type="noConversion"/>
  </si>
  <si>
    <t xml:space="preserve">  전년도이월금(사업수입_방문교육)</t>
    <phoneticPr fontId="26" type="noConversion"/>
  </si>
  <si>
    <t xml:space="preserve">   전년도이월금(사업수입_아이돌봄서비스)</t>
    <phoneticPr fontId="26" type="noConversion"/>
  </si>
  <si>
    <t>전년도이월금(비지정후원금)</t>
    <phoneticPr fontId="26" type="noConversion"/>
  </si>
  <si>
    <t>전년도이월금(지정후원금_생활비지원)</t>
    <phoneticPr fontId="26" type="noConversion"/>
  </si>
  <si>
    <t>39 외부지원</t>
    <phoneticPr fontId="26" type="noConversion"/>
  </si>
  <si>
    <t>382 아이돌봄운영비</t>
    <phoneticPr fontId="26" type="noConversion"/>
  </si>
  <si>
    <t>381 아이돌봄사업비</t>
    <phoneticPr fontId="26" type="noConversion"/>
  </si>
  <si>
    <t>38 아이돌봄지원</t>
    <phoneticPr fontId="26" type="noConversion"/>
  </si>
  <si>
    <t>371 1인가구지원</t>
    <phoneticPr fontId="26" type="noConversion"/>
  </si>
  <si>
    <t>37 1인가구지원</t>
    <phoneticPr fontId="26" type="noConversion"/>
  </si>
  <si>
    <t>361 서울가족학교</t>
    <phoneticPr fontId="26" type="noConversion"/>
  </si>
  <si>
    <t>36 서울가족학교</t>
    <phoneticPr fontId="26" type="noConversion"/>
  </si>
  <si>
    <t>351 공동육아나눔터</t>
    <phoneticPr fontId="26" type="noConversion"/>
  </si>
  <si>
    <t>35 공동육아나눔터</t>
    <phoneticPr fontId="26" type="noConversion"/>
  </si>
  <si>
    <t>341 찾아가는결혼이주여성다이음</t>
    <phoneticPr fontId="0" type="Hiragana"/>
  </si>
  <si>
    <t>34 찾아가는결혼이주여성다이음</t>
    <phoneticPr fontId="0" type="Hiragana"/>
  </si>
  <si>
    <t>331 한국어교육</t>
    <phoneticPr fontId="0" type="Hiragana"/>
  </si>
  <si>
    <t>33 한국어교육</t>
    <phoneticPr fontId="0" type="Hiragana"/>
  </si>
  <si>
    <t>323 이중언어가족환경조성</t>
    <phoneticPr fontId="0" type="Hiragana"/>
  </si>
  <si>
    <t>322 언어발달지원</t>
    <phoneticPr fontId="0" type="Hiragana"/>
  </si>
  <si>
    <t>321 사례관리</t>
    <phoneticPr fontId="26" type="noConversion"/>
  </si>
  <si>
    <t>32 다문화가족특성화</t>
    <phoneticPr fontId="0" type="Hiragana"/>
  </si>
  <si>
    <t>313 가족과함께하는지역공동체</t>
    <phoneticPr fontId="26" type="noConversion"/>
  </si>
  <si>
    <t>312 가족돌봄</t>
    <phoneticPr fontId="0" type="Hiragana"/>
  </si>
  <si>
    <t>311 가족관계</t>
    <phoneticPr fontId="26" type="noConversion"/>
  </si>
  <si>
    <t>31 통합서비스</t>
    <phoneticPr fontId="26" type="noConversion"/>
  </si>
  <si>
    <t>111 통합서비스사업수입</t>
    <phoneticPr fontId="26" type="noConversion"/>
  </si>
  <si>
    <t xml:space="preserve">  - 언어발달지도사(만3년이상)</t>
    <phoneticPr fontId="0" type="Hiragana"/>
  </si>
  <si>
    <t xml:space="preserve">  - 사례관리사(만5년이상)</t>
    <phoneticPr fontId="0" type="Hiragana"/>
  </si>
  <si>
    <t xml:space="preserve">  - 사례관리사(만3년이상)</t>
    <phoneticPr fontId="0" type="Hiragana"/>
  </si>
  <si>
    <t xml:space="preserve">  - 팀원 3/4호봉</t>
    <phoneticPr fontId="26" type="noConversion"/>
  </si>
  <si>
    <t xml:space="preserve">  - 팀원 3호봉</t>
    <phoneticPr fontId="26" type="noConversion"/>
  </si>
  <si>
    <t xml:space="preserve">  - 팀원 4/5호봉</t>
    <phoneticPr fontId="26" type="noConversion"/>
  </si>
  <si>
    <t xml:space="preserve">  - 팀원 5호봉</t>
    <phoneticPr fontId="26" type="noConversion"/>
  </si>
  <si>
    <t xml:space="preserve">  - 팀원 4호봉</t>
    <phoneticPr fontId="26" type="noConversion"/>
  </si>
  <si>
    <t xml:space="preserve">  - 팀원 1호봉</t>
    <phoneticPr fontId="26" type="noConversion"/>
  </si>
  <si>
    <t xml:space="preserve">  - 센터장 10/11호봉</t>
    <phoneticPr fontId="26" type="noConversion"/>
  </si>
  <si>
    <t xml:space="preserve">  - 사무국장 20/21호봉</t>
    <phoneticPr fontId="26" type="noConversion"/>
  </si>
  <si>
    <t xml:space="preserve">  - 선임팀원 9호봉</t>
    <phoneticPr fontId="0" type="Hiragana"/>
  </si>
  <si>
    <t xml:space="preserve">  - 선임팀원 7/8호봉</t>
    <phoneticPr fontId="0" type="Hiragana"/>
  </si>
  <si>
    <t xml:space="preserve">  - 팀원 1/2호봉</t>
    <phoneticPr fontId="0" type="Hiragana"/>
  </si>
  <si>
    <t xml:space="preserve">  - 팀원 5호봉</t>
    <phoneticPr fontId="0" type="Hiragana"/>
  </si>
  <si>
    <t>○차량정비유지비</t>
    <phoneticPr fontId="0" type="Hiragana"/>
  </si>
  <si>
    <t xml:space="preserve">  - 사무국장 20호봉</t>
    <phoneticPr fontId="26" type="noConversion"/>
  </si>
  <si>
    <t xml:space="preserve">  - 팀장 14/15호봉</t>
    <phoneticPr fontId="26" type="noConversion"/>
  </si>
  <si>
    <t xml:space="preserve">  - 팀장 11/12호봉</t>
    <phoneticPr fontId="0" type="Hiragana"/>
  </si>
  <si>
    <t xml:space="preserve">  - 선임팀원 6/7호봉</t>
    <phoneticPr fontId="0" type="Hiragana"/>
  </si>
  <si>
    <t xml:space="preserve">  - 선임팀원 4/5호봉</t>
    <phoneticPr fontId="0" type="Hiragana"/>
  </si>
  <si>
    <t xml:space="preserve"> [사회성발달프로그램]</t>
    <phoneticPr fontId="26" type="noConversion"/>
  </si>
  <si>
    <t xml:space="preserve"> [부모자녀관계향상프로그램]</t>
    <phoneticPr fontId="26" type="noConversion"/>
  </si>
  <si>
    <t xml:space="preserve">  - 재료비</t>
    <phoneticPr fontId="25" type="Hiragana"/>
  </si>
  <si>
    <t xml:space="preserve">  - 다과비</t>
    <phoneticPr fontId="25" type="Hiragana"/>
  </si>
  <si>
    <t xml:space="preserve">  - 문화체험비</t>
    <phoneticPr fontId="25" type="Hiragana"/>
  </si>
  <si>
    <t xml:space="preserve">  - 식대</t>
    <phoneticPr fontId="26" type="noConversion"/>
  </si>
  <si>
    <t xml:space="preserve">  - 자원봉사자 식대</t>
    <phoneticPr fontId="35" type="noConversion"/>
  </si>
  <si>
    <t xml:space="preserve">  - 자원봉사자 다과비</t>
    <phoneticPr fontId="35" type="noConversion"/>
  </si>
  <si>
    <t xml:space="preserve"> [자녀프로그램]</t>
    <phoneticPr fontId="26" type="noConversion"/>
  </si>
  <si>
    <t>○다이음사업자료제작비</t>
    <phoneticPr fontId="26" type="noConversion"/>
  </si>
  <si>
    <t>○시설개보수비</t>
    <phoneticPr fontId="26" type="noConversion"/>
  </si>
  <si>
    <t xml:space="preserve">  - 재료비</t>
    <phoneticPr fontId="35" type="noConversion"/>
  </si>
  <si>
    <t xml:space="preserve"> [연극놀이프로그램]</t>
    <phoneticPr fontId="35" type="noConversion"/>
  </si>
  <si>
    <t xml:space="preserve"> [운영위원회]</t>
    <phoneticPr fontId="35" type="noConversion"/>
  </si>
  <si>
    <t xml:space="preserve">  - 다과비</t>
    <phoneticPr fontId="35" type="noConversion"/>
  </si>
  <si>
    <t xml:space="preserve"> [예비부모교육]</t>
    <phoneticPr fontId="26" type="noConversion"/>
  </si>
  <si>
    <t xml:space="preserve"> [조부모교육]</t>
    <phoneticPr fontId="26" type="noConversion"/>
  </si>
  <si>
    <t xml:space="preserve"> [부모-자녀 의사소통교육]</t>
    <phoneticPr fontId="26" type="noConversion"/>
  </si>
  <si>
    <t xml:space="preserve">  - 회의비</t>
    <phoneticPr fontId="26" type="noConversion"/>
  </si>
  <si>
    <t xml:space="preserve"> [아버지자조모임]</t>
    <phoneticPr fontId="26" type="noConversion"/>
  </si>
  <si>
    <t>○청소년기교육</t>
    <phoneticPr fontId="26" type="noConversion"/>
  </si>
  <si>
    <t xml:space="preserve"> [가족봉사단]</t>
    <phoneticPr fontId="26" type="noConversion"/>
  </si>
  <si>
    <t>○차량소모품비</t>
    <phoneticPr fontId="0" type="Hiragana"/>
  </si>
  <si>
    <t xml:space="preserve">  - 심리검사지 구입비 </t>
    <phoneticPr fontId="26" type="noConversion"/>
  </si>
  <si>
    <t xml:space="preserve">  - 상담사 간담회</t>
    <phoneticPr fontId="26" type="noConversion"/>
  </si>
  <si>
    <t xml:space="preserve">  - 상담사 평가회의</t>
    <phoneticPr fontId="26" type="noConversion"/>
  </si>
  <si>
    <t xml:space="preserve">  - 상담자문위원회</t>
    <phoneticPr fontId="26" type="noConversion"/>
  </si>
  <si>
    <t xml:space="preserve">  - 홍보비</t>
    <phoneticPr fontId="25" type="Hiragana"/>
  </si>
  <si>
    <t xml:space="preserve">   - 방문지도사(활동수당)</t>
    <phoneticPr fontId="26" type="noConversion"/>
  </si>
  <si>
    <t xml:space="preserve">   - 방문지도사(회의수당)</t>
    <phoneticPr fontId="26" type="noConversion"/>
  </si>
  <si>
    <t xml:space="preserve">   - 방문지도사(교육수당)</t>
    <phoneticPr fontId="26" type="noConversion"/>
  </si>
  <si>
    <t xml:space="preserve">   - 방문지도사(유급휴일수당)</t>
    <phoneticPr fontId="26" type="noConversion"/>
  </si>
  <si>
    <t xml:space="preserve">   - 방문지도사(주휴수당)</t>
    <phoneticPr fontId="26" type="noConversion"/>
  </si>
  <si>
    <t xml:space="preserve">  - 다과비</t>
    <phoneticPr fontId="0" type="Hiragana"/>
  </si>
  <si>
    <t xml:space="preserve">  - 교구구입비</t>
    <phoneticPr fontId="0" type="Hiragana"/>
  </si>
  <si>
    <t xml:space="preserve">  - 교재 및 수료증발급비</t>
    <phoneticPr fontId="26" type="noConversion"/>
  </si>
  <si>
    <t>○부모교육이용료</t>
    <phoneticPr fontId="26" type="noConversion"/>
  </si>
  <si>
    <t>○예비·신혼부부교실이용료</t>
    <phoneticPr fontId="26" type="noConversion"/>
  </si>
  <si>
    <t>예비·신혼부부교실이용료</t>
  </si>
  <si>
    <t>부모교육이용료</t>
  </si>
  <si>
    <t>부모교육이용료</t>
    <phoneticPr fontId="26" type="noConversion"/>
  </si>
  <si>
    <t>예비·신혼부부교실이용료</t>
    <phoneticPr fontId="26" type="noConversion"/>
  </si>
  <si>
    <t>전년도이월금(지정후원금_시설개보수비)</t>
    <phoneticPr fontId="26" type="noConversion"/>
  </si>
  <si>
    <t>1. 2021년 세입명세서</t>
    <phoneticPr fontId="26" type="noConversion"/>
  </si>
  <si>
    <t>2021년
예산액(A)</t>
    <phoneticPr fontId="26" type="noConversion"/>
  </si>
  <si>
    <t>2020년
예산액(B)</t>
    <phoneticPr fontId="26" type="noConversion"/>
  </si>
  <si>
    <t>2020년 예산액</t>
    <phoneticPr fontId="26" type="noConversion"/>
  </si>
  <si>
    <t>2021년 예산액</t>
    <phoneticPr fontId="26" type="noConversion"/>
  </si>
  <si>
    <t>유해리</t>
    <phoneticPr fontId="26" type="noConversion"/>
  </si>
  <si>
    <t xml:space="preserve">  - 대관비</t>
    <phoneticPr fontId="35" type="noConversion"/>
  </si>
  <si>
    <t xml:space="preserve">  - 상품구입비</t>
    <phoneticPr fontId="35" type="noConversion"/>
  </si>
  <si>
    <t xml:space="preserve">  - 현수막제작비</t>
    <phoneticPr fontId="35" type="noConversion"/>
  </si>
  <si>
    <t xml:space="preserve">  - 식대</t>
    <phoneticPr fontId="35" type="noConversion"/>
  </si>
  <si>
    <t xml:space="preserve">  - 회의비</t>
    <phoneticPr fontId="35" type="noConversion"/>
  </si>
  <si>
    <t xml:space="preserve">  - 오리엔테이션 다과비</t>
    <phoneticPr fontId="35" type="noConversion"/>
  </si>
  <si>
    <t xml:space="preserve">  - 활동보고회 식대</t>
    <phoneticPr fontId="35" type="noConversion"/>
  </si>
  <si>
    <t xml:space="preserve">  - 수료선물비</t>
    <phoneticPr fontId="35" type="noConversion"/>
  </si>
  <si>
    <t xml:space="preserve">  -  물품비</t>
    <phoneticPr fontId="26" type="noConversion"/>
  </si>
  <si>
    <t xml:space="preserve">  - 포스터 제작비</t>
    <phoneticPr fontId="26" type="noConversion"/>
  </si>
  <si>
    <t xml:space="preserve">  - 옥외 현수막 제작비</t>
    <phoneticPr fontId="35" type="noConversion"/>
  </si>
  <si>
    <t xml:space="preserve">  - 아동기·청소년기부모교실</t>
    <phoneticPr fontId="26" type="noConversion"/>
  </si>
  <si>
    <t xml:space="preserve">  - 돌보미 현장실습지도자</t>
    <phoneticPr fontId="26" type="noConversion"/>
  </si>
  <si>
    <t xml:space="preserve">  - 전담인력(14단계)</t>
    <phoneticPr fontId="26" type="noConversion"/>
  </si>
  <si>
    <t xml:space="preserve">  - 전담인력(7단계)</t>
    <phoneticPr fontId="26" type="noConversion"/>
  </si>
  <si>
    <t xml:space="preserve">  - 전담인력(5단계)</t>
    <phoneticPr fontId="26" type="noConversion"/>
  </si>
  <si>
    <t xml:space="preserve">  - 지원인력(4단계)</t>
    <phoneticPr fontId="26" type="noConversion"/>
  </si>
  <si>
    <t>○인건비_명절상여금</t>
    <phoneticPr fontId="26" type="noConversion"/>
  </si>
  <si>
    <t xml:space="preserve">  - 전담인력(13단계/14단계)</t>
    <phoneticPr fontId="26" type="noConversion"/>
  </si>
  <si>
    <t xml:space="preserve">  - 전담인력(4단계/5단계)</t>
    <phoneticPr fontId="26" type="noConversion"/>
  </si>
  <si>
    <t xml:space="preserve">  - 전담인력(2단계/3단계)</t>
    <phoneticPr fontId="26" type="noConversion"/>
  </si>
  <si>
    <t xml:space="preserve">  - 지원인력(3단계/4단계)</t>
    <phoneticPr fontId="26" type="noConversion"/>
  </si>
  <si>
    <t>○행정부대경비_출장비</t>
    <phoneticPr fontId="26" type="noConversion"/>
  </si>
  <si>
    <t>○돌보미관리비_신규돌보미 교육비 지원</t>
    <phoneticPr fontId="26" type="noConversion"/>
  </si>
  <si>
    <t xml:space="preserve">   - 전담인력</t>
  </si>
  <si>
    <t xml:space="preserve">   - 지원인력</t>
  </si>
  <si>
    <t>시간제추가지원보조금</t>
    <phoneticPr fontId="26" type="noConversion"/>
  </si>
  <si>
    <t>전년도이월금(보조금_시간제추가지원)</t>
    <phoneticPr fontId="26" type="noConversion"/>
  </si>
  <si>
    <t xml:space="preserve">  - 전년도 시간제추가지원보조금</t>
    <phoneticPr fontId="26" type="noConversion"/>
  </si>
  <si>
    <t xml:space="preserve">   - 전년도 아이돌보미 예방접종비 보조금</t>
    <phoneticPr fontId="26" type="noConversion"/>
  </si>
  <si>
    <t>전년도이월금(보조금_아이돌보미예방접종비지원)</t>
    <phoneticPr fontId="26" type="noConversion"/>
  </si>
  <si>
    <t>○아이돌봄서비스 돌보미교육비 환급</t>
    <phoneticPr fontId="26" type="noConversion"/>
  </si>
  <si>
    <t xml:space="preserve">  - 전년도 보조금 예금이자</t>
    <phoneticPr fontId="26" type="noConversion"/>
  </si>
  <si>
    <t>사업수입(아이돌봄)</t>
    <phoneticPr fontId="26" type="noConversion"/>
  </si>
  <si>
    <t>○아이돌보미교육비</t>
    <phoneticPr fontId="26" type="noConversion"/>
  </si>
  <si>
    <t>○시도보조금(영아종일제,한부모지원)</t>
    <phoneticPr fontId="26" type="noConversion"/>
  </si>
  <si>
    <t>전년도이월금(보조금_영아종일제,한부모지원)</t>
    <phoneticPr fontId="26" type="noConversion"/>
  </si>
  <si>
    <t>전년도이월금(보조금_돌보미예방접종비지원)</t>
    <phoneticPr fontId="26" type="noConversion"/>
  </si>
  <si>
    <t>건강가정지원센터 운영보조금</t>
    <phoneticPr fontId="26" type="noConversion"/>
  </si>
  <si>
    <t>다문화가족지원센터 운영보조금</t>
    <phoneticPr fontId="26" type="noConversion"/>
  </si>
  <si>
    <t>다문화가족특성화사업보조금</t>
    <phoneticPr fontId="26" type="noConversion"/>
  </si>
  <si>
    <t>사업수입</t>
    <phoneticPr fontId="26" type="noConversion"/>
  </si>
  <si>
    <t>잡수입</t>
    <phoneticPr fontId="26" type="noConversion"/>
  </si>
  <si>
    <t>잡수입(아이돌봄)</t>
    <phoneticPr fontId="26" type="noConversion"/>
  </si>
  <si>
    <t xml:space="preserve">   전년도이월금(사업수입_돌보미교육비)</t>
    <phoneticPr fontId="26" type="noConversion"/>
  </si>
  <si>
    <t>아이돌봄지원보조금</t>
    <phoneticPr fontId="26" type="noConversion"/>
  </si>
  <si>
    <t>아이돌봄종사자수당</t>
    <phoneticPr fontId="26" type="noConversion"/>
  </si>
  <si>
    <t>아이돌봄인권전문가수당</t>
    <phoneticPr fontId="26" type="noConversion"/>
  </si>
  <si>
    <t>영아종일제,한부모지원</t>
    <phoneticPr fontId="26" type="noConversion"/>
  </si>
  <si>
    <t>시간제돌봄수당추가지원</t>
    <phoneticPr fontId="26" type="noConversion"/>
  </si>
  <si>
    <t>아이돌보미예방접종비지원</t>
    <phoneticPr fontId="26" type="noConversion"/>
  </si>
  <si>
    <t>영아종일제·한부모지원</t>
    <phoneticPr fontId="26" type="noConversion"/>
  </si>
  <si>
    <t>711 예비비</t>
    <phoneticPr fontId="26" type="noConversion"/>
  </si>
  <si>
    <t>398 다행복자조모임</t>
    <phoneticPr fontId="26" type="noConversion"/>
  </si>
  <si>
    <t>397 결혼이민여성취업역량강화</t>
    <phoneticPr fontId="26" type="noConversion"/>
  </si>
  <si>
    <t>396 비상용생리대비치</t>
    <phoneticPr fontId="26" type="noConversion"/>
  </si>
  <si>
    <t>395 열린마루</t>
    <phoneticPr fontId="0" type="Hiragana"/>
  </si>
  <si>
    <t>394 한부모가족자조모임</t>
    <phoneticPr fontId="0" type="Hiragana"/>
  </si>
  <si>
    <t>393 가족상담지원</t>
    <phoneticPr fontId="0" type="Hiragana"/>
  </si>
  <si>
    <t>392 아버지자조모임</t>
    <phoneticPr fontId="0" type="Hiragana"/>
  </si>
  <si>
    <t>391 부자유친프로젝트</t>
    <phoneticPr fontId="0" type="Hiragana"/>
  </si>
  <si>
    <t>324 방문교육지원</t>
    <phoneticPr fontId="26" type="noConversion"/>
  </si>
  <si>
    <t>세 출 총 계</t>
    <phoneticPr fontId="26" type="noConversion"/>
  </si>
  <si>
    <t>잔액</t>
    <phoneticPr fontId="35" type="noConversion"/>
  </si>
  <si>
    <t>집행액</t>
    <phoneticPr fontId="35" type="noConversion"/>
  </si>
  <si>
    <t>2. 2021년 세출명세서</t>
    <phoneticPr fontId="26" type="noConversion"/>
  </si>
  <si>
    <t>제 1 조  2021년도 세입·세출 예산총액은 다음과 같다</t>
    <phoneticPr fontId="26" type="noConversion"/>
  </si>
  <si>
    <t>제 2 조  2021년도 세입·세출 예산의 명세는 별첨 세입명세서, 세출명세서 예산과 같다</t>
    <phoneticPr fontId="26" type="noConversion"/>
  </si>
  <si>
    <t>×</t>
  </si>
  <si>
    <t>활동 아이돌보미</t>
    <phoneticPr fontId="26" type="noConversion"/>
  </si>
  <si>
    <t>1월-12월
(총 12회)</t>
    <phoneticPr fontId="26" type="noConversion"/>
  </si>
  <si>
    <t>보수교육</t>
    <phoneticPr fontId="26" type="noConversion"/>
  </si>
  <si>
    <t>신규 아이돌보미</t>
    <phoneticPr fontId="26" type="noConversion"/>
  </si>
  <si>
    <t>1월-12월
(총 3회)</t>
    <phoneticPr fontId="26" type="noConversion"/>
  </si>
  <si>
    <t>양성교육</t>
    <phoneticPr fontId="26" type="noConversion"/>
  </si>
  <si>
    <t>법정의무교육</t>
    <phoneticPr fontId="26" type="noConversion"/>
  </si>
  <si>
    <t>1월-12월
(총 4회)</t>
    <phoneticPr fontId="26" type="noConversion"/>
  </si>
  <si>
    <t>집담회 및 간담회</t>
    <phoneticPr fontId="26" type="noConversion"/>
  </si>
  <si>
    <t>돌보미관리</t>
    <phoneticPr fontId="26" type="noConversion"/>
  </si>
  <si>
    <t>만3개월~만36개월
 이하 영아</t>
    <phoneticPr fontId="26" type="noConversion"/>
  </si>
  <si>
    <t>1월-12월
(상시)</t>
    <phoneticPr fontId="26" type="noConversion"/>
  </si>
  <si>
    <t>종일제 서비스</t>
    <phoneticPr fontId="26" type="noConversion"/>
  </si>
  <si>
    <t>만3개월~만12세
 이하 아동</t>
    <phoneticPr fontId="26" type="noConversion"/>
  </si>
  <si>
    <t>­ 부모의 맞벌이 등의 사유로 양육공백이 발생한 가정의 아동을 대상으로 아이돌보미가 찾아가는 돌봄서비스를 제공하여 부모의 양육부담경감 및 시설보육의 사각지대 해소</t>
    <phoneticPr fontId="26" type="noConversion"/>
  </si>
  <si>
    <t>시간제 서비스</t>
    <phoneticPr fontId="26" type="noConversion"/>
  </si>
  <si>
    <t>오효래</t>
    <phoneticPr fontId="35" type="noConversion"/>
  </si>
  <si>
    <t>서울생활영역권 1인가구</t>
    <phoneticPr fontId="35" type="noConversion"/>
  </si>
  <si>
    <t>2월-12월
(총 40회기)</t>
    <phoneticPr fontId="26" type="noConversion"/>
  </si>
  <si>
    <t>- 1인가구의 사회적 지지체계 향상 및 건강한 여가생활을 위한 자조모임 활동비 지원</t>
    <phoneticPr fontId="35" type="noConversion"/>
  </si>
  <si>
    <t>사회적관계망 프로그램</t>
    <phoneticPr fontId="35" type="noConversion"/>
  </si>
  <si>
    <t>외부강사</t>
    <phoneticPr fontId="35" type="noConversion"/>
  </si>
  <si>
    <t>- 1인가구의 심리적 안정감 도모를 위한 연령별, 주제별 집단상담 지원</t>
    <phoneticPr fontId="35" type="noConversion"/>
  </si>
  <si>
    <t>집단상담 프로그램</t>
    <phoneticPr fontId="35" type="noConversion"/>
  </si>
  <si>
    <t>2월-12월
(총 15회기)</t>
    <phoneticPr fontId="26" type="noConversion"/>
  </si>
  <si>
    <t>독립생활능력 프로그램</t>
    <phoneticPr fontId="35" type="noConversion"/>
  </si>
  <si>
    <t>1인가구지원사업 강사</t>
    <phoneticPr fontId="35" type="noConversion"/>
  </si>
  <si>
    <t>2월-12월
(총 3회기)</t>
    <phoneticPr fontId="26" type="noConversion"/>
  </si>
  <si>
    <t>- 1인가구의 가족관계 개선 및 향상을 위한 교육 지원</t>
    <phoneticPr fontId="35" type="noConversion"/>
  </si>
  <si>
    <t>가족관계 프로그램</t>
    <phoneticPr fontId="35" type="noConversion"/>
  </si>
  <si>
    <t>서울가족학교강사</t>
    <phoneticPr fontId="26" type="noConversion"/>
  </si>
  <si>
    <r>
      <t>서울시 기업</t>
    </r>
    <r>
      <rPr>
        <sz val="9"/>
        <rFont val="맑은 고딕"/>
        <family val="3"/>
        <charset val="129"/>
      </rPr>
      <t>∙</t>
    </r>
    <r>
      <rPr>
        <sz val="9"/>
        <rFont val="굴림"/>
        <family val="3"/>
        <charset val="129"/>
      </rPr>
      <t>공공기관∙
 어린이집∙학교∙ 
공동육아아버지커뮤니티</t>
    </r>
    <phoneticPr fontId="26" type="noConversion"/>
  </si>
  <si>
    <t>2월-12월
(총 12회기)</t>
    <phoneticPr fontId="26" type="noConversion"/>
  </si>
  <si>
    <t>찾아가는 아버지교실</t>
    <phoneticPr fontId="26" type="noConversion"/>
  </si>
  <si>
    <t>서울 생활영역권 가족</t>
    <phoneticPr fontId="26" type="noConversion"/>
  </si>
  <si>
    <t>패밀리 셰프</t>
    <phoneticPr fontId="26" type="noConversion"/>
  </si>
  <si>
    <t>청소년기 자녀를 둔 부모</t>
    <phoneticPr fontId="35" type="noConversion"/>
  </si>
  <si>
    <t>2월-12월
(총 6회기)</t>
    <phoneticPr fontId="26" type="noConversion"/>
  </si>
  <si>
    <t>청소년기 부모교실</t>
    <phoneticPr fontId="26" type="noConversion"/>
  </si>
  <si>
    <t>아동기 자녀를 둔 부모</t>
    <phoneticPr fontId="35" type="noConversion"/>
  </si>
  <si>
    <t>아동기 부모교실</t>
    <phoneticPr fontId="26" type="noConversion"/>
  </si>
  <si>
    <t>부모교실</t>
    <phoneticPr fontId="26" type="noConversion"/>
  </si>
  <si>
    <t>2월-12월
(총 8회기)</t>
    <phoneticPr fontId="26" type="noConversion"/>
  </si>
  <si>
    <t>예비신혼부부교실</t>
    <phoneticPr fontId="26" type="noConversion"/>
  </si>
  <si>
    <t>서울가족학교</t>
    <phoneticPr fontId="35" type="noConversion"/>
  </si>
  <si>
    <t>강예슬
임지은</t>
    <phoneticPr fontId="26" type="noConversion"/>
  </si>
  <si>
    <t>관내 어린이집 및 
초등학교</t>
    <phoneticPr fontId="35" type="noConversion"/>
  </si>
  <si>
    <t>다문화가족 자녀</t>
  </si>
  <si>
    <t>언어발달 교육</t>
  </si>
  <si>
    <t>관내 어린이집 및
초등학교</t>
    <phoneticPr fontId="35" type="noConversion"/>
  </si>
  <si>
    <t>­ 다문화가족 자녀의 언어능력 수준 평가 및 진단</t>
    <phoneticPr fontId="26" type="noConversion"/>
  </si>
  <si>
    <t>언어발달 평가</t>
  </si>
  <si>
    <t>언어발달
지원사업</t>
    <phoneticPr fontId="26" type="noConversion"/>
  </si>
  <si>
    <t>신해옥</t>
    <phoneticPr fontId="35" type="noConversion"/>
  </si>
  <si>
    <t>결혼이민자 및 외국인등록번호 소지 거주외국인</t>
    <phoneticPr fontId="35" type="noConversion"/>
  </si>
  <si>
    <t>- 한국어수준 중급이상 대상 심화한국어 교육</t>
    <phoneticPr fontId="35" type="noConversion"/>
  </si>
  <si>
    <t>특수목적한국어
심화한국어</t>
    <phoneticPr fontId="35" type="noConversion"/>
  </si>
  <si>
    <t>- 한국어수준 중급이상 대상 말하기 교육</t>
    <phoneticPr fontId="35" type="noConversion"/>
  </si>
  <si>
    <t>특수목적한국어
말하기반</t>
    <phoneticPr fontId="35" type="noConversion"/>
  </si>
  <si>
    <t>- 한국어수준 중급이상 대상 어휘, 문법반 교육</t>
    <phoneticPr fontId="35" type="noConversion"/>
  </si>
  <si>
    <t>특수목적한국어
어휘반, 문법반</t>
    <phoneticPr fontId="35" type="noConversion"/>
  </si>
  <si>
    <t>- 한국어수준 중급이상 대상 취업관련 어휘, 자녀교육지도반 교육</t>
    <phoneticPr fontId="35" type="noConversion"/>
  </si>
  <si>
    <t>특수목적한국어
취업 및 자녀교육지도반</t>
    <phoneticPr fontId="35" type="noConversion"/>
  </si>
  <si>
    <t>특수목적한국어
말하기, 문제풀이반</t>
    <phoneticPr fontId="35" type="noConversion"/>
  </si>
  <si>
    <t>- 한국어수준 중급이상 대상 발음교정, 생활어휘반 교육</t>
    <phoneticPr fontId="35" type="noConversion"/>
  </si>
  <si>
    <t>특수목적한국어
발음교정, 생활어휘반</t>
    <phoneticPr fontId="35" type="noConversion"/>
  </si>
  <si>
    <t>특수목적한국어
토픽대비반2</t>
    <phoneticPr fontId="35" type="noConversion"/>
  </si>
  <si>
    <t>특수목적한국어
토픽대비반1</t>
    <phoneticPr fontId="35" type="noConversion"/>
  </si>
  <si>
    <t>특수목적한국어
정규 중급2</t>
    <phoneticPr fontId="35" type="noConversion"/>
  </si>
  <si>
    <t>특수목적한국어
정규 중급1</t>
    <phoneticPr fontId="35" type="noConversion"/>
  </si>
  <si>
    <t>2월-12월
(총 555회기)</t>
    <phoneticPr fontId="35" type="noConversion"/>
  </si>
  <si>
    <t>기초, 초급1</t>
    <phoneticPr fontId="35" type="noConversion"/>
  </si>
  <si>
    <t>한국어교육</t>
    <phoneticPr fontId="26" type="noConversion"/>
  </si>
  <si>
    <t>관내 복지재단 및 기관</t>
    <phoneticPr fontId="35" type="noConversion"/>
  </si>
  <si>
    <t>다문화가족</t>
    <phoneticPr fontId="35" type="noConversion"/>
  </si>
  <si>
    <t>1월-12월
(총 20case)</t>
    <phoneticPr fontId="26" type="noConversion"/>
  </si>
  <si>
    <t>다문화가족사례관리</t>
    <phoneticPr fontId="26" type="noConversion"/>
  </si>
  <si>
    <t>지역사회 내 
유관기관 및 단체</t>
    <phoneticPr fontId="26" type="noConversion"/>
  </si>
  <si>
    <t>1월-12월    
(총 80회기)</t>
    <phoneticPr fontId="26" type="noConversion"/>
  </si>
  <si>
    <t>­ 다양한 홍보매체 활용을 통한 기관 및 프로그램 홍보</t>
    <phoneticPr fontId="26" type="noConversion"/>
  </si>
  <si>
    <t>홍보사업</t>
    <phoneticPr fontId="26" type="noConversion"/>
  </si>
  <si>
    <t>홍보사업</t>
    <phoneticPr fontId="35" type="noConversion"/>
  </si>
  <si>
    <t>1월-12월    
(총 40회기)</t>
    <phoneticPr fontId="26" type="noConversion"/>
  </si>
  <si>
    <t>­ 지역사회  내 다양한 네트워크 회의를 통한 가족복지서비스 및 센터 인지도 향상</t>
    <phoneticPr fontId="26" type="noConversion"/>
  </si>
  <si>
    <t>지역사회네트워크</t>
    <phoneticPr fontId="26" type="noConversion"/>
  </si>
  <si>
    <t>1월-12월
(총 5건)</t>
    <phoneticPr fontId="26" type="noConversion"/>
  </si>
  <si>
    <t>기관협약</t>
    <phoneticPr fontId="26" type="noConversion"/>
  </si>
  <si>
    <t>기관협약</t>
    <phoneticPr fontId="35" type="noConversion"/>
  </si>
  <si>
    <t>지역사회연계</t>
    <phoneticPr fontId="26" type="noConversion"/>
  </si>
  <si>
    <t>나희라</t>
    <phoneticPr fontId="35" type="noConversion"/>
  </si>
  <si>
    <t>참여위원회 위촉 위원</t>
    <phoneticPr fontId="35" type="noConversion"/>
  </si>
  <si>
    <t>6월, 12월
(총 2회기)</t>
    <phoneticPr fontId="26" type="noConversion"/>
  </si>
  <si>
    <r>
      <t>­ 교류</t>
    </r>
    <r>
      <rPr>
        <sz val="9"/>
        <rFont val="맑은 고딕"/>
        <family val="3"/>
        <charset val="129"/>
      </rPr>
      <t>〮</t>
    </r>
    <r>
      <rPr>
        <sz val="9"/>
        <rFont val="굴림"/>
        <family val="3"/>
        <charset val="129"/>
      </rPr>
      <t>소통공간</t>
    </r>
    <r>
      <rPr>
        <sz val="9"/>
        <rFont val="맑은 고딕"/>
        <family val="3"/>
        <charset val="129"/>
      </rPr>
      <t xml:space="preserve"> 운영방안 마련 및 발전방향 논의</t>
    </r>
    <phoneticPr fontId="35" type="noConversion"/>
  </si>
  <si>
    <t>참여위원회</t>
    <phoneticPr fontId="35" type="noConversion"/>
  </si>
  <si>
    <t>프로그램 이용자</t>
    <phoneticPr fontId="35" type="noConversion"/>
  </si>
  <si>
    <r>
      <t>­ 프로그램 이용자들을 위한 교류</t>
    </r>
    <r>
      <rPr>
        <sz val="9"/>
        <rFont val="맑은 고딕"/>
        <family val="3"/>
        <charset val="129"/>
      </rPr>
      <t>〮</t>
    </r>
    <r>
      <rPr>
        <sz val="9"/>
        <rFont val="굴림"/>
        <family val="3"/>
        <charset val="129"/>
      </rPr>
      <t>소통공간</t>
    </r>
    <r>
      <rPr>
        <sz val="9"/>
        <rFont val="맑은 고딕"/>
        <family val="3"/>
        <charset val="129"/>
      </rPr>
      <t xml:space="preserve"> 상시 개방</t>
    </r>
    <phoneticPr fontId="35" type="noConversion"/>
  </si>
  <si>
    <t>상시 공간 이용</t>
    <phoneticPr fontId="35" type="noConversion"/>
  </si>
  <si>
    <t>프로그램 이용자 자녀</t>
    <phoneticPr fontId="35" type="noConversion"/>
  </si>
  <si>
    <t>맘케어</t>
    <phoneticPr fontId="35" type="noConversion"/>
  </si>
  <si>
    <t>5월, 10월
(총 2회기)</t>
    <phoneticPr fontId="26" type="noConversion"/>
  </si>
  <si>
    <t>지역사회통합프로그램</t>
    <phoneticPr fontId="35" type="noConversion"/>
  </si>
  <si>
    <t>3월-6월
(총 8회기)</t>
    <phoneticPr fontId="26" type="noConversion"/>
  </si>
  <si>
    <t>문화교육프로그램</t>
    <phoneticPr fontId="26" type="noConversion"/>
  </si>
  <si>
    <t>다문화가족 자녀</t>
    <phoneticPr fontId="35" type="noConversion"/>
  </si>
  <si>
    <t>2월-10월
(총 18회기)</t>
    <phoneticPr fontId="26" type="noConversion"/>
  </si>
  <si>
    <t>­ 다문화가족 자녀들의 또래관계 형성 및 사회성 발달을 위한 미술활동 진행</t>
    <phoneticPr fontId="35" type="noConversion"/>
  </si>
  <si>
    <t>자녀프로그램</t>
    <phoneticPr fontId="26" type="noConversion"/>
  </si>
  <si>
    <t>결혼이주여성</t>
    <phoneticPr fontId="35" type="noConversion"/>
  </si>
  <si>
    <t>1월-12월
(총 25회기)</t>
    <phoneticPr fontId="26" type="noConversion"/>
  </si>
  <si>
    <t>자조모임</t>
    <phoneticPr fontId="26" type="noConversion"/>
  </si>
  <si>
    <t>다문화가족교류
소통공간</t>
    <phoneticPr fontId="26" type="noConversion"/>
  </si>
  <si>
    <t>유해리</t>
    <phoneticPr fontId="35" type="noConversion"/>
  </si>
  <si>
    <t>관내 어린이집, 유치원, 
초등학교, 지역아동센터</t>
    <phoneticPr fontId="35" type="noConversion"/>
  </si>
  <si>
    <t>×</t>
    <phoneticPr fontId="35" type="noConversion"/>
  </si>
  <si>
    <t>1월-12월
(총 50회기)</t>
    <phoneticPr fontId="35" type="noConversion"/>
  </si>
  <si>
    <t>찾아가는 결혼이주여성 다이음</t>
    <phoneticPr fontId="26" type="noConversion"/>
  </si>
  <si>
    <t>찾아가는 
결혼이주여성 
다이음</t>
    <phoneticPr fontId="35" type="noConversion"/>
  </si>
  <si>
    <t>노원구청
노원구다문화네트워크</t>
    <phoneticPr fontId="35" type="noConversion"/>
  </si>
  <si>
    <t>1월-12월
(총 2회기)</t>
    <phoneticPr fontId="35" type="noConversion"/>
  </si>
  <si>
    <t>다문화인식개선 캠페인</t>
    <phoneticPr fontId="26" type="noConversion"/>
  </si>
  <si>
    <t>다문화인식개선</t>
    <phoneticPr fontId="26" type="noConversion"/>
  </si>
  <si>
    <t>노원구다문화네트워크</t>
  </si>
  <si>
    <t>남성외국인</t>
    <phoneticPr fontId="35" type="noConversion"/>
  </si>
  <si>
    <t>3월-9월
(총 10회기)</t>
    <phoneticPr fontId="35" type="noConversion"/>
  </si>
  <si>
    <t>남성외국인자조모임</t>
    <phoneticPr fontId="26" type="noConversion"/>
  </si>
  <si>
    <t xml:space="preserve">다문화가족 </t>
    <phoneticPr fontId="35" type="noConversion"/>
  </si>
  <si>
    <t>3월-11월
(총 20회기)</t>
    <phoneticPr fontId="26" type="noConversion"/>
  </si>
  <si>
    <t>­ 다문화가족의 정서적 교류 및 정보 공유를 통한 건강한 가족관계 향상 및 사회적 지지체계 형성</t>
    <phoneticPr fontId="26" type="noConversion"/>
  </si>
  <si>
    <t>다문화가족자조모임</t>
    <phoneticPr fontId="26" type="noConversion"/>
  </si>
  <si>
    <t>1월-12월
(총 185회기)</t>
    <phoneticPr fontId="35" type="noConversion"/>
  </si>
  <si>
    <t>자녀돌봄품앗이</t>
    <phoneticPr fontId="35" type="noConversion"/>
  </si>
  <si>
    <t>영유아기 자녀를 둔 부모</t>
    <phoneticPr fontId="35" type="noConversion"/>
  </si>
  <si>
    <t>1월-12월
(총 400회기)</t>
    <phoneticPr fontId="26" type="noConversion"/>
  </si>
  <si>
    <t xml:space="preserve">가족봉사단 활동 가족 </t>
    <phoneticPr fontId="35" type="noConversion"/>
  </si>
  <si>
    <t>3월-12월
(총 25회기)</t>
    <phoneticPr fontId="26" type="noConversion"/>
  </si>
  <si>
    <t xml:space="preserve">가족봉사단                        </t>
    <phoneticPr fontId="35" type="noConversion"/>
  </si>
  <si>
    <t>외부자원</t>
    <phoneticPr fontId="35" type="noConversion"/>
  </si>
  <si>
    <t>노원구 내 가족</t>
    <phoneticPr fontId="35" type="noConversion"/>
  </si>
  <si>
    <t>1월-12월
(총 100회기)</t>
    <phoneticPr fontId="26" type="noConversion"/>
  </si>
  <si>
    <t xml:space="preserve">­ 가족구성원들의 가족친밀감 및 건강한 가족문화 형성을 위한 가족문화 활동 지원 </t>
    <phoneticPr fontId="35" type="noConversion"/>
  </si>
  <si>
    <t>가족친화문화지원</t>
    <phoneticPr fontId="35" type="noConversion"/>
  </si>
  <si>
    <t>외부강사</t>
    <phoneticPr fontId="26" type="noConversion"/>
  </si>
  <si>
    <t>결혼이민여성</t>
    <phoneticPr fontId="26" type="noConversion"/>
  </si>
  <si>
    <t>3월-12월
(총 18회기)</t>
    <phoneticPr fontId="26" type="noConversion"/>
  </si>
  <si>
    <t>결혼이민자 정착단계별 지원 패키지</t>
    <phoneticPr fontId="26" type="noConversion"/>
  </si>
  <si>
    <t>가족과함께하는 
지역공동체</t>
    <phoneticPr fontId="26" type="noConversion"/>
  </si>
  <si>
    <t>결혼이주여성 및 가족</t>
    <phoneticPr fontId="35" type="noConversion"/>
  </si>
  <si>
    <t>1월-12월
(총 1,700회기)</t>
    <phoneticPr fontId="35" type="noConversion"/>
  </si>
  <si>
    <t>­ 결혼이민여성의 안정적인 한국사회적응 지원 및 가족의 원활한 의사소통 지원</t>
    <phoneticPr fontId="26" type="noConversion"/>
  </si>
  <si>
    <t>결혼이민자 통번역서비스</t>
    <phoneticPr fontId="26" type="noConversion"/>
  </si>
  <si>
    <t>결혼이민자
통번역서비스</t>
    <phoneticPr fontId="35" type="noConversion"/>
  </si>
  <si>
    <t>가족생활</t>
    <phoneticPr fontId="26" type="noConversion"/>
  </si>
  <si>
    <t>박소라</t>
    <phoneticPr fontId="35" type="noConversion"/>
  </si>
  <si>
    <t>다문화가족 자녀
(만12세 미만)</t>
  </si>
  <si>
    <t>1월-12월
(총 80회기)</t>
    <phoneticPr fontId="35" type="noConversion"/>
  </si>
  <si>
    <t>자녀생활서비스</t>
    <phoneticPr fontId="26" type="noConversion"/>
  </si>
  <si>
    <t>결혼이주여성</t>
  </si>
  <si>
    <t>1월-12월
(총 40회기)</t>
    <phoneticPr fontId="26" type="noConversion"/>
  </si>
  <si>
    <t>부모교육서비스</t>
    <phoneticPr fontId="26" type="noConversion"/>
  </si>
  <si>
    <t>1월-12월
(총 80회기)</t>
    <phoneticPr fontId="26" type="noConversion"/>
  </si>
  <si>
    <t>한국어교육서비스</t>
    <phoneticPr fontId="26" type="noConversion"/>
  </si>
  <si>
    <t>한부모여성가정</t>
    <phoneticPr fontId="26" type="noConversion"/>
  </si>
  <si>
    <t>1월-12월
(총 11회기)</t>
    <phoneticPr fontId="26" type="noConversion"/>
  </si>
  <si>
    <t>­ 한부모가족의 정서적 교류 및 정보 제공을 통한 문제 해결 능력 증진 및 사회적 지지체계 형성</t>
  </si>
  <si>
    <t>6월-7월
(총 9회기)</t>
    <phoneticPr fontId="26" type="noConversion"/>
  </si>
  <si>
    <t>한부모역량강화
지원사업</t>
    <phoneticPr fontId="35" type="noConversion"/>
  </si>
  <si>
    <t>가족역량강화
지원사업</t>
    <phoneticPr fontId="35" type="noConversion"/>
  </si>
  <si>
    <t>가족돌봄</t>
    <phoneticPr fontId="26" type="noConversion"/>
  </si>
  <si>
    <t>임예은
신재현</t>
    <phoneticPr fontId="35" type="noConversion"/>
  </si>
  <si>
    <t>센터 상담사</t>
    <phoneticPr fontId="35" type="noConversion"/>
  </si>
  <si>
    <t>3월-11월        
(총 2회기)</t>
    <phoneticPr fontId="35" type="noConversion"/>
  </si>
  <si>
    <t>간담회 및 평가회의</t>
    <phoneticPr fontId="35" type="noConversion"/>
  </si>
  <si>
    <t>자문위원</t>
    <phoneticPr fontId="35" type="noConversion"/>
  </si>
  <si>
    <t>센터 상담자문위원</t>
    <phoneticPr fontId="35" type="noConversion"/>
  </si>
  <si>
    <t>6월        
(총 1회기)</t>
    <phoneticPr fontId="35" type="noConversion"/>
  </si>
  <si>
    <t>­ 상담사의 상담역량강화를 위한 상담 자문위원회 운영</t>
    <phoneticPr fontId="26" type="noConversion"/>
  </si>
  <si>
    <t>상담자문위원회</t>
    <phoneticPr fontId="35" type="noConversion"/>
  </si>
  <si>
    <t>4월        
(총 2회기)</t>
    <phoneticPr fontId="35" type="noConversion"/>
  </si>
  <si>
    <t>­ 상담사 전문성 강화를 위한 교육 제공</t>
    <phoneticPr fontId="26" type="noConversion"/>
  </si>
  <si>
    <t>상담사역량강화교육</t>
    <phoneticPr fontId="35" type="noConversion"/>
  </si>
  <si>
    <t>3월, 6월       
 9월, 12월 
 (총 4회기)</t>
    <phoneticPr fontId="35" type="noConversion"/>
  </si>
  <si>
    <t>공개상담슈퍼비전</t>
    <phoneticPr fontId="35" type="noConversion"/>
  </si>
  <si>
    <t>상담사관리</t>
    <phoneticPr fontId="35" type="noConversion"/>
  </si>
  <si>
    <t>2월-11월  
(총 10회기)</t>
    <phoneticPr fontId="35" type="noConversion"/>
  </si>
  <si>
    <t>­ 월례회의를 통한 상담실운영 활성화
­ 사례회의를 통한 상담사 전문성강화</t>
    <phoneticPr fontId="26" type="noConversion"/>
  </si>
  <si>
    <t>사례회의 및 월례회의</t>
    <phoneticPr fontId="35" type="noConversion"/>
  </si>
  <si>
    <t>1월-12월  
(총 4회기)</t>
    <phoneticPr fontId="35" type="noConversion"/>
  </si>
  <si>
    <t>­ 상담사업 운영효율성 향상을 위한 상담사 오리엔테이션 운영</t>
    <phoneticPr fontId="26" type="noConversion"/>
  </si>
  <si>
    <t>상담사오리엔테이션</t>
    <phoneticPr fontId="35" type="noConversion"/>
  </si>
  <si>
    <t>개인 및 가족</t>
    <phoneticPr fontId="35" type="noConversion"/>
  </si>
  <si>
    <t>1월-12월   
(상시)</t>
    <phoneticPr fontId="35" type="noConversion"/>
  </si>
  <si>
    <t>­ 가족의 생애주기에 따라 발생하는 다양한 갈등과 문제 해결을 위한 개인 및 가족상담 지원</t>
    <phoneticPr fontId="26" type="noConversion"/>
  </si>
  <si>
    <t>개인 및 가족상담</t>
    <phoneticPr fontId="35" type="noConversion"/>
  </si>
  <si>
    <t>상담</t>
    <phoneticPr fontId="35" type="noConversion"/>
  </si>
  <si>
    <t>가족상담</t>
    <phoneticPr fontId="35" type="noConversion"/>
  </si>
  <si>
    <t>외부전문치료사</t>
    <phoneticPr fontId="26" type="noConversion"/>
  </si>
  <si>
    <t>4월-11월
(총 8회기)</t>
    <phoneticPr fontId="26" type="noConversion"/>
  </si>
  <si>
    <t>위기사례지원 프로그램</t>
    <phoneticPr fontId="26" type="noConversion"/>
  </si>
  <si>
    <t>외부강사</t>
  </si>
  <si>
    <t>유아동기 다문화 자녀</t>
    <phoneticPr fontId="26" type="noConversion"/>
  </si>
  <si>
    <t>4월-11월
(총 32회기)</t>
    <phoneticPr fontId="26" type="noConversion"/>
  </si>
  <si>
    <t>­ 다문화 자녀의 사회성 및 또래관계 향상을 위한 사회성발달프로그램 지원</t>
    <phoneticPr fontId="26" type="noConversion"/>
  </si>
  <si>
    <t>사회성발달프로그램</t>
    <phoneticPr fontId="26" type="noConversion"/>
  </si>
  <si>
    <t>유아동기 다문화 자녀와 부모</t>
    <phoneticPr fontId="26" type="noConversion"/>
  </si>
  <si>
    <t>4월-11월
(총 12회기)</t>
    <phoneticPr fontId="26" type="noConversion"/>
  </si>
  <si>
    <t>부모자녀관계향상프로그램</t>
    <phoneticPr fontId="26" type="noConversion"/>
  </si>
  <si>
    <t>다문화가족자녀
성장지원</t>
    <phoneticPr fontId="26" type="noConversion"/>
  </si>
  <si>
    <t>장지에</t>
    <phoneticPr fontId="35" type="noConversion"/>
  </si>
  <si>
    <t>2월-11월
(총 8회기)</t>
    <phoneticPr fontId="35" type="noConversion"/>
  </si>
  <si>
    <t>이중언어활용 프로그램</t>
    <phoneticPr fontId="26" type="noConversion"/>
  </si>
  <si>
    <t>2월-11월
(총 42회기)</t>
    <phoneticPr fontId="35" type="noConversion"/>
  </si>
  <si>
    <t>­ 부모-자녀의 상호작용 향상을 위한 이중언어를 사용한 놀이 및 신체 활동 프로그램 지원</t>
    <phoneticPr fontId="26" type="noConversion"/>
  </si>
  <si>
    <t>부모자녀상호작용
프로그램</t>
    <phoneticPr fontId="26" type="noConversion"/>
  </si>
  <si>
    <t>2월-11월
(총 8회기)</t>
    <phoneticPr fontId="26" type="noConversion"/>
  </si>
  <si>
    <t>이중언어부모코칭</t>
    <phoneticPr fontId="26" type="noConversion"/>
  </si>
  <si>
    <t>이중언어환경조성
프로그램</t>
    <phoneticPr fontId="26" type="noConversion"/>
  </si>
  <si>
    <t>다문화가정</t>
    <phoneticPr fontId="35" type="noConversion"/>
  </si>
  <si>
    <t>3월-11월
(총 1회기)</t>
    <phoneticPr fontId="26" type="noConversion"/>
  </si>
  <si>
    <t>가족관계향상프로그램</t>
    <phoneticPr fontId="26" type="noConversion"/>
  </si>
  <si>
    <t>3월-11월
(총 3회기)</t>
    <phoneticPr fontId="26" type="noConversion"/>
  </si>
  <si>
    <t>다문화이해교육 및 인권감수성 교육</t>
    <phoneticPr fontId="26" type="noConversion"/>
  </si>
  <si>
    <t>다문화가족관계
향상지원</t>
    <phoneticPr fontId="26" type="noConversion"/>
  </si>
  <si>
    <t>4월-5월     
(총 5회기)</t>
    <phoneticPr fontId="35" type="noConversion"/>
  </si>
  <si>
    <t>부부집단상담</t>
    <phoneticPr fontId="35" type="noConversion"/>
  </si>
  <si>
    <t>부부역할지원</t>
    <phoneticPr fontId="35" type="noConversion"/>
  </si>
  <si>
    <t>고등학교 3학년 학생</t>
  </si>
  <si>
    <t>11월-12월
(총 6회기)</t>
    <phoneticPr fontId="26" type="noConversion"/>
  </si>
  <si>
    <t>­ 청소년의 바람직한 가치관 형성을 위한 건전한 이성교제 교육 지원</t>
    <phoneticPr fontId="26" type="noConversion"/>
  </si>
  <si>
    <t>청소년 교육</t>
    <phoneticPr fontId="26" type="noConversion"/>
  </si>
  <si>
    <t>정혜경</t>
  </si>
  <si>
    <t>자녀를 둔 아버지</t>
    <phoneticPr fontId="35" type="noConversion"/>
  </si>
  <si>
    <t>1월-12월
(총 12회기)</t>
    <phoneticPr fontId="26" type="noConversion"/>
  </si>
  <si>
    <t xml:space="preserve">­ 아버지의 가족돌봄기능 향상 및 사회적지지체계 구축을 위한 아버지 자조모임 지원 </t>
    <phoneticPr fontId="26" type="noConversion"/>
  </si>
  <si>
    <t>아버지자조모임</t>
    <phoneticPr fontId="26" type="noConversion"/>
  </si>
  <si>
    <t>사춘기 자녀를 둔 아버지</t>
    <phoneticPr fontId="35" type="noConversion"/>
  </si>
  <si>
    <t>6월
(총 4회기)</t>
    <phoneticPr fontId="26" type="noConversion"/>
  </si>
  <si>
    <t>사춘기 아버지교육</t>
    <phoneticPr fontId="35" type="noConversion"/>
  </si>
  <si>
    <t>아동기 자녀를 둔 아버지</t>
    <phoneticPr fontId="35" type="noConversion"/>
  </si>
  <si>
    <t>3월-4월
(총 4회기)</t>
    <phoneticPr fontId="26" type="noConversion"/>
  </si>
  <si>
    <t>아동기 아버지교육</t>
    <phoneticPr fontId="35" type="noConversion"/>
  </si>
  <si>
    <t>유아기 자녀를 둔 아버지</t>
    <phoneticPr fontId="35" type="noConversion"/>
  </si>
  <si>
    <t>유아기 아버지교육</t>
    <phoneticPr fontId="35" type="noConversion"/>
  </si>
  <si>
    <t>20-30대 미혼남녀</t>
    <phoneticPr fontId="35" type="noConversion"/>
  </si>
  <si>
    <t>10월
(총 2회기)</t>
    <phoneticPr fontId="26" type="noConversion"/>
  </si>
  <si>
    <t>혼례가치교육</t>
    <phoneticPr fontId="35" type="noConversion"/>
  </si>
  <si>
    <t>4월
(총 1회기)</t>
    <phoneticPr fontId="26" type="noConversion"/>
  </si>
  <si>
    <t>조부모교육</t>
    <phoneticPr fontId="26" type="noConversion"/>
  </si>
  <si>
    <t>청암중고등학교            
외부강사</t>
    <phoneticPr fontId="35" type="noConversion"/>
  </si>
  <si>
    <t>자녀를 둔 부모
(청암중고등학교 부모)</t>
    <phoneticPr fontId="35" type="noConversion"/>
  </si>
  <si>
    <t>4월-10월
(총 16회기)</t>
    <phoneticPr fontId="26" type="noConversion"/>
  </si>
  <si>
    <t>­ 부모-자녀 갈등 해결을 위한 효과적인 의사소통 기술 훈련 교육 지원</t>
    <phoneticPr fontId="26" type="noConversion"/>
  </si>
  <si>
    <t>부모자녀 의사소통 교육(수료)</t>
    <phoneticPr fontId="35" type="noConversion"/>
  </si>
  <si>
    <t xml:space="preserve">청암중고등학교  </t>
    <phoneticPr fontId="35" type="noConversion"/>
  </si>
  <si>
    <t>1월-12월
(총 32회기)</t>
    <phoneticPr fontId="26" type="noConversion"/>
  </si>
  <si>
    <t>­ 중년기 부모-자녀 갈등 해결을 위한 효과적인 의사소통 기술 훈련 교육 지원</t>
    <phoneticPr fontId="26" type="noConversion"/>
  </si>
  <si>
    <t>부모자녀 의사소통 교육(중년기)</t>
    <phoneticPr fontId="35" type="noConversion"/>
  </si>
  <si>
    <t>자녀를 둔 부모</t>
    <phoneticPr fontId="35" type="noConversion"/>
  </si>
  <si>
    <t>5월-11월
(총 6회기)</t>
    <phoneticPr fontId="35" type="noConversion"/>
  </si>
  <si>
    <t>부모교육 특강</t>
    <phoneticPr fontId="26" type="noConversion"/>
  </si>
  <si>
    <t>유아기 자녀를 둔 부모</t>
    <phoneticPr fontId="35" type="noConversion"/>
  </si>
  <si>
    <t>4월, 9월
(총 8회기)</t>
    <phoneticPr fontId="35" type="noConversion"/>
  </si>
  <si>
    <t>유아기 자녀 부모교육</t>
    <phoneticPr fontId="35" type="noConversion"/>
  </si>
  <si>
    <t>영아기 자녀를 둔 부모</t>
    <phoneticPr fontId="35" type="noConversion"/>
  </si>
  <si>
    <t>3월, 7월
(총 8회기)</t>
    <phoneticPr fontId="35" type="noConversion"/>
  </si>
  <si>
    <t>영아기 자녀 부모교육</t>
    <phoneticPr fontId="35" type="noConversion"/>
  </si>
  <si>
    <t xml:space="preserve">신혼기 부부 </t>
    <phoneticPr fontId="26" type="noConversion"/>
  </si>
  <si>
    <t>3월, 9월
(총 4회기)</t>
    <phoneticPr fontId="26" type="noConversion"/>
  </si>
  <si>
    <t>예비부모교육</t>
    <phoneticPr fontId="26" type="noConversion"/>
  </si>
  <si>
    <t>부모역할지원</t>
    <phoneticPr fontId="26" type="noConversion"/>
  </si>
  <si>
    <t>총 계</t>
    <phoneticPr fontId="26" type="noConversion"/>
  </si>
  <si>
    <t>비고</t>
    <phoneticPr fontId="26" type="noConversion"/>
  </si>
  <si>
    <t>담당자</t>
    <phoneticPr fontId="35" type="noConversion"/>
  </si>
  <si>
    <t>자원동원</t>
    <phoneticPr fontId="26" type="noConversion"/>
  </si>
  <si>
    <t>추진계획</t>
    <phoneticPr fontId="35" type="noConversion"/>
  </si>
  <si>
    <t>대상</t>
    <phoneticPr fontId="26" type="noConversion"/>
  </si>
  <si>
    <t>기간</t>
    <phoneticPr fontId="26" type="noConversion"/>
  </si>
  <si>
    <t>사업내용</t>
    <phoneticPr fontId="35" type="noConversion"/>
  </si>
  <si>
    <t>세부프로그램</t>
    <phoneticPr fontId="35" type="noConversion"/>
  </si>
  <si>
    <t>사업명</t>
    <phoneticPr fontId="26" type="noConversion"/>
  </si>
  <si>
    <t>영역</t>
    <phoneticPr fontId="26" type="noConversion"/>
  </si>
  <si>
    <t>2021년 노원구건강가정·다문화가족지원센터 사업계획서</t>
    <phoneticPr fontId="26" type="noConversion"/>
  </si>
  <si>
    <t>언어발달지원</t>
    <phoneticPr fontId="26" type="noConversion"/>
  </si>
  <si>
    <t>1인가구지원</t>
    <phoneticPr fontId="26" type="noConversion"/>
  </si>
  <si>
    <t>1인가구지원</t>
    <phoneticPr fontId="35" type="noConversion"/>
  </si>
  <si>
    <t>석가영
우다은
김세미</t>
    <phoneticPr fontId="35" type="noConversion"/>
  </si>
  <si>
    <t>유미선
석가영</t>
    <phoneticPr fontId="26" type="noConversion"/>
  </si>
  <si>
    <t>상담사               
관내 상담센터</t>
    <phoneticPr fontId="35" type="noConversion"/>
  </si>
  <si>
    <t>외부강사
서울시 자치구센터</t>
    <phoneticPr fontId="35" type="noConversion"/>
  </si>
  <si>
    <t>한부모여성가족
역량강화프로그램</t>
    <phoneticPr fontId="35" type="noConversion"/>
  </si>
  <si>
    <t>지역사회
네트워크</t>
    <phoneticPr fontId="35" type="noConversion"/>
  </si>
  <si>
    <t xml:space="preserve">  - 법인전입금</t>
    <phoneticPr fontId="26" type="noConversion"/>
  </si>
  <si>
    <t xml:space="preserve">  - 아이돌봄지원사업이월금</t>
    <phoneticPr fontId="26" type="noConversion"/>
  </si>
  <si>
    <t xml:space="preserve">  - 영아종일제,한부모지원이월금</t>
    <phoneticPr fontId="26" type="noConversion"/>
  </si>
  <si>
    <t xml:space="preserve">  - 시간제추가지원이월금</t>
    <phoneticPr fontId="26" type="noConversion"/>
  </si>
  <si>
    <t xml:space="preserve">  - 아이돌보미 예방접종비이월금</t>
    <phoneticPr fontId="26" type="noConversion"/>
  </si>
  <si>
    <t xml:space="preserve">  - 방문교육본인부담금</t>
    <phoneticPr fontId="26" type="noConversion"/>
  </si>
  <si>
    <t xml:space="preserve">  - 아이돌봄서비스본인부담금</t>
    <phoneticPr fontId="26" type="noConversion"/>
  </si>
  <si>
    <t xml:space="preserve">  - 돌보미교육비본인부담금</t>
    <phoneticPr fontId="26" type="noConversion"/>
  </si>
  <si>
    <t xml:space="preserve">  - 잡수입</t>
    <phoneticPr fontId="26" type="noConversion"/>
  </si>
  <si>
    <t xml:space="preserve">  - 기타예금이자수입</t>
    <phoneticPr fontId="26" type="noConversion"/>
  </si>
  <si>
    <t xml:space="preserve">  - 기타잡수입</t>
    <phoneticPr fontId="26" type="noConversion"/>
  </si>
  <si>
    <t>312 시도보조금</t>
    <phoneticPr fontId="26" type="noConversion"/>
  </si>
  <si>
    <t>­ 아이돌보미 전문성 향상 및 역량강화를 위한 
교육지원</t>
    <phoneticPr fontId="26" type="noConversion"/>
  </si>
  <si>
    <t>­ 아이돌보미의 돌봄 역량강화 및 소통 증진을 
위한 집담회 및 간담회 진행</t>
    <phoneticPr fontId="26" type="noConversion"/>
  </si>
  <si>
    <t>2월-12월
(총 20회기)</t>
    <phoneticPr fontId="26" type="noConversion"/>
  </si>
  <si>
    <t>- 청년 1인가구의 건강한 독립생활 영위를 위한 
일상생활 영역 교육 지원</t>
    <phoneticPr fontId="35" type="noConversion"/>
  </si>
  <si>
    <t>­ 효과적인 아버지 역할 및 가족친화기업문화 
형성을 위한 찾아가는 아버지 교육 및 부-자녀 
신체활동 놀이 프로그램 지원</t>
    <phoneticPr fontId="26" type="noConversion"/>
  </si>
  <si>
    <t>­ 부모-자녀 대상 친밀감 및 관계 향상을 위한 
가족단위 상호작용 활동 프로그램 지원</t>
    <phoneticPr fontId="26" type="noConversion"/>
  </si>
  <si>
    <t>­ 청소년기 자녀를 양육하는 부모의 역량강화를 
위한 청소년기 자녀 이해 및 갈등 해결 방법, 진로 코칭 교육 지원</t>
    <phoneticPr fontId="26" type="noConversion"/>
  </si>
  <si>
    <t>­ 아동기 자녀를 양육하는 부모의 역량 강화 및 
부모-자녀 관계 향상을 위한 부모 역할 및 자녀
와의 대화법 등의 교육 지원</t>
    <phoneticPr fontId="26" type="noConversion"/>
  </si>
  <si>
    <t>서울 생활영역권 
예비신혼부부</t>
    <phoneticPr fontId="26" type="noConversion"/>
  </si>
  <si>
    <t>­ 예비신혼부부의 건강한 결혼 가치관 확립과 
부부관계 적응 및 상호이해능력 향상을 예방을 
위한 교육 지원</t>
    <phoneticPr fontId="26" type="noConversion"/>
  </si>
  <si>
    <t>전문강사</t>
    <phoneticPr fontId="35" type="noConversion"/>
  </si>
  <si>
    <t>- 한국어수준 중급이상 대상 토픽 말하기, 문제
풀이반 교육</t>
    <phoneticPr fontId="35" type="noConversion"/>
  </si>
  <si>
    <t>- 한국어수준 중급이상 대상 토픽 쓰기, 읽기, 
듣기 반 교육</t>
    <phoneticPr fontId="35" type="noConversion"/>
  </si>
  <si>
    <t>한국외국어대학교</t>
    <phoneticPr fontId="26" type="noConversion"/>
  </si>
  <si>
    <t>­ 수준별 교육을 통한 한국어 능력 향상 및 한국
사회 적응 지원</t>
    <phoneticPr fontId="26" type="noConversion"/>
  </si>
  <si>
    <t xml:space="preserve">­ 다문화가족 자녀 대상 교육을 통한 언어능력 
향상 및 부모상담, 부모교육을 통한 아동의 언어
발달 촉진 </t>
    <phoneticPr fontId="26" type="noConversion"/>
  </si>
  <si>
    <t>1월-12월
(총1,670회기)</t>
    <phoneticPr fontId="26" type="noConversion"/>
  </si>
  <si>
    <t>­ 다문화가족의 복합적인 문제 해결 및 역량
강화를 위한 통합, 위기, 일반 사례관리</t>
    <phoneticPr fontId="26" type="noConversion"/>
  </si>
  <si>
    <t>­ 지역사회 내 유관기관 및 단체와 업무 협약을 
통한 효율적이고 체계적인 복지 서비스 제공</t>
    <phoneticPr fontId="26" type="noConversion"/>
  </si>
  <si>
    <r>
      <t>­ 프로그램 이용자들의 양육 돌봄 부담 감소를 
위한 상시 자녀돔봄</t>
    </r>
    <r>
      <rPr>
        <sz val="9"/>
        <rFont val="맑은 고딕"/>
        <family val="3"/>
        <charset val="129"/>
      </rPr>
      <t xml:space="preserve"> </t>
    </r>
    <phoneticPr fontId="35" type="noConversion"/>
  </si>
  <si>
    <t>다문화가족 및 
비다문화가족</t>
    <phoneticPr fontId="35" type="noConversion"/>
  </si>
  <si>
    <r>
      <t>­ 다문화가족 및 비다문화가족의 교류</t>
    </r>
    <r>
      <rPr>
        <sz val="9"/>
        <rFont val="맑은 고딕"/>
        <family val="3"/>
        <charset val="129"/>
      </rPr>
      <t>∙</t>
    </r>
    <r>
      <rPr>
        <sz val="9"/>
        <rFont val="굴림"/>
        <family val="3"/>
        <charset val="129"/>
      </rPr>
      <t>소통을 
위한 손편지 챌린지 활동</t>
    </r>
    <phoneticPr fontId="35" type="noConversion"/>
  </si>
  <si>
    <t xml:space="preserve">­ 다문화가족 및 비다문화가족의 다문화수용성 
향상을 위한 문화체험 활동 지원 </t>
    <phoneticPr fontId="35" type="noConversion"/>
  </si>
  <si>
    <t>­ 결혼이주여성의 역량강화 및 지지체계 형성을 
위한 다양한 자조모임 지원</t>
    <phoneticPr fontId="35" type="noConversion"/>
  </si>
  <si>
    <t>결혼이주여성 및 
지역주민</t>
    <phoneticPr fontId="26" type="noConversion"/>
  </si>
  <si>
    <t>­ 관내 어린이집, 초등학교 등 유아 및 학생을  
대상으로 찾아가는 다문화 이해교육 운영</t>
    <phoneticPr fontId="35" type="noConversion"/>
  </si>
  <si>
    <t>지역주민</t>
    <phoneticPr fontId="26" type="noConversion"/>
  </si>
  <si>
    <t>­ 관내 지역주민의 다문화 인식개선을 위한 
캠페인 활동</t>
    <phoneticPr fontId="26" type="noConversion"/>
  </si>
  <si>
    <t xml:space="preserve">­ 남성외국인들의 한국사회 적응지원과 정서적 
지원을 통한 사회적 지지 체계 형성 </t>
    <phoneticPr fontId="26" type="noConversion"/>
  </si>
  <si>
    <t>품앗이 활동을 
원하는 부모-자녀 그룹</t>
    <phoneticPr fontId="35" type="noConversion"/>
  </si>
  <si>
    <t xml:space="preserve">­ 18세 미만 자녀가 있는 가족을 대상으로 지역
중심의 양육친화적 환경 조성을 위한 학습, 놀이, 
체험 활동 등의 품앗이 그룹 활동 지원 </t>
    <phoneticPr fontId="35" type="noConversion"/>
  </si>
  <si>
    <t xml:space="preserve">­ 양육부담 경감 및 부모 –자녀 관계 향상을 위한 상시 및 일반 프로그램 운영 및 부모들의 정보 
나눔과 소통 공간 제공 </t>
    <phoneticPr fontId="26" type="noConversion"/>
  </si>
  <si>
    <t xml:space="preserve">­ 다양한 가족구성원들의 지역사회 나눔 활동 
지원을 통한 가족 간 친밀감 증진 및 건강한 가족
문화와 지역사회 공동체 문화형성 지원                                                             </t>
    <phoneticPr fontId="35" type="noConversion"/>
  </si>
  <si>
    <t>기족친화문화
지원</t>
    <phoneticPr fontId="35" type="noConversion"/>
  </si>
  <si>
    <t>­ 한국생활 초기정착이 이루어진 결혼이민자를 
대상으로 향후 정착과정 설계 및 관심 분야별 
세분화된 교육을 통한 역량강화지원</t>
    <phoneticPr fontId="26" type="noConversion"/>
  </si>
  <si>
    <t>결혼이민자
정착단계별 지원 
패키지</t>
    <phoneticPr fontId="26" type="noConversion"/>
  </si>
  <si>
    <t>서울시거점센터
한국건강가정진흥원</t>
    <phoneticPr fontId="35" type="noConversion"/>
  </si>
  <si>
    <t>­ 학업성취가 낮고, 자아·정서·사회성 발달에 
어려움을 겪고 있는  다문화가족 자녀에게 자녀
생활서비스 제공</t>
    <phoneticPr fontId="26" type="noConversion"/>
  </si>
  <si>
    <r>
      <t>­ 언어</t>
    </r>
    <r>
      <rPr>
        <sz val="9"/>
        <rFont val="MingLiU"/>
        <family val="3"/>
        <charset val="136"/>
      </rPr>
      <t>‧</t>
    </r>
    <r>
      <rPr>
        <sz val="9"/>
        <rFont val="굴림"/>
        <family val="3"/>
        <charset val="129"/>
      </rPr>
      <t>문화차이 등으로 자녀양육에 어려움을
 겪고 있는 결혼이민자에게 부모교육서비스 제공</t>
    </r>
    <phoneticPr fontId="26" type="noConversion"/>
  </si>
  <si>
    <t>결혼이주여성 및 중도
입국자녀 (만 24세이하)</t>
    <phoneticPr fontId="26" type="noConversion"/>
  </si>
  <si>
    <t>­ 생활언어를 익히고 문화를 이해할 수 있도록 
수준별 한국어교육 서비스 제공</t>
    <phoneticPr fontId="26" type="noConversion"/>
  </si>
  <si>
    <t>한부모여성가족 
자조모임</t>
    <phoneticPr fontId="35" type="noConversion"/>
  </si>
  <si>
    <t>­ 한부모여성가족의 지역사회 내 건강한 가족으로의 성장을 위한 모의 역량강화 및 모-자녀 관계 
향상 프로그램 지원</t>
    <phoneticPr fontId="26" type="noConversion"/>
  </si>
  <si>
    <t>­ 효과적인 상담서비스 제공을 위한 간담회 및 
평가회의 운영</t>
    <phoneticPr fontId="26" type="noConversion"/>
  </si>
  <si>
    <t>­ 상담사 전문성 향상 및 역량강화
­ 슈퍼비전을 통한 효과적이고 전문적인 상담 
서비스 제공</t>
    <phoneticPr fontId="26" type="noConversion"/>
  </si>
  <si>
    <t>부모-자녀간 갈등 및 
양육의 어려움이 있는 
다문화가족</t>
    <phoneticPr fontId="26" type="noConversion"/>
  </si>
  <si>
    <t>­ 다문화 자녀의 심리·정서적 안정을 위한 미술
심리치료 지원</t>
    <phoneticPr fontId="26" type="noConversion"/>
  </si>
  <si>
    <t>­ 다문화가족의 부모역할 및 부모-자녀관계
향상을 위한 상호작용프로그램 지원</t>
    <phoneticPr fontId="26" type="noConversion"/>
  </si>
  <si>
    <t>예비부모 및 0-7세 
자녀를 둔 다문화가정</t>
    <phoneticPr fontId="35" type="noConversion"/>
  </si>
  <si>
    <t>­ 이주부모들의 부모-자녀 상호작용 관련 다양한 정보·방법 공유 및 이중언어 사용 지지를 위한 
부모지지체계 형성의 장 마련</t>
    <phoneticPr fontId="26" type="noConversion"/>
  </si>
  <si>
    <t>­ 다문화 가족의 부모 역할 능력 향상을 위한 
아동의 발달과 올바른 의사소통 기술 교육 및 이중언어 사용의 중요성과 인식 개선 교육 지원</t>
    <phoneticPr fontId="26" type="noConversion"/>
  </si>
  <si>
    <t>­ 다문화 가족 간 친밀감 및 관계 향상을 위한 
다양한 활동 프로그램 지원</t>
    <phoneticPr fontId="26" type="noConversion"/>
  </si>
  <si>
    <t>­ 다문화가족의 인권침해문제 발생 시 대처능력 
향상 및 올바론 인권의식 함양을 위한 교육 지원</t>
    <phoneticPr fontId="26" type="noConversion"/>
  </si>
  <si>
    <t>부부갈등을 경험하고 
있는 부부</t>
    <phoneticPr fontId="35" type="noConversion"/>
  </si>
  <si>
    <t>- 부부갈등 및 이혼위기 부부를 대상으로 부부
관계 회복을 위한 부부집단상담 지원</t>
    <phoneticPr fontId="26" type="noConversion"/>
  </si>
  <si>
    <t>­ 사춘기 자녀를 양육하는 아버지-자녀의 관계 
향상을 위한 갈등 해결 및 의사소통 교육 지원</t>
    <phoneticPr fontId="26" type="noConversion"/>
  </si>
  <si>
    <t>­ 아동기 자녀를 양육하는 아버지의 자녀돌봄역량 강화를 위한 효과적인 아버지 역할 교육 및 부-
자녀 골목놀이 프로그램 지원</t>
    <phoneticPr fontId="26" type="noConversion"/>
  </si>
  <si>
    <t>­ 유아기 자녀를 양육하는 아버지의 자녀돌봄역량 강화를 위한 효과적인 아버지 역할 교육 및 부-
자녀 신체활동 프로그램 지원</t>
    <phoneticPr fontId="26" type="noConversion"/>
  </si>
  <si>
    <t>­ 미혼 남녀를 대상으로 결혼·출산에 대한 건강한 가치관 형성 및 바람직한 결혼 문화 확산을 위한 
고비용 혼례문화 인식개선 교육 지원</t>
    <phoneticPr fontId="26" type="noConversion"/>
  </si>
  <si>
    <t>손자녀를 양육하는 
조부모</t>
    <phoneticPr fontId="26" type="noConversion"/>
  </si>
  <si>
    <t>­ 조부모의 역할 및 올바른 양육방법 이해교육 
지원</t>
    <phoneticPr fontId="26" type="noConversion"/>
  </si>
  <si>
    <t>­ 자녀를 양육하는 부모의 역량강화를 위한 
글쓰기 교육, 인터넷 중독예방 교육 지원</t>
    <phoneticPr fontId="26" type="noConversion"/>
  </si>
  <si>
    <t>­ 유아기 자녀를 양육하는 부모의 역량강화 및 
부모-자녀 관계 향상을 위한 부모역할 교육 및 
신체놀이 프로그램 지원</t>
    <phoneticPr fontId="26" type="noConversion"/>
  </si>
  <si>
    <t>­ 영아기 자녀를 양육하는 부모의 역량강화 및 
부모 -자녀의 긍정적인 애착형성을 위한 부모역할 교육 및 애착놀이 프로그램 지원</t>
    <phoneticPr fontId="26" type="noConversion"/>
  </si>
  <si>
    <t>­ 예비 부모를 대상으로 부모됨의 의미 이해 및 
임신·출산 준비를 위한 교육 지원</t>
    <phoneticPr fontId="26" type="noConversion"/>
  </si>
  <si>
    <t xml:space="preserve">  2020. 11. 18.</t>
    <phoneticPr fontId="26" type="noConversion"/>
  </si>
  <si>
    <t>2021년 사업계획서 및 예산서</t>
    <phoneticPr fontId="26" type="noConversion"/>
  </si>
  <si>
    <r>
      <t>2021년 노원구건강가정</t>
    </r>
    <r>
      <rPr>
        <sz val="22"/>
        <rFont val="Calibri"/>
        <family val="1"/>
      </rPr>
      <t>·</t>
    </r>
    <r>
      <rPr>
        <sz val="22"/>
        <rFont val="휴먼엑스포"/>
        <family val="1"/>
        <charset val="129"/>
      </rPr>
      <t>다문화가족지원센터 세입 세출 총괄표</t>
    </r>
    <phoneticPr fontId="26" type="noConversion"/>
  </si>
  <si>
    <t>항목</t>
    <phoneticPr fontId="26" type="noConversion"/>
  </si>
  <si>
    <t>세입총계</t>
    <phoneticPr fontId="26" type="noConversion"/>
  </si>
  <si>
    <t>세출총계</t>
    <phoneticPr fontId="26" type="noConversion"/>
  </si>
  <si>
    <t>113 일용잡금</t>
    <phoneticPr fontId="26" type="noConversion"/>
  </si>
  <si>
    <t>02 과년도수입</t>
    <phoneticPr fontId="26" type="noConversion"/>
  </si>
  <si>
    <t>21 과년도수입</t>
    <phoneticPr fontId="26" type="noConversion"/>
  </si>
  <si>
    <t>211 과년도수입</t>
    <phoneticPr fontId="26" type="noConversion"/>
  </si>
  <si>
    <t>122 직책보조비</t>
    <phoneticPr fontId="26" type="noConversion"/>
  </si>
  <si>
    <t>312 시·도보조금</t>
    <phoneticPr fontId="26" type="noConversion"/>
  </si>
  <si>
    <t>313 시·군·구보조금</t>
    <phoneticPr fontId="26" type="noConversion"/>
  </si>
  <si>
    <t>136 연료비</t>
    <phoneticPr fontId="26" type="noConversion"/>
  </si>
  <si>
    <t>05 차입금</t>
    <phoneticPr fontId="26" type="noConversion"/>
  </si>
  <si>
    <t>511 금융기관차입금</t>
    <phoneticPr fontId="26" type="noConversion"/>
  </si>
  <si>
    <t>512 기타차입금</t>
    <phoneticPr fontId="26" type="noConversion"/>
  </si>
  <si>
    <t>612 법인전입금
     (후원금)</t>
    <phoneticPr fontId="26" type="noConversion"/>
  </si>
  <si>
    <t>712 전년도이월금
     (후원금)</t>
    <phoneticPr fontId="26" type="noConversion"/>
  </si>
  <si>
    <t>811불용품매각대</t>
    <phoneticPr fontId="26" type="noConversion"/>
  </si>
  <si>
    <t>324 방문교육지원</t>
    <phoneticPr fontId="0" type="Hiragana"/>
  </si>
  <si>
    <t>391 부자유친프로젝트</t>
  </si>
  <si>
    <t>392 아버지자조모임</t>
  </si>
  <si>
    <t>393 가족상담지원</t>
  </si>
  <si>
    <t>394 한부모가족자조모임</t>
  </si>
  <si>
    <t>395 열린마루</t>
  </si>
  <si>
    <t>396 비상용생리대비치</t>
  </si>
  <si>
    <t>397 결혼이민여성취업역량강화</t>
  </si>
  <si>
    <t>398 다행복자조모임</t>
  </si>
  <si>
    <t>04 과년도지출</t>
    <phoneticPr fontId="26" type="noConversion"/>
  </si>
  <si>
    <t>41 과년도지출</t>
    <phoneticPr fontId="26" type="noConversion"/>
  </si>
  <si>
    <t>411 과년도지출</t>
    <phoneticPr fontId="26" type="noConversion"/>
  </si>
  <si>
    <t>05 상환금</t>
    <phoneticPr fontId="26" type="noConversion"/>
  </si>
  <si>
    <t>51부채상환금</t>
    <phoneticPr fontId="26" type="noConversion"/>
  </si>
  <si>
    <t>511 원금상환금</t>
    <phoneticPr fontId="26" type="noConversion"/>
  </si>
  <si>
    <t>512 이자지급금</t>
    <phoneticPr fontId="26" type="noConversion"/>
  </si>
  <si>
    <t>소계</t>
    <phoneticPr fontId="26" type="noConversion"/>
  </si>
  <si>
    <t>711 예비비</t>
    <phoneticPr fontId="3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</si>
</sst>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176" formatCode="#,##0_ "/>
    <numFmt numFmtId="177" formatCode="#,##0.00_ "/>
    <numFmt numFmtId="178" formatCode="#,##0_);[Red]\(#,##0\)"/>
    <numFmt numFmtId="179" formatCode="0.0%"/>
    <numFmt numFmtId="180" formatCode="0.000%"/>
    <numFmt numFmtId="181" formatCode="#,##0&quot;원&quot;"/>
    <numFmt numFmtId="182" formatCode="#,##0&quot;월&quot;"/>
    <numFmt numFmtId="183" formatCode="#,##0&quot;명&quot;"/>
    <numFmt numFmtId="184" formatCode="#,##0&quot;회&quot;"/>
    <numFmt numFmtId="185" formatCode="#,##0&quot;분기&quot;"/>
    <numFmt numFmtId="186" formatCode="#,##0&quot;팀&quot;"/>
    <numFmt numFmtId="187" formatCode="#,##0&quot;시간&quot;"/>
    <numFmt numFmtId="188" formatCode="_ * #,##0_ ;_ * \-#,##0_ ;_ * &quot;-&quot;_ ;_ @_ "/>
    <numFmt numFmtId="189" formatCode="_(* #,##0_);_(* \(#,##0\);_(* &quot;-&quot;_);_(@_)"/>
    <numFmt numFmtId="190" formatCode="_-* #,##0.000_-;\-* #,##0.000_-;_-* &quot;-&quot;_-;_-@_-"/>
    <numFmt numFmtId="191" formatCode="#,##0&quot;개&quot;"/>
    <numFmt numFmtId="192" formatCode="#,##0&quot;건&quot;"/>
    <numFmt numFmtId="193" formatCode="#,##0&quot;주&quot;"/>
    <numFmt numFmtId="194" formatCode="#,##0&quot;부&quot;"/>
    <numFmt numFmtId="195" formatCode="#,##0&quot;가구&quot;\ "/>
  </numFmts>
  <fonts count="70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0"/>
      <name val="굴림"/>
      <family val="3"/>
      <charset val="129"/>
    </font>
    <font>
      <sz val="10"/>
      <name val="굴림"/>
      <family val="3"/>
      <charset val="129"/>
    </font>
    <font>
      <b/>
      <sz val="12"/>
      <name val="굴림"/>
      <family val="3"/>
      <charset val="129"/>
    </font>
    <font>
      <sz val="10"/>
      <color theme="1"/>
      <name val="굴림"/>
      <family val="3"/>
      <charset val="129"/>
    </font>
    <font>
      <sz val="32"/>
      <name val="휴먼엑스포"/>
      <family val="1"/>
      <charset val="129"/>
    </font>
    <font>
      <sz val="28"/>
      <name val="휴먼엑스포"/>
      <family val="1"/>
      <charset val="129"/>
    </font>
    <font>
      <sz val="12"/>
      <name val="굴림"/>
      <family val="3"/>
      <charset val="129"/>
    </font>
    <font>
      <sz val="22"/>
      <name val="휴먼엑스포"/>
      <family val="1"/>
      <charset val="129"/>
    </font>
    <font>
      <sz val="8"/>
      <name val="맑은 고딕"/>
      <family val="2"/>
      <charset val="129"/>
      <scheme val="minor"/>
    </font>
    <font>
      <sz val="10"/>
      <color indexed="12"/>
      <name val="굴림"/>
      <family val="3"/>
      <charset val="129"/>
    </font>
    <font>
      <b/>
      <sz val="20"/>
      <name val="굴림"/>
      <family val="3"/>
      <charset val="129"/>
    </font>
    <font>
      <sz val="20"/>
      <name val="휴먼엑스포"/>
      <family val="1"/>
      <charset val="129"/>
    </font>
    <font>
      <sz val="10"/>
      <color rgb="FF000000"/>
      <name val="굴림"/>
      <family val="3"/>
      <charset val="129"/>
    </font>
    <font>
      <sz val="10"/>
      <color rgb="FFFF0000"/>
      <name val="굴림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굴림"/>
      <family val="3"/>
      <charset val="129"/>
    </font>
    <font>
      <b/>
      <sz val="10"/>
      <color rgb="FFFF0000"/>
      <name val="굴림"/>
      <family val="3"/>
      <charset val="129"/>
    </font>
    <font>
      <b/>
      <sz val="25"/>
      <name val="굴림"/>
      <family val="3"/>
      <charset val="129"/>
    </font>
    <font>
      <sz val="9"/>
      <name val="굴림"/>
      <family val="3"/>
      <charset val="129"/>
    </font>
    <font>
      <b/>
      <sz val="9"/>
      <name val="굴림"/>
      <family val="3"/>
      <charset val="129"/>
    </font>
    <font>
      <sz val="9"/>
      <name val="맑은 고딕"/>
      <family val="3"/>
      <charset val="129"/>
    </font>
    <font>
      <sz val="9"/>
      <name val="MingLiU"/>
      <family val="3"/>
      <charset val="136"/>
    </font>
    <font>
      <sz val="9"/>
      <name val="돋움"/>
      <family val="3"/>
      <charset val="129"/>
    </font>
    <font>
      <sz val="25"/>
      <name val="휴먼엑스포"/>
      <family val="1"/>
      <charset val="129"/>
    </font>
    <font>
      <sz val="22"/>
      <name val="Calibri"/>
      <family val="1"/>
    </font>
  </fonts>
  <fills count="3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</borders>
  <cellStyleXfs count="36907">
    <xf numFmtId="0" fontId="0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4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0" fontId="25" fillId="0" borderId="0"/>
    <xf numFmtId="41" fontId="25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5" fillId="0" borderId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10" borderId="19" applyNumberFormat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0" fontId="6" fillId="12" borderId="23" applyNumberFormat="0" applyFont="0" applyAlignment="0" applyProtection="0">
      <alignment vertical="center"/>
    </xf>
    <xf numFmtId="9" fontId="25" fillId="0" borderId="0" applyFont="0" applyFill="0" applyBorder="0" applyAlignment="0" applyProtection="0"/>
    <xf numFmtId="0" fontId="47" fillId="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2" fillId="11" borderId="2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8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9" fontId="57" fillId="0" borderId="0" applyFont="0" applyFill="0" applyBorder="0" applyAlignment="0" applyProtection="0"/>
    <xf numFmtId="190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188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5" fillId="0" borderId="24" applyNumberFormat="0" applyFill="0" applyAlignment="0" applyProtection="0">
      <alignment vertical="center"/>
    </xf>
    <xf numFmtId="0" fontId="48" fillId="9" borderId="19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9" fillId="10" borderId="20" applyNumberFormat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25" fillId="0" borderId="0"/>
    <xf numFmtId="0" fontId="57" fillId="0" borderId="0"/>
    <xf numFmtId="0" fontId="2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>
      <alignment vertical="center"/>
    </xf>
    <xf numFmtId="0" fontId="6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0" borderId="0"/>
    <xf numFmtId="0" fontId="1" fillId="0" borderId="0">
      <alignment vertical="center"/>
    </xf>
  </cellStyleXfs>
  <cellXfs count="946">
    <xf numFmtId="0" fontId="0" fillId="0" borderId="0" xfId="0">
      <alignment vertical="center"/>
    </xf>
    <xf numFmtId="49" fontId="28" fillId="0" borderId="5" xfId="1" applyNumberFormat="1" applyFont="1" applyFill="1" applyBorder="1" applyAlignment="1">
      <alignment vertical="center" shrinkToFit="1"/>
    </xf>
    <xf numFmtId="49" fontId="28" fillId="0" borderId="7" xfId="1" applyNumberFormat="1" applyFont="1" applyFill="1" applyBorder="1" applyAlignment="1">
      <alignment vertical="center" shrinkToFit="1"/>
    </xf>
    <xf numFmtId="49" fontId="28" fillId="0" borderId="8" xfId="1" applyNumberFormat="1" applyFont="1" applyFill="1" applyBorder="1" applyAlignment="1">
      <alignment vertical="center" shrinkToFit="1"/>
    </xf>
    <xf numFmtId="49" fontId="28" fillId="0" borderId="11" xfId="1" applyNumberFormat="1" applyFont="1" applyFill="1" applyBorder="1" applyAlignment="1">
      <alignment vertical="center" shrinkToFit="1"/>
    </xf>
    <xf numFmtId="41" fontId="28" fillId="0" borderId="1" xfId="1" applyFont="1" applyFill="1" applyBorder="1" applyAlignment="1" applyProtection="1">
      <alignment horizontal="right" vertical="center" shrinkToFit="1"/>
    </xf>
    <xf numFmtId="185" fontId="28" fillId="0" borderId="0" xfId="2" applyNumberFormat="1" applyFont="1" applyFill="1" applyBorder="1" applyAlignment="1">
      <alignment horizontal="right" vertical="center" shrinkToFit="1"/>
    </xf>
    <xf numFmtId="0" fontId="0" fillId="0" borderId="0" xfId="0" applyAlignment="1">
      <alignment vertical="center"/>
    </xf>
    <xf numFmtId="49" fontId="28" fillId="0" borderId="7" xfId="1" applyNumberFormat="1" applyFont="1" applyFill="1" applyBorder="1" applyAlignment="1">
      <alignment horizontal="left" vertical="center" shrinkToFit="1"/>
    </xf>
    <xf numFmtId="41" fontId="28" fillId="0" borderId="1" xfId="1" applyFont="1" applyFill="1" applyBorder="1" applyAlignment="1">
      <alignment horizontal="center" vertical="center" shrinkToFit="1"/>
    </xf>
    <xf numFmtId="0" fontId="28" fillId="0" borderId="4" xfId="0" applyFont="1" applyFill="1" applyBorder="1" applyAlignment="1">
      <alignment horizontal="center" vertical="center" shrinkToFit="1"/>
    </xf>
    <xf numFmtId="0" fontId="0" fillId="0" borderId="0" xfId="0">
      <alignment vertical="center"/>
    </xf>
    <xf numFmtId="0" fontId="28" fillId="0" borderId="3" xfId="0" applyFont="1" applyFill="1" applyBorder="1" applyAlignment="1">
      <alignment horizontal="center" vertical="center" shrinkToFit="1"/>
    </xf>
    <xf numFmtId="41" fontId="28" fillId="0" borderId="1" xfId="1" applyFont="1" applyFill="1" applyBorder="1" applyAlignment="1">
      <alignment horizontal="right" vertical="center" shrinkToFit="1"/>
    </xf>
    <xf numFmtId="41" fontId="28" fillId="0" borderId="3" xfId="1" applyFont="1" applyFill="1" applyBorder="1" applyAlignment="1">
      <alignment horizontal="right" vertical="center" shrinkToFit="1"/>
    </xf>
    <xf numFmtId="41" fontId="28" fillId="0" borderId="10" xfId="1" applyFont="1" applyFill="1" applyBorder="1" applyAlignment="1">
      <alignment horizontal="right" vertical="center" shrinkToFit="1"/>
    </xf>
    <xf numFmtId="41" fontId="28" fillId="2" borderId="1" xfId="1" applyFont="1" applyFill="1" applyBorder="1" applyAlignment="1">
      <alignment horizontal="right" vertical="center" shrinkToFit="1"/>
    </xf>
    <xf numFmtId="41" fontId="28" fillId="0" borderId="4" xfId="1" applyFont="1" applyFill="1" applyBorder="1" applyAlignment="1">
      <alignment horizontal="right" vertical="center" shrinkToFit="1"/>
    </xf>
    <xf numFmtId="184" fontId="30" fillId="0" borderId="0" xfId="2" applyNumberFormat="1" applyFont="1" applyFill="1" applyBorder="1" applyAlignment="1">
      <alignment horizontal="right" vertical="center" shrinkToFit="1"/>
    </xf>
    <xf numFmtId="0" fontId="28" fillId="0" borderId="10" xfId="0" applyFont="1" applyFill="1" applyBorder="1" applyAlignment="1">
      <alignment horizontal="center" vertical="center" shrinkToFit="1"/>
    </xf>
    <xf numFmtId="41" fontId="28" fillId="2" borderId="10" xfId="1" applyFont="1" applyFill="1" applyBorder="1" applyAlignment="1">
      <alignment horizontal="right" vertical="center" shrinkToFit="1"/>
    </xf>
    <xf numFmtId="185" fontId="28" fillId="0" borderId="9" xfId="2" applyNumberFormat="1" applyFont="1" applyFill="1" applyBorder="1" applyAlignment="1">
      <alignment horizontal="right" vertical="center" shrinkToFit="1"/>
    </xf>
    <xf numFmtId="49" fontId="28" fillId="0" borderId="7" xfId="1" applyNumberFormat="1" applyFont="1" applyFill="1" applyBorder="1" applyAlignment="1" applyProtection="1">
      <alignment vertical="center" shrinkToFit="1"/>
    </xf>
    <xf numFmtId="41" fontId="28" fillId="0" borderId="3" xfId="1" applyFont="1" applyFill="1" applyBorder="1" applyAlignment="1" applyProtection="1">
      <alignment horizontal="right" vertical="center" shrinkToFit="1"/>
    </xf>
    <xf numFmtId="49" fontId="28" fillId="2" borderId="9" xfId="1" applyNumberFormat="1" applyFont="1" applyFill="1" applyBorder="1" applyAlignment="1">
      <alignment vertical="center" shrinkToFit="1"/>
    </xf>
    <xf numFmtId="179" fontId="28" fillId="0" borderId="3" xfId="1" applyNumberFormat="1" applyFont="1" applyFill="1" applyBorder="1" applyAlignment="1">
      <alignment horizontal="right" vertical="center" shrinkToFit="1"/>
    </xf>
    <xf numFmtId="176" fontId="28" fillId="0" borderId="0" xfId="1" applyNumberFormat="1" applyFont="1" applyFill="1" applyBorder="1" applyAlignment="1">
      <alignment horizontal="right" vertical="center" shrinkToFit="1"/>
    </xf>
    <xf numFmtId="182" fontId="28" fillId="0" borderId="0" xfId="1" applyNumberFormat="1" applyFont="1" applyFill="1" applyBorder="1" applyAlignment="1">
      <alignment horizontal="right" vertical="center" shrinkToFit="1"/>
    </xf>
    <xf numFmtId="178" fontId="28" fillId="0" borderId="0" xfId="1" applyNumberFormat="1" applyFont="1" applyFill="1" applyBorder="1" applyAlignment="1">
      <alignment horizontal="right" vertical="center" shrinkToFit="1"/>
    </xf>
    <xf numFmtId="176" fontId="28" fillId="0" borderId="9" xfId="1" applyNumberFormat="1" applyFont="1" applyFill="1" applyBorder="1" applyAlignment="1">
      <alignment horizontal="right" vertical="center" shrinkToFit="1"/>
    </xf>
    <xf numFmtId="178" fontId="28" fillId="0" borderId="9" xfId="1" applyNumberFormat="1" applyFont="1" applyFill="1" applyBorder="1" applyAlignment="1">
      <alignment horizontal="right" vertical="center" shrinkToFit="1"/>
    </xf>
    <xf numFmtId="180" fontId="28" fillId="0" borderId="0" xfId="1" applyNumberFormat="1" applyFont="1" applyFill="1" applyBorder="1" applyAlignment="1">
      <alignment horizontal="right" vertical="center" shrinkToFit="1"/>
    </xf>
    <xf numFmtId="10" fontId="28" fillId="0" borderId="0" xfId="1" applyNumberFormat="1" applyFont="1" applyFill="1" applyBorder="1" applyAlignment="1">
      <alignment horizontal="right" vertical="center" shrinkToFit="1"/>
    </xf>
    <xf numFmtId="177" fontId="28" fillId="0" borderId="2" xfId="1" applyNumberFormat="1" applyFont="1" applyFill="1" applyBorder="1" applyAlignment="1" applyProtection="1">
      <alignment horizontal="right" vertical="center" shrinkToFit="1"/>
    </xf>
    <xf numFmtId="176" fontId="28" fillId="0" borderId="2" xfId="1" applyNumberFormat="1" applyFont="1" applyFill="1" applyBorder="1" applyAlignment="1" applyProtection="1">
      <alignment horizontal="right" vertical="center" shrinkToFit="1"/>
    </xf>
    <xf numFmtId="181" fontId="28" fillId="0" borderId="0" xfId="1" applyNumberFormat="1" applyFont="1" applyFill="1" applyBorder="1" applyAlignment="1">
      <alignment vertical="center" shrinkToFit="1"/>
    </xf>
    <xf numFmtId="177" fontId="28" fillId="0" borderId="6" xfId="1" applyNumberFormat="1" applyFont="1" applyFill="1" applyBorder="1" applyAlignment="1" applyProtection="1">
      <alignment horizontal="right" vertical="center" shrinkToFit="1"/>
    </xf>
    <xf numFmtId="177" fontId="28" fillId="0" borderId="0" xfId="1" applyNumberFormat="1" applyFont="1" applyFill="1" applyBorder="1" applyAlignment="1" applyProtection="1">
      <alignment horizontal="right" vertical="center" shrinkToFit="1"/>
    </xf>
    <xf numFmtId="177" fontId="28" fillId="2" borderId="2" xfId="1" applyNumberFormat="1" applyFont="1" applyFill="1" applyBorder="1" applyAlignment="1">
      <alignment horizontal="right" vertical="center" shrinkToFit="1"/>
    </xf>
    <xf numFmtId="176" fontId="28" fillId="2" borderId="2" xfId="1" applyNumberFormat="1" applyFont="1" applyFill="1" applyBorder="1" applyAlignment="1">
      <alignment horizontal="right" vertical="center" shrinkToFit="1"/>
    </xf>
    <xf numFmtId="177" fontId="28" fillId="0" borderId="2" xfId="1" applyNumberFormat="1" applyFont="1" applyFill="1" applyBorder="1" applyAlignment="1">
      <alignment horizontal="right" vertical="center" shrinkToFit="1"/>
    </xf>
    <xf numFmtId="176" fontId="28" fillId="0" borderId="2" xfId="1" applyNumberFormat="1" applyFont="1" applyFill="1" applyBorder="1" applyAlignment="1">
      <alignment horizontal="right" vertical="center" shrinkToFit="1"/>
    </xf>
    <xf numFmtId="0" fontId="28" fillId="0" borderId="0" xfId="0" applyFont="1" applyFill="1" applyBorder="1" applyAlignment="1">
      <alignment vertical="center" shrinkToFit="1"/>
    </xf>
    <xf numFmtId="184" fontId="28" fillId="0" borderId="0" xfId="1" applyNumberFormat="1" applyFont="1" applyFill="1" applyBorder="1" applyAlignment="1">
      <alignment horizontal="right" vertical="center" shrinkToFit="1"/>
    </xf>
    <xf numFmtId="177" fontId="28" fillId="0" borderId="0" xfId="1" applyNumberFormat="1" applyFont="1" applyFill="1" applyBorder="1" applyAlignment="1">
      <alignment horizontal="right" vertical="center" shrinkToFit="1"/>
    </xf>
    <xf numFmtId="13" fontId="28" fillId="0" borderId="0" xfId="1" applyNumberFormat="1" applyFont="1" applyFill="1" applyBorder="1" applyAlignment="1">
      <alignment horizontal="right" vertical="center" shrinkToFit="1"/>
    </xf>
    <xf numFmtId="183" fontId="28" fillId="0" borderId="0" xfId="1" applyNumberFormat="1" applyFont="1" applyFill="1" applyBorder="1" applyAlignment="1">
      <alignment horizontal="right" vertical="center" shrinkToFit="1"/>
    </xf>
    <xf numFmtId="181" fontId="28" fillId="0" borderId="6" xfId="1" applyNumberFormat="1" applyFont="1" applyFill="1" applyBorder="1" applyAlignment="1">
      <alignment vertical="center" shrinkToFit="1"/>
    </xf>
    <xf numFmtId="178" fontId="28" fillId="0" borderId="6" xfId="1" applyNumberFormat="1" applyFont="1" applyFill="1" applyBorder="1" applyAlignment="1">
      <alignment horizontal="right" vertical="center" shrinkToFit="1"/>
    </xf>
    <xf numFmtId="180" fontId="28" fillId="0" borderId="9" xfId="1" applyNumberFormat="1" applyFont="1" applyFill="1" applyBorder="1" applyAlignment="1">
      <alignment horizontal="right" vertical="center" shrinkToFit="1"/>
    </xf>
    <xf numFmtId="0" fontId="28" fillId="0" borderId="6" xfId="0" applyFont="1" applyFill="1" applyBorder="1" applyAlignment="1">
      <alignment horizontal="right" vertical="center" shrinkToFit="1"/>
    </xf>
    <xf numFmtId="41" fontId="28" fillId="0" borderId="14" xfId="1" applyFont="1" applyFill="1" applyBorder="1" applyAlignment="1">
      <alignment horizontal="right" vertical="center" shrinkToFit="1"/>
    </xf>
    <xf numFmtId="183" fontId="28" fillId="0" borderId="0" xfId="2" applyNumberFormat="1" applyFont="1" applyFill="1" applyBorder="1" applyAlignment="1">
      <alignment horizontal="right" vertical="center" shrinkToFit="1"/>
    </xf>
    <xf numFmtId="41" fontId="27" fillId="4" borderId="1" xfId="1" applyFont="1" applyFill="1" applyBorder="1" applyAlignment="1">
      <alignment horizontal="right" vertical="center" shrinkToFit="1"/>
    </xf>
    <xf numFmtId="41" fontId="28" fillId="0" borderId="14" xfId="1" applyFont="1" applyFill="1" applyBorder="1" applyAlignment="1">
      <alignment vertical="center" shrinkToFit="1"/>
    </xf>
    <xf numFmtId="41" fontId="28" fillId="2" borderId="2" xfId="1" applyFont="1" applyFill="1" applyBorder="1" applyAlignment="1">
      <alignment horizontal="right" vertical="center" shrinkToFit="1"/>
    </xf>
    <xf numFmtId="182" fontId="28" fillId="0" borderId="6" xfId="1" applyNumberFormat="1" applyFont="1" applyFill="1" applyBorder="1" applyAlignment="1">
      <alignment horizontal="right" vertical="center" shrinkToFit="1"/>
    </xf>
    <xf numFmtId="41" fontId="28" fillId="0" borderId="15" xfId="1" applyFont="1" applyFill="1" applyBorder="1" applyAlignment="1">
      <alignment vertical="center" shrinkToFit="1"/>
    </xf>
    <xf numFmtId="41" fontId="28" fillId="0" borderId="13" xfId="1" applyFont="1" applyFill="1" applyBorder="1" applyAlignment="1">
      <alignment vertical="center" shrinkToFit="1"/>
    </xf>
    <xf numFmtId="49" fontId="28" fillId="0" borderId="11" xfId="1" applyNumberFormat="1" applyFont="1" applyFill="1" applyBorder="1" applyAlignment="1" applyProtection="1">
      <alignment vertical="center" shrinkToFit="1"/>
    </xf>
    <xf numFmtId="49" fontId="28" fillId="0" borderId="5" xfId="1" applyNumberFormat="1" applyFont="1" applyFill="1" applyBorder="1" applyAlignment="1" applyProtection="1">
      <alignment vertical="center" shrinkToFit="1"/>
    </xf>
    <xf numFmtId="0" fontId="28" fillId="0" borderId="0" xfId="0" applyFont="1" applyFill="1" applyBorder="1" applyAlignment="1">
      <alignment horizontal="right" vertical="center" shrinkToFit="1"/>
    </xf>
    <xf numFmtId="176" fontId="28" fillId="2" borderId="9" xfId="1" applyNumberFormat="1" applyFont="1" applyFill="1" applyBorder="1" applyAlignment="1">
      <alignment horizontal="right" vertical="center" shrinkToFit="1"/>
    </xf>
    <xf numFmtId="41" fontId="28" fillId="0" borderId="13" xfId="1" applyFont="1" applyFill="1" applyBorder="1" applyAlignment="1">
      <alignment horizontal="right" vertical="center" shrinkToFit="1"/>
    </xf>
    <xf numFmtId="181" fontId="28" fillId="0" borderId="9" xfId="1" applyNumberFormat="1" applyFont="1" applyFill="1" applyBorder="1" applyAlignment="1">
      <alignment vertical="center" shrinkToFit="1"/>
    </xf>
    <xf numFmtId="177" fontId="28" fillId="0" borderId="9" xfId="1" applyNumberFormat="1" applyFont="1" applyFill="1" applyBorder="1" applyAlignment="1">
      <alignment horizontal="right" vertical="center" shrinkToFit="1"/>
    </xf>
    <xf numFmtId="0" fontId="28" fillId="0" borderId="0" xfId="0" applyFont="1" applyFill="1" applyBorder="1" applyAlignment="1">
      <alignment horizontal="center" vertical="center" shrinkToFit="1"/>
    </xf>
    <xf numFmtId="176" fontId="28" fillId="0" borderId="0" xfId="1" applyNumberFormat="1" applyFont="1" applyFill="1" applyBorder="1" applyAlignment="1">
      <alignment horizontal="center" vertical="center" shrinkToFit="1"/>
    </xf>
    <xf numFmtId="0" fontId="28" fillId="0" borderId="6" xfId="0" applyFont="1" applyFill="1" applyBorder="1" applyAlignment="1">
      <alignment horizontal="center" vertical="center" shrinkToFit="1"/>
    </xf>
    <xf numFmtId="180" fontId="28" fillId="0" borderId="0" xfId="1" applyNumberFormat="1" applyFont="1" applyFill="1" applyBorder="1" applyAlignment="1">
      <alignment horizontal="center" vertical="center" shrinkToFit="1"/>
    </xf>
    <xf numFmtId="179" fontId="28" fillId="0" borderId="0" xfId="1" applyNumberFormat="1" applyFont="1" applyFill="1" applyBorder="1" applyAlignment="1">
      <alignment horizontal="center" vertical="center" shrinkToFit="1"/>
    </xf>
    <xf numFmtId="179" fontId="28" fillId="0" borderId="9" xfId="1" applyNumberFormat="1" applyFont="1" applyFill="1" applyBorder="1" applyAlignment="1">
      <alignment horizontal="center" vertical="center" shrinkToFit="1"/>
    </xf>
    <xf numFmtId="176" fontId="28" fillId="0" borderId="6" xfId="1" applyNumberFormat="1" applyFont="1" applyFill="1" applyBorder="1" applyAlignment="1">
      <alignment horizontal="center" vertical="center" shrinkToFit="1"/>
    </xf>
    <xf numFmtId="176" fontId="28" fillId="0" borderId="9" xfId="1" applyNumberFormat="1" applyFont="1" applyFill="1" applyBorder="1" applyAlignment="1">
      <alignment horizontal="center" vertical="center" shrinkToFit="1"/>
    </xf>
    <xf numFmtId="176" fontId="28" fillId="0" borderId="2" xfId="1" applyNumberFormat="1" applyFont="1" applyFill="1" applyBorder="1" applyAlignment="1">
      <alignment horizontal="center" vertical="center" shrinkToFit="1"/>
    </xf>
    <xf numFmtId="10" fontId="28" fillId="0" borderId="0" xfId="1" applyNumberFormat="1" applyFont="1" applyFill="1" applyBorder="1" applyAlignment="1">
      <alignment horizontal="center" vertical="center" shrinkToFit="1"/>
    </xf>
    <xf numFmtId="178" fontId="28" fillId="0" borderId="0" xfId="1" applyNumberFormat="1" applyFont="1" applyFill="1" applyBorder="1" applyAlignment="1">
      <alignment horizontal="center" vertical="center" shrinkToFit="1"/>
    </xf>
    <xf numFmtId="178" fontId="28" fillId="0" borderId="9" xfId="1" applyNumberFormat="1" applyFont="1" applyFill="1" applyBorder="1" applyAlignment="1">
      <alignment horizontal="center" vertical="center" shrinkToFit="1"/>
    </xf>
    <xf numFmtId="13" fontId="28" fillId="0" borderId="0" xfId="1" applyNumberFormat="1" applyFont="1" applyFill="1" applyBorder="1" applyAlignment="1">
      <alignment horizontal="center" vertical="center" shrinkToFit="1"/>
    </xf>
    <xf numFmtId="182" fontId="28" fillId="0" borderId="0" xfId="1" applyNumberFormat="1" applyFont="1" applyFill="1" applyBorder="1" applyAlignment="1">
      <alignment horizontal="center" vertical="center" shrinkToFit="1"/>
    </xf>
    <xf numFmtId="0" fontId="29" fillId="0" borderId="1" xfId="0" applyFont="1" applyBorder="1" applyAlignment="1">
      <alignment horizontal="center" vertical="center"/>
    </xf>
    <xf numFmtId="41" fontId="28" fillId="0" borderId="0" xfId="1" applyFont="1" applyFill="1" applyAlignment="1">
      <alignment horizontal="center" vertical="center" shrinkToFit="1"/>
    </xf>
    <xf numFmtId="0" fontId="28" fillId="2" borderId="10" xfId="3" applyFont="1" applyFill="1" applyBorder="1" applyAlignment="1">
      <alignment horizontal="left" vertical="center" shrinkToFit="1"/>
    </xf>
    <xf numFmtId="41" fontId="28" fillId="0" borderId="2" xfId="1" applyFont="1" applyFill="1" applyBorder="1" applyAlignment="1">
      <alignment vertical="center" shrinkToFit="1"/>
    </xf>
    <xf numFmtId="41" fontId="28" fillId="0" borderId="12" xfId="1" applyFont="1" applyFill="1" applyBorder="1" applyAlignment="1">
      <alignment vertical="center" shrinkToFit="1"/>
    </xf>
    <xf numFmtId="0" fontId="28" fillId="2" borderId="1" xfId="3" applyFont="1" applyFill="1" applyBorder="1" applyAlignment="1">
      <alignment horizontal="left" vertical="center" shrinkToFit="1"/>
    </xf>
    <xf numFmtId="182" fontId="28" fillId="0" borderId="2" xfId="1" applyNumberFormat="1" applyFont="1" applyFill="1" applyBorder="1" applyAlignment="1">
      <alignment horizontal="right" vertical="center" shrinkToFit="1"/>
    </xf>
    <xf numFmtId="0" fontId="28" fillId="0" borderId="0" xfId="0" applyFont="1" applyFill="1">
      <alignment vertical="center"/>
    </xf>
    <xf numFmtId="41" fontId="28" fillId="0" borderId="0" xfId="1" applyFont="1" applyFill="1">
      <alignment vertical="center"/>
    </xf>
    <xf numFmtId="177" fontId="28" fillId="0" borderId="6" xfId="1" applyNumberFormat="1" applyFont="1" applyFill="1" applyBorder="1" applyAlignment="1">
      <alignment horizontal="right" vertical="center" shrinkToFit="1"/>
    </xf>
    <xf numFmtId="176" fontId="28" fillId="0" borderId="6" xfId="1" applyNumberFormat="1" applyFont="1" applyFill="1" applyBorder="1" applyAlignment="1">
      <alignment horizontal="right" vertical="center" shrinkToFit="1"/>
    </xf>
    <xf numFmtId="184" fontId="28" fillId="0" borderId="6" xfId="1" applyNumberFormat="1" applyFont="1" applyFill="1" applyBorder="1" applyAlignment="1">
      <alignment horizontal="right" vertical="center" shrinkToFit="1"/>
    </xf>
    <xf numFmtId="41" fontId="28" fillId="0" borderId="1" xfId="1" applyFont="1" applyFill="1" applyBorder="1" applyAlignment="1">
      <alignment horizontal="left" vertical="center" shrinkToFit="1"/>
    </xf>
    <xf numFmtId="41" fontId="28" fillId="0" borderId="2" xfId="1" applyFont="1" applyFill="1" applyBorder="1" applyAlignment="1">
      <alignment horizontal="center" vertical="center" shrinkToFit="1"/>
    </xf>
    <xf numFmtId="41" fontId="28" fillId="0" borderId="2" xfId="1" applyFont="1" applyFill="1" applyBorder="1" applyAlignment="1">
      <alignment horizontal="right" vertical="center" shrinkToFit="1"/>
    </xf>
    <xf numFmtId="41" fontId="28" fillId="0" borderId="9" xfId="1" applyFont="1" applyFill="1" applyBorder="1" applyAlignment="1">
      <alignment vertical="center" shrinkToFit="1"/>
    </xf>
    <xf numFmtId="176" fontId="30" fillId="0" borderId="6" xfId="1" applyNumberFormat="1" applyFont="1" applyFill="1" applyBorder="1" applyAlignment="1">
      <alignment horizontal="center" vertical="center" shrinkToFit="1"/>
    </xf>
    <xf numFmtId="41" fontId="27" fillId="0" borderId="2" xfId="1" applyFont="1" applyFill="1" applyBorder="1" applyAlignment="1">
      <alignment vertical="center" shrinkToFit="1"/>
    </xf>
    <xf numFmtId="41" fontId="27" fillId="0" borderId="2" xfId="1" applyFont="1" applyFill="1" applyBorder="1" applyAlignment="1">
      <alignment horizontal="center" vertical="center" shrinkToFit="1"/>
    </xf>
    <xf numFmtId="41" fontId="27" fillId="0" borderId="2" xfId="1" applyFont="1" applyFill="1" applyBorder="1" applyAlignment="1">
      <alignment horizontal="right" vertical="center" shrinkToFit="1"/>
    </xf>
    <xf numFmtId="41" fontId="27" fillId="0" borderId="12" xfId="1" applyFont="1" applyFill="1" applyBorder="1" applyAlignment="1">
      <alignment vertical="center" shrinkToFit="1"/>
    </xf>
    <xf numFmtId="41" fontId="28" fillId="0" borderId="0" xfId="1" applyFont="1" applyFill="1" applyBorder="1" applyAlignment="1">
      <alignment vertical="center" shrinkToFit="1"/>
    </xf>
    <xf numFmtId="184" fontId="30" fillId="0" borderId="6" xfId="1" applyNumberFormat="1" applyFont="1" applyFill="1" applyBorder="1" applyAlignment="1">
      <alignment horizontal="right" vertical="center" shrinkToFit="1"/>
    </xf>
    <xf numFmtId="41" fontId="28" fillId="2" borderId="2" xfId="1" applyFont="1" applyFill="1" applyBorder="1" applyAlignment="1">
      <alignment vertical="center" shrinkToFit="1"/>
    </xf>
    <xf numFmtId="41" fontId="28" fillId="2" borderId="2" xfId="1" applyFont="1" applyFill="1" applyBorder="1" applyAlignment="1">
      <alignment horizontal="center" vertical="center" shrinkToFit="1"/>
    </xf>
    <xf numFmtId="41" fontId="28" fillId="2" borderId="12" xfId="1" applyFont="1" applyFill="1" applyBorder="1" applyAlignment="1">
      <alignment vertical="center" shrinkToFit="1"/>
    </xf>
    <xf numFmtId="49" fontId="28" fillId="2" borderId="8" xfId="1" applyNumberFormat="1" applyFont="1" applyFill="1" applyBorder="1" applyAlignment="1">
      <alignment vertical="center" shrinkToFit="1"/>
    </xf>
    <xf numFmtId="177" fontId="28" fillId="0" borderId="9" xfId="1" applyNumberFormat="1" applyFont="1" applyFill="1" applyBorder="1" applyAlignment="1">
      <alignment horizontal="center" vertical="center" shrinkToFit="1"/>
    </xf>
    <xf numFmtId="182" fontId="28" fillId="0" borderId="9" xfId="1" applyNumberFormat="1" applyFont="1" applyFill="1" applyBorder="1" applyAlignment="1">
      <alignment horizontal="right" vertical="center" shrinkToFit="1"/>
    </xf>
    <xf numFmtId="41" fontId="28" fillId="0" borderId="15" xfId="1" applyFont="1" applyFill="1" applyBorder="1" applyAlignment="1">
      <alignment horizontal="right" vertical="center" shrinkToFit="1"/>
    </xf>
    <xf numFmtId="176" fontId="28" fillId="0" borderId="0" xfId="1" applyNumberFormat="1" applyFont="1" applyFill="1" applyBorder="1" applyAlignment="1" applyProtection="1">
      <alignment horizontal="center" vertical="center" shrinkToFit="1"/>
    </xf>
    <xf numFmtId="181" fontId="28" fillId="0" borderId="0" xfId="1" applyNumberFormat="1" applyFont="1" applyFill="1" applyBorder="1" applyAlignment="1" applyProtection="1">
      <alignment horizontal="right" vertical="center" shrinkToFit="1"/>
    </xf>
    <xf numFmtId="177" fontId="28" fillId="0" borderId="6" xfId="1" applyNumberFormat="1" applyFont="1" applyFill="1" applyBorder="1" applyAlignment="1">
      <alignment horizontal="center" vertical="center" shrinkToFit="1"/>
    </xf>
    <xf numFmtId="181" fontId="28" fillId="0" borderId="6" xfId="1" applyNumberFormat="1" applyFont="1" applyFill="1" applyBorder="1" applyAlignment="1" applyProtection="1">
      <alignment horizontal="right" vertical="center" shrinkToFit="1"/>
    </xf>
    <xf numFmtId="176" fontId="28" fillId="0" borderId="6" xfId="1" applyNumberFormat="1" applyFont="1" applyFill="1" applyBorder="1" applyAlignment="1" applyProtection="1">
      <alignment horizontal="center" vertical="center" shrinkToFit="1"/>
    </xf>
    <xf numFmtId="0" fontId="28" fillId="0" borderId="0" xfId="0" applyFont="1">
      <alignment vertical="center"/>
    </xf>
    <xf numFmtId="177" fontId="28" fillId="0" borderId="0" xfId="1" applyNumberFormat="1" applyFont="1" applyFill="1" applyBorder="1" applyAlignment="1">
      <alignment horizontal="center" vertical="center" shrinkToFit="1"/>
    </xf>
    <xf numFmtId="181" fontId="28" fillId="0" borderId="0" xfId="0" applyNumberFormat="1" applyFont="1" applyFill="1" applyBorder="1" applyAlignment="1">
      <alignment horizontal="right" vertical="center" shrinkToFit="1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49" fontId="28" fillId="0" borderId="7" xfId="11" applyNumberFormat="1" applyFont="1" applyFill="1" applyBorder="1" applyAlignment="1">
      <alignment horizontal="left" vertical="center" shrinkToFit="1"/>
    </xf>
    <xf numFmtId="176" fontId="28" fillId="0" borderId="0" xfId="1" applyNumberFormat="1" applyFont="1" applyFill="1" applyBorder="1" applyAlignment="1">
      <alignment vertical="center" shrinkToFit="1"/>
    </xf>
    <xf numFmtId="182" fontId="28" fillId="0" borderId="0" xfId="1" applyNumberFormat="1" applyFont="1" applyFill="1" applyBorder="1" applyAlignment="1" applyProtection="1">
      <alignment horizontal="right" vertical="center" shrinkToFit="1"/>
    </xf>
    <xf numFmtId="176" fontId="28" fillId="0" borderId="0" xfId="1" applyNumberFormat="1" applyFont="1" applyFill="1" applyBorder="1" applyAlignment="1" applyProtection="1">
      <alignment horizontal="right" vertical="center" shrinkToFit="1"/>
    </xf>
    <xf numFmtId="183" fontId="28" fillId="0" borderId="0" xfId="1" applyNumberFormat="1" applyFont="1" applyFill="1" applyBorder="1" applyAlignment="1" applyProtection="1">
      <alignment horizontal="right" vertical="center" shrinkToFit="1"/>
    </xf>
    <xf numFmtId="187" fontId="28" fillId="0" borderId="0" xfId="1" applyNumberFormat="1" applyFont="1" applyFill="1" applyBorder="1" applyAlignment="1" applyProtection="1">
      <alignment horizontal="right" vertical="center" shrinkToFit="1"/>
    </xf>
    <xf numFmtId="178" fontId="30" fillId="0" borderId="0" xfId="1" applyNumberFormat="1" applyFont="1" applyFill="1" applyBorder="1" applyAlignment="1">
      <alignment horizontal="right" vertical="center" shrinkToFit="1"/>
    </xf>
    <xf numFmtId="0" fontId="33" fillId="0" borderId="1" xfId="0" applyFont="1" applyBorder="1" applyAlignment="1">
      <alignment horizontal="center" vertical="center" shrinkToFit="1"/>
    </xf>
    <xf numFmtId="0" fontId="37" fillId="0" borderId="0" xfId="0" applyFont="1" applyAlignment="1">
      <alignment vertical="center"/>
    </xf>
    <xf numFmtId="176" fontId="30" fillId="0" borderId="0" xfId="1" applyNumberFormat="1" applyFont="1" applyFill="1" applyBorder="1" applyAlignment="1">
      <alignment horizontal="center" vertical="center" shrinkToFit="1"/>
    </xf>
    <xf numFmtId="184" fontId="30" fillId="0" borderId="0" xfId="1" applyNumberFormat="1" applyFont="1" applyFill="1" applyBorder="1" applyAlignment="1">
      <alignment horizontal="right" vertical="center" shrinkToFit="1"/>
    </xf>
    <xf numFmtId="41" fontId="28" fillId="0" borderId="6" xfId="1" applyFont="1" applyFill="1" applyBorder="1" applyAlignment="1">
      <alignment vertical="center" shrinkToFit="1"/>
    </xf>
    <xf numFmtId="181" fontId="28" fillId="0" borderId="6" xfId="0" applyNumberFormat="1" applyFont="1" applyFill="1" applyBorder="1" applyAlignment="1">
      <alignment horizontal="right" vertical="center" shrinkToFit="1"/>
    </xf>
    <xf numFmtId="181" fontId="28" fillId="0" borderId="0" xfId="0" applyNumberFormat="1" applyFont="1" applyFill="1" applyBorder="1" applyAlignment="1">
      <alignment vertical="center" shrinkToFit="1"/>
    </xf>
    <xf numFmtId="0" fontId="28" fillId="0" borderId="0" xfId="0" applyFont="1" applyBorder="1">
      <alignment vertical="center"/>
    </xf>
    <xf numFmtId="41" fontId="28" fillId="0" borderId="0" xfId="1" applyFont="1" applyFill="1" applyBorder="1" applyAlignment="1">
      <alignment horizontal="right" vertical="center" shrinkToFit="1"/>
    </xf>
    <xf numFmtId="0" fontId="28" fillId="0" borderId="0" xfId="0" applyFont="1" applyAlignment="1">
      <alignment horizontal="right" vertical="center"/>
    </xf>
    <xf numFmtId="0" fontId="28" fillId="0" borderId="0" xfId="0" applyFont="1" applyAlignment="1">
      <alignment horizontal="center" vertical="center"/>
    </xf>
    <xf numFmtId="41" fontId="28" fillId="0" borderId="12" xfId="1" applyFont="1" applyFill="1" applyBorder="1" applyAlignment="1">
      <alignment horizontal="right" vertical="center" shrinkToFit="1"/>
    </xf>
    <xf numFmtId="41" fontId="28" fillId="0" borderId="3" xfId="1" applyFont="1" applyFill="1" applyBorder="1" applyAlignment="1">
      <alignment vertical="center" shrinkToFit="1"/>
    </xf>
    <xf numFmtId="0" fontId="28" fillId="0" borderId="3" xfId="0" applyFont="1" applyFill="1" applyBorder="1" applyAlignment="1">
      <alignment horizontal="center" vertical="center"/>
    </xf>
    <xf numFmtId="181" fontId="28" fillId="0" borderId="14" xfId="1" applyNumberFormat="1" applyFont="1" applyFill="1" applyBorder="1" applyAlignment="1">
      <alignment vertical="center" shrinkToFit="1"/>
    </xf>
    <xf numFmtId="179" fontId="28" fillId="0" borderId="4" xfId="1" applyNumberFormat="1" applyFont="1" applyFill="1" applyBorder="1" applyAlignment="1">
      <alignment horizontal="right" vertical="center" shrinkToFit="1"/>
    </xf>
    <xf numFmtId="181" fontId="28" fillId="0" borderId="15" xfId="1" applyNumberFormat="1" applyFont="1" applyFill="1" applyBorder="1" applyAlignment="1">
      <alignment vertical="center" shrinkToFit="1"/>
    </xf>
    <xf numFmtId="181" fontId="28" fillId="0" borderId="13" xfId="1" applyNumberFormat="1" applyFont="1" applyFill="1" applyBorder="1" applyAlignment="1">
      <alignment vertical="center" shrinkToFit="1"/>
    </xf>
    <xf numFmtId="179" fontId="28" fillId="0" borderId="10" xfId="1" applyNumberFormat="1" applyFont="1" applyFill="1" applyBorder="1" applyAlignment="1">
      <alignment horizontal="right" vertical="center" shrinkToFit="1"/>
    </xf>
    <xf numFmtId="178" fontId="28" fillId="0" borderId="2" xfId="1" applyNumberFormat="1" applyFont="1" applyFill="1" applyBorder="1" applyAlignment="1">
      <alignment horizontal="right" vertical="center" shrinkToFit="1"/>
    </xf>
    <xf numFmtId="181" fontId="28" fillId="0" borderId="12" xfId="1" applyNumberFormat="1" applyFont="1" applyFill="1" applyBorder="1" applyAlignment="1">
      <alignment vertical="center" shrinkToFit="1"/>
    </xf>
    <xf numFmtId="41" fontId="28" fillId="0" borderId="10" xfId="1" applyFont="1" applyFill="1" applyBorder="1" applyAlignment="1">
      <alignment vertical="center" shrinkToFit="1"/>
    </xf>
    <xf numFmtId="0" fontId="28" fillId="4" borderId="1" xfId="0" applyFont="1" applyFill="1" applyBorder="1" applyAlignment="1">
      <alignment horizontal="center" vertical="center"/>
    </xf>
    <xf numFmtId="41" fontId="28" fillId="2" borderId="1" xfId="1" applyFont="1" applyFill="1" applyBorder="1" applyAlignment="1">
      <alignment vertical="center" shrinkToFit="1"/>
    </xf>
    <xf numFmtId="0" fontId="28" fillId="2" borderId="1" xfId="0" applyFont="1" applyFill="1" applyBorder="1" applyAlignment="1">
      <alignment horizontal="center" vertical="center"/>
    </xf>
    <xf numFmtId="41" fontId="28" fillId="0" borderId="1" xfId="1" applyFont="1" applyFill="1" applyBorder="1" applyAlignment="1">
      <alignment vertical="center" shrinkToFit="1"/>
    </xf>
    <xf numFmtId="181" fontId="28" fillId="0" borderId="12" xfId="0" applyNumberFormat="1" applyFont="1" applyFill="1" applyBorder="1" applyAlignment="1">
      <alignment horizontal="right" vertical="center" shrinkToFit="1"/>
    </xf>
    <xf numFmtId="41" fontId="28" fillId="0" borderId="4" xfId="1" applyFont="1" applyFill="1" applyBorder="1" applyAlignment="1">
      <alignment vertical="center" shrinkToFit="1"/>
    </xf>
    <xf numFmtId="181" fontId="28" fillId="0" borderId="14" xfId="0" applyNumberFormat="1" applyFont="1" applyFill="1" applyBorder="1" applyAlignment="1">
      <alignment horizontal="right" vertical="center" shrinkToFit="1"/>
    </xf>
    <xf numFmtId="0" fontId="28" fillId="0" borderId="4" xfId="0" applyFont="1" applyFill="1" applyBorder="1" applyAlignment="1">
      <alignment horizontal="center" vertical="center"/>
    </xf>
    <xf numFmtId="181" fontId="28" fillId="0" borderId="14" xfId="1" applyNumberFormat="1" applyFont="1" applyFill="1" applyBorder="1" applyAlignment="1">
      <alignment horizontal="right" vertical="center" shrinkToFit="1"/>
    </xf>
    <xf numFmtId="179" fontId="28" fillId="0" borderId="0" xfId="1" applyNumberFormat="1" applyFont="1" applyFill="1" applyBorder="1" applyAlignment="1">
      <alignment horizontal="right" vertical="center" shrinkToFit="1"/>
    </xf>
    <xf numFmtId="0" fontId="28" fillId="0" borderId="3" xfId="0" applyFont="1" applyBorder="1" applyAlignment="1">
      <alignment horizontal="center" vertical="center"/>
    </xf>
    <xf numFmtId="181" fontId="28" fillId="0" borderId="13" xfId="1" applyNumberFormat="1" applyFont="1" applyFill="1" applyBorder="1" applyAlignment="1">
      <alignment horizontal="right" vertical="center" shrinkToFit="1"/>
    </xf>
    <xf numFmtId="181" fontId="28" fillId="0" borderId="12" xfId="1" applyNumberFormat="1" applyFont="1" applyFill="1" applyBorder="1" applyAlignment="1">
      <alignment horizontal="right" vertical="center" shrinkToFit="1"/>
    </xf>
    <xf numFmtId="41" fontId="28" fillId="0" borderId="0" xfId="1" applyFont="1" applyFill="1" applyBorder="1" applyAlignment="1">
      <alignment vertical="center"/>
    </xf>
    <xf numFmtId="0" fontId="28" fillId="0" borderId="1" xfId="0" applyFont="1" applyBorder="1" applyAlignment="1">
      <alignment horizontal="center" vertical="center"/>
    </xf>
    <xf numFmtId="179" fontId="28" fillId="0" borderId="2" xfId="1" applyNumberFormat="1" applyFont="1" applyFill="1" applyBorder="1" applyAlignment="1">
      <alignment horizontal="center" vertical="center" shrinkToFit="1"/>
    </xf>
    <xf numFmtId="178" fontId="28" fillId="0" borderId="2" xfId="1" applyNumberFormat="1" applyFont="1" applyFill="1" applyBorder="1" applyAlignment="1">
      <alignment horizontal="center" vertical="center" shrinkToFit="1"/>
    </xf>
    <xf numFmtId="0" fontId="28" fillId="0" borderId="4" xfId="1" applyNumberFormat="1" applyFont="1" applyFill="1" applyBorder="1" applyAlignment="1">
      <alignment vertical="center" shrinkToFit="1"/>
    </xf>
    <xf numFmtId="0" fontId="28" fillId="0" borderId="0" xfId="0" applyFont="1" applyFill="1" applyBorder="1">
      <alignment vertical="center"/>
    </xf>
    <xf numFmtId="182" fontId="28" fillId="0" borderId="0" xfId="2" applyNumberFormat="1" applyFont="1" applyFill="1" applyBorder="1" applyAlignment="1">
      <alignment horizontal="right" vertical="center" shrinkToFit="1"/>
    </xf>
    <xf numFmtId="0" fontId="28" fillId="0" borderId="3" xfId="1" applyNumberFormat="1" applyFont="1" applyFill="1" applyBorder="1" applyAlignment="1">
      <alignment horizontal="center" vertical="center" shrinkToFit="1"/>
    </xf>
    <xf numFmtId="0" fontId="28" fillId="0" borderId="4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8" fillId="0" borderId="4" xfId="1" applyNumberFormat="1" applyFont="1" applyFill="1" applyBorder="1" applyAlignment="1">
      <alignment horizontal="center" vertical="center" shrinkToFit="1"/>
    </xf>
    <xf numFmtId="0" fontId="28" fillId="0" borderId="10" xfId="1" applyNumberFormat="1" applyFont="1" applyFill="1" applyBorder="1" applyAlignment="1">
      <alignment horizontal="center" vertical="center" shrinkToFit="1"/>
    </xf>
    <xf numFmtId="177" fontId="28" fillId="2" borderId="8" xfId="1" applyNumberFormat="1" applyFont="1" applyFill="1" applyBorder="1" applyAlignment="1">
      <alignment horizontal="center" vertical="center" shrinkToFit="1"/>
    </xf>
    <xf numFmtId="177" fontId="28" fillId="0" borderId="7" xfId="1" applyNumberFormat="1" applyFont="1" applyFill="1" applyBorder="1" applyAlignment="1">
      <alignment horizontal="left" vertical="center" shrinkToFit="1"/>
    </xf>
    <xf numFmtId="177" fontId="28" fillId="0" borderId="5" xfId="1" applyNumberFormat="1" applyFont="1" applyFill="1" applyBorder="1" applyAlignment="1">
      <alignment horizontal="left" vertical="center" shrinkToFit="1"/>
    </xf>
    <xf numFmtId="41" fontId="27" fillId="4" borderId="4" xfId="1" applyFont="1" applyFill="1" applyBorder="1" applyAlignment="1">
      <alignment horizontal="center" vertical="center" shrinkToFit="1"/>
    </xf>
    <xf numFmtId="0" fontId="28" fillId="0" borderId="3" xfId="0" applyFont="1" applyBorder="1" applyAlignment="1">
      <alignment horizontal="center" vertical="center" shrinkToFit="1"/>
    </xf>
    <xf numFmtId="0" fontId="28" fillId="0" borderId="1" xfId="0" applyFont="1" applyBorder="1" applyAlignment="1">
      <alignment horizontal="center" vertical="center" shrinkToFit="1"/>
    </xf>
    <xf numFmtId="177" fontId="39" fillId="0" borderId="0" xfId="1" applyNumberFormat="1" applyFont="1" applyFill="1" applyBorder="1" applyAlignment="1">
      <alignment horizontal="right" vertical="center" shrinkToFit="1"/>
    </xf>
    <xf numFmtId="176" fontId="39" fillId="0" borderId="0" xfId="1" applyNumberFormat="1" applyFont="1" applyFill="1" applyBorder="1" applyAlignment="1">
      <alignment horizontal="center" vertical="center" shrinkToFit="1"/>
    </xf>
    <xf numFmtId="176" fontId="39" fillId="0" borderId="0" xfId="1" applyNumberFormat="1" applyFont="1" applyFill="1" applyBorder="1" applyAlignment="1">
      <alignment horizontal="right" vertical="center" shrinkToFit="1"/>
    </xf>
    <xf numFmtId="177" fontId="39" fillId="0" borderId="0" xfId="1" applyNumberFormat="1" applyFont="1" applyFill="1" applyBorder="1" applyAlignment="1">
      <alignment horizontal="center" vertical="center" shrinkToFit="1"/>
    </xf>
    <xf numFmtId="181" fontId="39" fillId="0" borderId="0" xfId="1" applyNumberFormat="1" applyFont="1" applyFill="1" applyBorder="1" applyAlignment="1">
      <alignment horizontal="right" vertical="center" shrinkToFit="1"/>
    </xf>
    <xf numFmtId="178" fontId="39" fillId="0" borderId="0" xfId="1" applyNumberFormat="1" applyFont="1" applyFill="1" applyBorder="1" applyAlignment="1">
      <alignment horizontal="right" vertical="center" shrinkToFit="1"/>
    </xf>
    <xf numFmtId="182" fontId="39" fillId="0" borderId="0" xfId="1" applyNumberFormat="1" applyFont="1" applyFill="1" applyBorder="1" applyAlignment="1">
      <alignment horizontal="right" vertical="center" shrinkToFit="1"/>
    </xf>
    <xf numFmtId="176" fontId="28" fillId="0" borderId="9" xfId="1" applyNumberFormat="1" applyFont="1" applyFill="1" applyBorder="1" applyAlignment="1">
      <alignment vertical="center" shrinkToFit="1"/>
    </xf>
    <xf numFmtId="181" fontId="36" fillId="0" borderId="0" xfId="1" applyNumberFormat="1" applyFont="1" applyFill="1" applyBorder="1" applyAlignment="1">
      <alignment vertical="center" shrinkToFit="1"/>
    </xf>
    <xf numFmtId="181" fontId="36" fillId="0" borderId="9" xfId="1" applyNumberFormat="1" applyFont="1" applyFill="1" applyBorder="1" applyAlignment="1">
      <alignment vertical="center" shrinkToFit="1"/>
    </xf>
    <xf numFmtId="41" fontId="28" fillId="0" borderId="0" xfId="1" applyFont="1" applyFill="1" applyBorder="1" applyAlignment="1">
      <alignment horizontal="center" vertical="center" shrinkToFit="1"/>
    </xf>
    <xf numFmtId="177" fontId="28" fillId="0" borderId="7" xfId="1" applyNumberFormat="1" applyFont="1" applyFill="1" applyBorder="1" applyAlignment="1">
      <alignment horizontal="center" vertical="center" shrinkToFit="1"/>
    </xf>
    <xf numFmtId="177" fontId="28" fillId="0" borderId="11" xfId="1" applyNumberFormat="1" applyFont="1" applyFill="1" applyBorder="1" applyAlignment="1">
      <alignment horizontal="left" vertical="center" shrinkToFit="1"/>
    </xf>
    <xf numFmtId="41" fontId="28" fillId="0" borderId="9" xfId="1" applyFont="1" applyFill="1" applyBorder="1" applyAlignment="1">
      <alignment horizontal="center" vertical="center" shrinkToFit="1"/>
    </xf>
    <xf numFmtId="177" fontId="28" fillId="0" borderId="7" xfId="1" applyNumberFormat="1" applyFont="1" applyFill="1" applyBorder="1" applyAlignment="1">
      <alignment vertical="center" shrinkToFit="1"/>
    </xf>
    <xf numFmtId="176" fontId="30" fillId="0" borderId="9" xfId="1" applyNumberFormat="1" applyFont="1" applyFill="1" applyBorder="1" applyAlignment="1">
      <alignment horizontal="center" vertical="center" shrinkToFit="1"/>
    </xf>
    <xf numFmtId="181" fontId="28" fillId="2" borderId="12" xfId="1" applyNumberFormat="1" applyFont="1" applyFill="1" applyBorder="1" applyAlignment="1">
      <alignment vertical="center" shrinkToFit="1"/>
    </xf>
    <xf numFmtId="181" fontId="27" fillId="0" borderId="12" xfId="1" applyNumberFormat="1" applyFont="1" applyFill="1" applyBorder="1" applyAlignment="1">
      <alignment vertical="center" shrinkToFit="1"/>
    </xf>
    <xf numFmtId="176" fontId="29" fillId="0" borderId="1" xfId="1" applyNumberFormat="1" applyFont="1" applyBorder="1" applyAlignment="1">
      <alignment vertical="center"/>
    </xf>
    <xf numFmtId="176" fontId="33" fillId="0" borderId="1" xfId="1" applyNumberFormat="1" applyFont="1" applyBorder="1" applyAlignment="1">
      <alignment vertical="center"/>
    </xf>
    <xf numFmtId="176" fontId="29" fillId="0" borderId="1" xfId="1" applyNumberFormat="1" applyFont="1" applyBorder="1" applyAlignment="1">
      <alignment horizontal="center" vertical="center"/>
    </xf>
    <xf numFmtId="176" fontId="33" fillId="0" borderId="1" xfId="1" applyNumberFormat="1" applyFont="1" applyBorder="1" applyAlignment="1">
      <alignment horizontal="center" vertical="center"/>
    </xf>
    <xf numFmtId="177" fontId="28" fillId="0" borderId="6" xfId="11" applyNumberFormat="1" applyFont="1" applyFill="1" applyBorder="1" applyAlignment="1">
      <alignment horizontal="right" vertical="center" shrinkToFit="1"/>
    </xf>
    <xf numFmtId="176" fontId="28" fillId="0" borderId="0" xfId="11" applyNumberFormat="1" applyFont="1" applyFill="1" applyBorder="1" applyAlignment="1">
      <alignment horizontal="right" vertical="center" shrinkToFit="1"/>
    </xf>
    <xf numFmtId="177" fontId="28" fillId="0" borderId="0" xfId="11" applyNumberFormat="1" applyFont="1" applyFill="1" applyBorder="1" applyAlignment="1">
      <alignment horizontal="right" vertical="center" shrinkToFit="1"/>
    </xf>
    <xf numFmtId="181" fontId="28" fillId="0" borderId="9" xfId="11" applyNumberFormat="1" applyFont="1" applyFill="1" applyBorder="1" applyAlignment="1">
      <alignment horizontal="right" vertical="center" shrinkToFit="1"/>
    </xf>
    <xf numFmtId="176" fontId="28" fillId="0" borderId="9" xfId="11" applyNumberFormat="1" applyFont="1" applyFill="1" applyBorder="1" applyAlignment="1">
      <alignment horizontal="right" vertical="center" shrinkToFit="1"/>
    </xf>
    <xf numFmtId="177" fontId="28" fillId="0" borderId="9" xfId="11" applyNumberFormat="1" applyFont="1" applyFill="1" applyBorder="1" applyAlignment="1">
      <alignment horizontal="right" vertical="center" shrinkToFit="1"/>
    </xf>
    <xf numFmtId="177" fontId="28" fillId="0" borderId="0" xfId="11" applyNumberFormat="1" applyFont="1" applyFill="1" applyBorder="1" applyAlignment="1">
      <alignment horizontal="center" vertical="center" shrinkToFit="1"/>
    </xf>
    <xf numFmtId="186" fontId="28" fillId="0" borderId="0" xfId="11" applyNumberFormat="1" applyFont="1" applyFill="1" applyBorder="1" applyAlignment="1">
      <alignment horizontal="right" vertical="center" shrinkToFit="1"/>
    </xf>
    <xf numFmtId="184" fontId="28" fillId="0" borderId="9" xfId="2" applyNumberFormat="1" applyFont="1" applyFill="1" applyBorder="1" applyAlignment="1">
      <alignment horizontal="right" vertical="center" shrinkToFit="1"/>
    </xf>
    <xf numFmtId="181" fontId="28" fillId="0" borderId="0" xfId="11" applyNumberFormat="1" applyFont="1" applyFill="1" applyBorder="1" applyAlignment="1">
      <alignment horizontal="right" vertical="center" shrinkToFit="1"/>
    </xf>
    <xf numFmtId="176" fontId="28" fillId="0" borderId="0" xfId="11" applyNumberFormat="1" applyFont="1" applyFill="1" applyBorder="1" applyAlignment="1">
      <alignment horizontal="center" vertical="center" shrinkToFit="1"/>
    </xf>
    <xf numFmtId="176" fontId="28" fillId="0" borderId="6" xfId="11" applyNumberFormat="1" applyFont="1" applyFill="1" applyBorder="1" applyAlignment="1">
      <alignment horizontal="center" vertical="center" shrinkToFit="1"/>
    </xf>
    <xf numFmtId="49" fontId="28" fillId="0" borderId="7" xfId="11" applyNumberFormat="1" applyFont="1" applyFill="1" applyBorder="1" applyAlignment="1">
      <alignment vertical="center" shrinkToFit="1"/>
    </xf>
    <xf numFmtId="184" fontId="28" fillId="0" borderId="0" xfId="11" applyNumberFormat="1" applyFont="1" applyFill="1" applyBorder="1" applyAlignment="1">
      <alignment horizontal="right" vertical="center" shrinkToFit="1"/>
    </xf>
    <xf numFmtId="184" fontId="28" fillId="0" borderId="9" xfId="11" applyNumberFormat="1" applyFont="1" applyFill="1" applyBorder="1" applyAlignment="1">
      <alignment horizontal="right" vertical="center" shrinkToFit="1"/>
    </xf>
    <xf numFmtId="183" fontId="28" fillId="0" borderId="0" xfId="11" applyNumberFormat="1" applyFont="1" applyFill="1" applyBorder="1" applyAlignment="1">
      <alignment horizontal="right" vertical="center" shrinkToFit="1"/>
    </xf>
    <xf numFmtId="178" fontId="28" fillId="0" borderId="0" xfId="11" applyNumberFormat="1" applyFont="1" applyFill="1" applyBorder="1" applyAlignment="1">
      <alignment horizontal="right" vertical="center" shrinkToFit="1"/>
    </xf>
    <xf numFmtId="181" fontId="28" fillId="0" borderId="6" xfId="11" applyNumberFormat="1" applyFont="1" applyFill="1" applyBorder="1" applyAlignment="1">
      <alignment horizontal="right" vertical="center" shrinkToFit="1"/>
    </xf>
    <xf numFmtId="49" fontId="28" fillId="0" borderId="5" xfId="11" applyNumberFormat="1" applyFont="1" applyFill="1" applyBorder="1" applyAlignment="1">
      <alignment vertical="center" shrinkToFit="1"/>
    </xf>
    <xf numFmtId="184" fontId="28" fillId="0" borderId="6" xfId="11" applyNumberFormat="1" applyFont="1" applyFill="1" applyBorder="1" applyAlignment="1">
      <alignment horizontal="right" vertical="center" shrinkToFit="1"/>
    </xf>
    <xf numFmtId="178" fontId="28" fillId="0" borderId="6" xfId="11" applyNumberFormat="1" applyFont="1" applyFill="1" applyBorder="1" applyAlignment="1">
      <alignment horizontal="right" vertical="center" shrinkToFit="1"/>
    </xf>
    <xf numFmtId="41" fontId="28" fillId="0" borderId="9" xfId="1" applyFont="1" applyFill="1" applyBorder="1" applyAlignment="1">
      <alignment vertical="center"/>
    </xf>
    <xf numFmtId="0" fontId="28" fillId="0" borderId="3" xfId="1" applyNumberFormat="1" applyFont="1" applyFill="1" applyBorder="1" applyAlignment="1">
      <alignment vertical="center" shrinkToFit="1"/>
    </xf>
    <xf numFmtId="41" fontId="28" fillId="0" borderId="6" xfId="1" applyFont="1" applyFill="1" applyBorder="1" applyAlignment="1">
      <alignment vertical="center"/>
    </xf>
    <xf numFmtId="183" fontId="28" fillId="0" borderId="9" xfId="11" applyNumberFormat="1" applyFont="1" applyFill="1" applyBorder="1" applyAlignment="1">
      <alignment horizontal="right" vertical="center" shrinkToFit="1"/>
    </xf>
    <xf numFmtId="176" fontId="28" fillId="0" borderId="6" xfId="11" applyNumberFormat="1" applyFont="1" applyFill="1" applyBorder="1" applyAlignment="1">
      <alignment horizontal="right" vertical="center" shrinkToFit="1"/>
    </xf>
    <xf numFmtId="41" fontId="28" fillId="0" borderId="10" xfId="1" applyFont="1" applyFill="1" applyBorder="1" applyAlignment="1" applyProtection="1">
      <alignment horizontal="right" vertical="center" shrinkToFit="1"/>
    </xf>
    <xf numFmtId="41" fontId="28" fillId="0" borderId="4" xfId="0" applyNumberFormat="1" applyFont="1" applyFill="1" applyBorder="1" applyAlignment="1">
      <alignment horizontal="right" vertical="center" shrinkToFit="1"/>
    </xf>
    <xf numFmtId="0" fontId="28" fillId="0" borderId="0" xfId="0" applyFont="1" applyAlignment="1">
      <alignment horizontal="center" vertical="center" shrinkToFit="1"/>
    </xf>
    <xf numFmtId="0" fontId="28" fillId="4" borderId="1" xfId="0" applyFont="1" applyFill="1" applyBorder="1" applyAlignment="1">
      <alignment horizontal="center" vertical="center" shrinkToFit="1"/>
    </xf>
    <xf numFmtId="177" fontId="30" fillId="0" borderId="0" xfId="1" applyNumberFormat="1" applyFont="1" applyFill="1" applyBorder="1" applyAlignment="1" applyProtection="1">
      <alignment horizontal="right" vertical="center" shrinkToFit="1"/>
    </xf>
    <xf numFmtId="176" fontId="30" fillId="0" borderId="0" xfId="1" applyNumberFormat="1" applyFont="1" applyFill="1" applyBorder="1" applyAlignment="1" applyProtection="1">
      <alignment horizontal="right" vertical="center" shrinkToFit="1"/>
    </xf>
    <xf numFmtId="176" fontId="30" fillId="0" borderId="0" xfId="1" applyNumberFormat="1" applyFont="1" applyFill="1" applyBorder="1" applyAlignment="1" applyProtection="1">
      <alignment horizontal="center" vertical="center" shrinkToFit="1"/>
    </xf>
    <xf numFmtId="182" fontId="30" fillId="0" borderId="0" xfId="1" applyNumberFormat="1" applyFont="1" applyFill="1" applyBorder="1" applyAlignment="1" applyProtection="1">
      <alignment horizontal="right" vertical="center" shrinkToFit="1"/>
    </xf>
    <xf numFmtId="181" fontId="30" fillId="0" borderId="0" xfId="1" applyNumberFormat="1" applyFont="1" applyFill="1" applyBorder="1" applyAlignment="1" applyProtection="1">
      <alignment horizontal="right" vertical="center" shrinkToFit="1"/>
    </xf>
    <xf numFmtId="177" fontId="30" fillId="0" borderId="0" xfId="1" applyNumberFormat="1" applyFont="1" applyFill="1" applyBorder="1" applyAlignment="1">
      <alignment horizontal="right" vertical="center" shrinkToFit="1"/>
    </xf>
    <xf numFmtId="181" fontId="30" fillId="0" borderId="0" xfId="0" applyNumberFormat="1" applyFont="1" applyFill="1" applyBorder="1" applyAlignment="1">
      <alignment horizontal="right" vertical="center" shrinkToFit="1"/>
    </xf>
    <xf numFmtId="176" fontId="30" fillId="0" borderId="0" xfId="1" applyNumberFormat="1" applyFont="1" applyFill="1" applyBorder="1" applyAlignment="1">
      <alignment horizontal="right" vertical="center" shrinkToFit="1"/>
    </xf>
    <xf numFmtId="177" fontId="30" fillId="0" borderId="0" xfId="1" applyNumberFormat="1" applyFont="1" applyFill="1" applyBorder="1" applyAlignment="1">
      <alignment horizontal="center" vertical="center" shrinkToFit="1"/>
    </xf>
    <xf numFmtId="187" fontId="30" fillId="0" borderId="0" xfId="1" applyNumberFormat="1" applyFont="1" applyFill="1" applyBorder="1" applyAlignment="1" applyProtection="1">
      <alignment horizontal="right" vertical="center" shrinkToFit="1"/>
    </xf>
    <xf numFmtId="183" fontId="30" fillId="0" borderId="0" xfId="1" applyNumberFormat="1" applyFont="1" applyFill="1" applyBorder="1" applyAlignment="1" applyProtection="1">
      <alignment horizontal="right" vertical="center" shrinkToFit="1"/>
    </xf>
    <xf numFmtId="178" fontId="30" fillId="0" borderId="0" xfId="1" applyNumberFormat="1" applyFont="1" applyFill="1" applyBorder="1" applyAlignment="1">
      <alignment horizontal="center" vertical="center" shrinkToFit="1"/>
    </xf>
    <xf numFmtId="179" fontId="30" fillId="0" borderId="0" xfId="1" applyNumberFormat="1" applyFont="1" applyFill="1" applyBorder="1" applyAlignment="1">
      <alignment horizontal="center" vertical="center" shrinkToFit="1"/>
    </xf>
    <xf numFmtId="180" fontId="30" fillId="0" borderId="0" xfId="1" applyNumberFormat="1" applyFont="1" applyFill="1" applyBorder="1" applyAlignment="1">
      <alignment horizontal="right" vertical="center" shrinkToFit="1"/>
    </xf>
    <xf numFmtId="10" fontId="30" fillId="0" borderId="0" xfId="1" applyNumberFormat="1" applyFont="1" applyFill="1" applyBorder="1" applyAlignment="1">
      <alignment horizontal="right" vertical="center" shrinkToFit="1"/>
    </xf>
    <xf numFmtId="10" fontId="30" fillId="0" borderId="0" xfId="1" applyNumberFormat="1" applyFont="1" applyFill="1" applyBorder="1" applyAlignment="1">
      <alignment horizontal="center" vertical="center" shrinkToFit="1"/>
    </xf>
    <xf numFmtId="180" fontId="30" fillId="0" borderId="0" xfId="1" applyNumberFormat="1" applyFont="1" applyFill="1" applyBorder="1" applyAlignment="1">
      <alignment horizontal="center" vertical="center" shrinkToFit="1"/>
    </xf>
    <xf numFmtId="176" fontId="30" fillId="0" borderId="6" xfId="1" applyNumberFormat="1" applyFont="1" applyFill="1" applyBorder="1" applyAlignment="1">
      <alignment horizontal="right" vertical="center" shrinkToFit="1"/>
    </xf>
    <xf numFmtId="177" fontId="30" fillId="0" borderId="9" xfId="1" applyNumberFormat="1" applyFont="1" applyFill="1" applyBorder="1" applyAlignment="1">
      <alignment horizontal="right" vertical="center" shrinkToFit="1"/>
    </xf>
    <xf numFmtId="181" fontId="30" fillId="0" borderId="6" xfId="0" applyNumberFormat="1" applyFont="1" applyFill="1" applyBorder="1" applyAlignment="1">
      <alignment horizontal="right" vertical="center" shrinkToFit="1"/>
    </xf>
    <xf numFmtId="177" fontId="30" fillId="0" borderId="6" xfId="1" applyNumberFormat="1" applyFont="1" applyFill="1" applyBorder="1" applyAlignment="1">
      <alignment horizontal="right" vertical="center" shrinkToFit="1"/>
    </xf>
    <xf numFmtId="181" fontId="28" fillId="0" borderId="14" xfId="11" applyNumberFormat="1" applyFont="1" applyFill="1" applyBorder="1" applyAlignment="1">
      <alignment horizontal="right" vertical="center" shrinkToFit="1"/>
    </xf>
    <xf numFmtId="49" fontId="28" fillId="0" borderId="7" xfId="1" applyNumberFormat="1" applyFont="1" applyFill="1" applyBorder="1" applyAlignment="1">
      <alignment vertical="center"/>
    </xf>
    <xf numFmtId="181" fontId="30" fillId="0" borderId="9" xfId="1" applyNumberFormat="1" applyFont="1" applyFill="1" applyBorder="1" applyAlignment="1">
      <alignment horizontal="right" vertical="center" shrinkToFit="1"/>
    </xf>
    <xf numFmtId="49" fontId="30" fillId="0" borderId="5" xfId="1" applyNumberFormat="1" applyFont="1" applyFill="1" applyBorder="1" applyAlignment="1">
      <alignment vertical="center" shrinkToFit="1"/>
    </xf>
    <xf numFmtId="49" fontId="30" fillId="0" borderId="7" xfId="11" applyNumberFormat="1" applyFont="1" applyFill="1" applyBorder="1" applyAlignment="1">
      <alignment vertical="center" shrinkToFit="1"/>
    </xf>
    <xf numFmtId="41" fontId="30" fillId="0" borderId="3" xfId="1" applyFont="1" applyFill="1" applyBorder="1" applyAlignment="1">
      <alignment vertical="center" shrinkToFit="1"/>
    </xf>
    <xf numFmtId="41" fontId="30" fillId="0" borderId="10" xfId="1" applyFont="1" applyFill="1" applyBorder="1" applyAlignment="1">
      <alignment vertical="center" shrinkToFit="1"/>
    </xf>
    <xf numFmtId="49" fontId="30" fillId="0" borderId="7" xfId="1" applyNumberFormat="1" applyFont="1" applyFill="1" applyBorder="1" applyAlignment="1">
      <alignment vertical="center" shrinkToFit="1"/>
    </xf>
    <xf numFmtId="41" fontId="30" fillId="0" borderId="0" xfId="1" applyFont="1" applyFill="1" applyBorder="1" applyAlignment="1">
      <alignment vertical="center" shrinkToFit="1"/>
    </xf>
    <xf numFmtId="181" fontId="30" fillId="0" borderId="0" xfId="1" applyNumberFormat="1" applyFont="1" applyFill="1" applyBorder="1" applyAlignment="1">
      <alignment vertical="center" shrinkToFit="1"/>
    </xf>
    <xf numFmtId="177" fontId="30" fillId="0" borderId="6" xfId="1" applyNumberFormat="1" applyFont="1" applyFill="1" applyBorder="1" applyAlignment="1">
      <alignment horizontal="center" vertical="center" shrinkToFit="1"/>
    </xf>
    <xf numFmtId="41" fontId="28" fillId="0" borderId="0" xfId="1" applyFont="1" applyAlignment="1">
      <alignment horizontal="right" vertical="center"/>
    </xf>
    <xf numFmtId="0" fontId="33" fillId="0" borderId="0" xfId="0" applyFont="1" applyAlignment="1">
      <alignment horizontal="left" vertical="center"/>
    </xf>
    <xf numFmtId="181" fontId="30" fillId="0" borderId="0" xfId="1" applyNumberFormat="1" applyFont="1" applyFill="1" applyBorder="1" applyAlignment="1">
      <alignment horizontal="right" vertical="center" shrinkToFit="1"/>
    </xf>
    <xf numFmtId="41" fontId="28" fillId="0" borderId="3" xfId="1" applyFont="1" applyFill="1" applyBorder="1" applyAlignment="1" applyProtection="1">
      <alignment vertical="center" shrinkToFit="1"/>
    </xf>
    <xf numFmtId="41" fontId="30" fillId="0" borderId="9" xfId="1" applyFont="1" applyFill="1" applyBorder="1" applyAlignment="1">
      <alignment vertical="center" shrinkToFit="1"/>
    </xf>
    <xf numFmtId="0" fontId="38" fillId="0" borderId="0" xfId="0" applyFont="1" applyAlignment="1">
      <alignment vertical="center"/>
    </xf>
    <xf numFmtId="0" fontId="28" fillId="5" borderId="0" xfId="3" applyFont="1" applyFill="1" applyAlignment="1">
      <alignment vertical="center" shrinkToFit="1"/>
    </xf>
    <xf numFmtId="0" fontId="28" fillId="0" borderId="0" xfId="0" applyFont="1" applyAlignment="1">
      <alignment vertical="center" shrinkToFit="1"/>
    </xf>
    <xf numFmtId="41" fontId="28" fillId="0" borderId="0" xfId="1" applyFont="1" applyAlignment="1">
      <alignment vertical="center" shrinkToFit="1"/>
    </xf>
    <xf numFmtId="181" fontId="28" fillId="0" borderId="15" xfId="1" applyNumberFormat="1" applyFont="1" applyFill="1" applyBorder="1" applyAlignment="1">
      <alignment horizontal="right" vertical="center" shrinkToFit="1"/>
    </xf>
    <xf numFmtId="177" fontId="28" fillId="0" borderId="3" xfId="1" applyNumberFormat="1" applyFont="1" applyFill="1" applyBorder="1" applyAlignment="1">
      <alignment horizontal="center" vertical="center" shrinkToFit="1"/>
    </xf>
    <xf numFmtId="184" fontId="28" fillId="0" borderId="9" xfId="1" applyNumberFormat="1" applyFont="1" applyFill="1" applyBorder="1" applyAlignment="1">
      <alignment horizontal="right" vertical="center" shrinkToFit="1"/>
    </xf>
    <xf numFmtId="181" fontId="28" fillId="0" borderId="14" xfId="3" applyNumberFormat="1" applyFont="1" applyFill="1" applyBorder="1" applyAlignment="1">
      <alignment horizontal="right" vertical="center" shrinkToFit="1"/>
    </xf>
    <xf numFmtId="176" fontId="30" fillId="0" borderId="9" xfId="1" applyNumberFormat="1" applyFont="1" applyFill="1" applyBorder="1" applyAlignment="1">
      <alignment horizontal="right" vertical="center" shrinkToFit="1"/>
    </xf>
    <xf numFmtId="185" fontId="28" fillId="0" borderId="6" xfId="1" applyNumberFormat="1" applyFont="1" applyFill="1" applyBorder="1" applyAlignment="1">
      <alignment horizontal="right" vertical="center" shrinkToFit="1"/>
    </xf>
    <xf numFmtId="185" fontId="28" fillId="0" borderId="0" xfId="1" applyNumberFormat="1" applyFont="1" applyFill="1" applyBorder="1" applyAlignment="1">
      <alignment horizontal="right" vertical="center" shrinkToFit="1"/>
    </xf>
    <xf numFmtId="41" fontId="28" fillId="0" borderId="0" xfId="1" applyFont="1" applyFill="1" applyAlignment="1">
      <alignment vertical="center" shrinkToFit="1"/>
    </xf>
    <xf numFmtId="181" fontId="28" fillId="0" borderId="0" xfId="1" applyNumberFormat="1" applyFont="1" applyBorder="1" applyAlignment="1">
      <alignment horizontal="right" vertical="center" shrinkToFit="1"/>
    </xf>
    <xf numFmtId="178" fontId="28" fillId="0" borderId="0" xfId="1" applyNumberFormat="1" applyFont="1" applyBorder="1" applyAlignment="1">
      <alignment horizontal="right" vertical="center" shrinkToFit="1"/>
    </xf>
    <xf numFmtId="183" fontId="28" fillId="0" borderId="0" xfId="0" applyNumberFormat="1" applyFont="1" applyBorder="1" applyAlignment="1">
      <alignment horizontal="right" vertical="center" shrinkToFit="1"/>
    </xf>
    <xf numFmtId="176" fontId="28" fillId="0" borderId="0" xfId="1" applyNumberFormat="1" applyFont="1" applyBorder="1" applyAlignment="1">
      <alignment horizontal="center" vertical="center" shrinkToFit="1"/>
    </xf>
    <xf numFmtId="182" fontId="28" fillId="0" borderId="0" xfId="1" applyNumberFormat="1" applyFont="1" applyBorder="1" applyAlignment="1">
      <alignment horizontal="right" vertical="center" shrinkToFit="1"/>
    </xf>
    <xf numFmtId="181" fontId="28" fillId="0" borderId="14" xfId="1" applyNumberFormat="1" applyFont="1" applyBorder="1" applyAlignment="1">
      <alignment horizontal="right" vertical="center" shrinkToFit="1"/>
    </xf>
    <xf numFmtId="176" fontId="40" fillId="0" borderId="0" xfId="1" applyNumberFormat="1" applyFont="1" applyFill="1" applyBorder="1" applyAlignment="1">
      <alignment horizontal="center" vertical="center" shrinkToFit="1"/>
    </xf>
    <xf numFmtId="182" fontId="40" fillId="0" borderId="0" xfId="1" applyNumberFormat="1" applyFont="1" applyFill="1" applyBorder="1" applyAlignment="1">
      <alignment horizontal="right" vertical="center" shrinkToFit="1"/>
    </xf>
    <xf numFmtId="178" fontId="40" fillId="0" borderId="0" xfId="1" applyNumberFormat="1" applyFont="1" applyFill="1" applyBorder="1" applyAlignment="1">
      <alignment horizontal="right" vertical="center" shrinkToFit="1"/>
    </xf>
    <xf numFmtId="181" fontId="28" fillId="0" borderId="14" xfId="0" applyNumberFormat="1" applyFont="1" applyBorder="1" applyAlignment="1">
      <alignment horizontal="right" vertical="center" shrinkToFit="1"/>
    </xf>
    <xf numFmtId="181" fontId="28" fillId="0" borderId="13" xfId="0" applyNumberFormat="1" applyFont="1" applyBorder="1" applyAlignment="1">
      <alignment horizontal="right" vertical="center" shrinkToFit="1"/>
    </xf>
    <xf numFmtId="181" fontId="30" fillId="0" borderId="9" xfId="1" applyNumberFormat="1" applyFont="1" applyFill="1" applyBorder="1" applyAlignment="1" applyProtection="1">
      <alignment horizontal="right" vertical="center" shrinkToFit="1"/>
    </xf>
    <xf numFmtId="176" fontId="30" fillId="0" borderId="9" xfId="1" applyNumberFormat="1" applyFont="1" applyFill="1" applyBorder="1" applyAlignment="1" applyProtection="1">
      <alignment horizontal="center" vertical="center" shrinkToFit="1"/>
    </xf>
    <xf numFmtId="178" fontId="30" fillId="0" borderId="9" xfId="1" applyNumberFormat="1" applyFont="1" applyFill="1" applyBorder="1" applyAlignment="1">
      <alignment horizontal="center" vertical="center" shrinkToFit="1"/>
    </xf>
    <xf numFmtId="177" fontId="30" fillId="0" borderId="9" xfId="1" applyNumberFormat="1" applyFont="1" applyFill="1" applyBorder="1" applyAlignment="1" applyProtection="1">
      <alignment horizontal="right" vertical="center" shrinkToFit="1"/>
    </xf>
    <xf numFmtId="176" fontId="40" fillId="0" borderId="0" xfId="1" applyNumberFormat="1" applyFont="1" applyFill="1" applyBorder="1" applyAlignment="1">
      <alignment horizontal="right" vertical="center" shrinkToFit="1"/>
    </xf>
    <xf numFmtId="0" fontId="28" fillId="0" borderId="0" xfId="0" applyFont="1" applyBorder="1" applyAlignment="1">
      <alignment horizontal="center" vertical="center" shrinkToFit="1"/>
    </xf>
    <xf numFmtId="181" fontId="61" fillId="0" borderId="0" xfId="1" applyNumberFormat="1" applyFont="1" applyFill="1" applyAlignment="1">
      <alignment horizontal="right" vertical="center"/>
    </xf>
    <xf numFmtId="181" fontId="40" fillId="0" borderId="0" xfId="1" applyNumberFormat="1" applyFont="1" applyFill="1" applyAlignment="1">
      <alignment horizontal="right" vertical="center" shrinkToFit="1"/>
    </xf>
    <xf numFmtId="181" fontId="40" fillId="0" borderId="0" xfId="1" applyNumberFormat="1" applyFont="1" applyFill="1" applyAlignment="1">
      <alignment horizontal="right" vertical="center"/>
    </xf>
    <xf numFmtId="181" fontId="40" fillId="0" borderId="14" xfId="3" applyNumberFormat="1" applyFont="1" applyBorder="1" applyAlignment="1">
      <alignment horizontal="right" vertical="center" shrinkToFit="1"/>
    </xf>
    <xf numFmtId="0" fontId="30" fillId="0" borderId="10" xfId="0" applyFont="1" applyBorder="1" applyAlignment="1">
      <alignment horizontal="center" vertical="center" shrinkToFit="1"/>
    </xf>
    <xf numFmtId="0" fontId="30" fillId="0" borderId="3" xfId="0" applyFont="1" applyBorder="1" applyAlignment="1">
      <alignment horizontal="center" vertical="center" shrinkToFit="1"/>
    </xf>
    <xf numFmtId="176" fontId="30" fillId="0" borderId="0" xfId="1" applyNumberFormat="1" applyFont="1" applyFill="1" applyBorder="1" applyAlignment="1">
      <alignment vertical="center" shrinkToFit="1"/>
    </xf>
    <xf numFmtId="0" fontId="28" fillId="0" borderId="4" xfId="0" applyFont="1" applyBorder="1" applyAlignment="1">
      <alignment horizontal="center" vertical="center" shrinkToFit="1"/>
    </xf>
    <xf numFmtId="182" fontId="30" fillId="0" borderId="0" xfId="1" applyNumberFormat="1" applyFont="1" applyFill="1" applyBorder="1" applyAlignment="1">
      <alignment horizontal="right" vertical="center" shrinkToFit="1"/>
    </xf>
    <xf numFmtId="178" fontId="30" fillId="0" borderId="0" xfId="1" applyNumberFormat="1" applyFont="1" applyFill="1" applyBorder="1" applyAlignment="1" applyProtection="1">
      <alignment horizontal="right" vertical="center" shrinkToFit="1"/>
    </xf>
    <xf numFmtId="192" fontId="30" fillId="0" borderId="0" xfId="1" applyNumberFormat="1" applyFont="1" applyFill="1" applyBorder="1" applyAlignment="1" applyProtection="1">
      <alignment horizontal="right" vertical="center" shrinkToFit="1"/>
    </xf>
    <xf numFmtId="13" fontId="30" fillId="0" borderId="0" xfId="1" applyNumberFormat="1" applyFont="1" applyFill="1" applyBorder="1" applyAlignment="1">
      <alignment horizontal="right" vertical="center" shrinkToFit="1"/>
    </xf>
    <xf numFmtId="0" fontId="28" fillId="0" borderId="0" xfId="3" applyFont="1" applyAlignment="1">
      <alignment horizontal="right" vertical="center"/>
    </xf>
    <xf numFmtId="0" fontId="28" fillId="0" borderId="0" xfId="3" applyFont="1" applyAlignment="1">
      <alignment horizontal="center" vertical="center"/>
    </xf>
    <xf numFmtId="49" fontId="28" fillId="0" borderId="0" xfId="3" applyNumberFormat="1" applyFont="1" applyAlignment="1">
      <alignment horizontal="center" vertical="center" shrinkToFit="1"/>
    </xf>
    <xf numFmtId="0" fontId="28" fillId="0" borderId="0" xfId="3" applyFont="1" applyAlignment="1">
      <alignment horizontal="center" vertical="center" shrinkToFit="1"/>
    </xf>
    <xf numFmtId="0" fontId="28" fillId="0" borderId="10" xfId="0" applyFont="1" applyBorder="1" applyAlignment="1">
      <alignment horizontal="center" vertical="center" shrinkToFit="1"/>
    </xf>
    <xf numFmtId="181" fontId="28" fillId="0" borderId="13" xfId="0" applyNumberFormat="1" applyFont="1" applyBorder="1" applyAlignment="1">
      <alignment vertical="center" shrinkToFit="1"/>
    </xf>
    <xf numFmtId="181" fontId="28" fillId="0" borderId="14" xfId="0" applyNumberFormat="1" applyFont="1" applyBorder="1" applyAlignment="1">
      <alignment vertical="center" shrinkToFit="1"/>
    </xf>
    <xf numFmtId="41" fontId="28" fillId="0" borderId="3" xfId="0" applyNumberFormat="1" applyFont="1" applyBorder="1" applyAlignment="1">
      <alignment vertical="center" shrinkToFit="1"/>
    </xf>
    <xf numFmtId="0" fontId="28" fillId="0" borderId="6" xfId="0" applyFont="1" applyBorder="1" applyAlignment="1">
      <alignment horizontal="right" vertical="center" shrinkToFit="1"/>
    </xf>
    <xf numFmtId="0" fontId="28" fillId="0" borderId="6" xfId="0" applyFont="1" applyBorder="1" applyAlignment="1">
      <alignment horizontal="center" vertical="center" shrinkToFit="1"/>
    </xf>
    <xf numFmtId="0" fontId="28" fillId="0" borderId="2" xfId="0" applyFont="1" applyBorder="1" applyAlignment="1">
      <alignment horizontal="right" vertical="center" shrinkToFit="1"/>
    </xf>
    <xf numFmtId="0" fontId="28" fillId="0" borderId="2" xfId="0" applyFont="1" applyBorder="1" applyAlignment="1">
      <alignment vertical="center" shrinkToFit="1"/>
    </xf>
    <xf numFmtId="0" fontId="28" fillId="0" borderId="2" xfId="0" applyFont="1" applyBorder="1" applyAlignment="1">
      <alignment horizontal="center" vertical="center" shrinkToFit="1"/>
    </xf>
    <xf numFmtId="0" fontId="28" fillId="0" borderId="0" xfId="0" applyFont="1" applyBorder="1" applyAlignment="1">
      <alignment horizontal="right" vertical="center" shrinkToFit="1"/>
    </xf>
    <xf numFmtId="181" fontId="28" fillId="0" borderId="0" xfId="0" applyNumberFormat="1" applyFont="1" applyBorder="1" applyAlignment="1">
      <alignment horizontal="right" vertical="center" shrinkToFit="1"/>
    </xf>
    <xf numFmtId="0" fontId="28" fillId="0" borderId="10" xfId="0" applyFont="1" applyBorder="1" applyAlignment="1">
      <alignment horizontal="left" vertical="center" shrinkToFit="1"/>
    </xf>
    <xf numFmtId="0" fontId="28" fillId="0" borderId="1" xfId="0" applyFont="1" applyBorder="1" applyAlignment="1">
      <alignment horizontal="left" vertical="center" shrinkToFit="1"/>
    </xf>
    <xf numFmtId="177" fontId="27" fillId="4" borderId="2" xfId="1" applyNumberFormat="1" applyFont="1" applyFill="1" applyBorder="1" applyAlignment="1">
      <alignment horizontal="right" vertical="center" shrinkToFit="1"/>
    </xf>
    <xf numFmtId="0" fontId="28" fillId="0" borderId="0" xfId="3" applyFont="1" applyAlignment="1">
      <alignment horizontal="left" vertical="center" shrinkToFit="1"/>
    </xf>
    <xf numFmtId="49" fontId="27" fillId="4" borderId="2" xfId="1" applyNumberFormat="1" applyFont="1" applyFill="1" applyBorder="1" applyAlignment="1">
      <alignment vertical="center" shrinkToFit="1"/>
    </xf>
    <xf numFmtId="177" fontId="27" fillId="4" borderId="2" xfId="1" applyNumberFormat="1" applyFont="1" applyFill="1" applyBorder="1" applyAlignment="1">
      <alignment horizontal="center" vertical="center" shrinkToFit="1"/>
    </xf>
    <xf numFmtId="181" fontId="27" fillId="4" borderId="12" xfId="1" applyNumberFormat="1" applyFont="1" applyFill="1" applyBorder="1" applyAlignment="1">
      <alignment horizontal="center" vertical="center" shrinkToFit="1"/>
    </xf>
    <xf numFmtId="41" fontId="28" fillId="2" borderId="9" xfId="1" applyFont="1" applyFill="1" applyBorder="1" applyAlignment="1">
      <alignment horizontal="center" vertical="center" shrinkToFit="1"/>
    </xf>
    <xf numFmtId="41" fontId="28" fillId="2" borderId="9" xfId="1" applyFont="1" applyFill="1" applyBorder="1" applyAlignment="1">
      <alignment vertical="center" shrinkToFit="1"/>
    </xf>
    <xf numFmtId="41" fontId="28" fillId="2" borderId="9" xfId="1" applyFont="1" applyFill="1" applyBorder="1" applyAlignment="1">
      <alignment horizontal="right" vertical="center" shrinkToFit="1"/>
    </xf>
    <xf numFmtId="181" fontId="28" fillId="2" borderId="13" xfId="1" applyNumberFormat="1" applyFont="1" applyFill="1" applyBorder="1" applyAlignment="1">
      <alignment vertical="center" shrinkToFit="1"/>
    </xf>
    <xf numFmtId="181" fontId="28" fillId="0" borderId="14" xfId="3" applyNumberFormat="1" applyFont="1" applyBorder="1" applyAlignment="1">
      <alignment vertical="center" shrinkToFit="1"/>
    </xf>
    <xf numFmtId="41" fontId="28" fillId="0" borderId="6" xfId="1" applyFont="1" applyFill="1" applyBorder="1" applyAlignment="1">
      <alignment horizontal="center" vertical="center" shrinkToFit="1"/>
    </xf>
    <xf numFmtId="41" fontId="28" fillId="0" borderId="6" xfId="1" applyFont="1" applyFill="1" applyBorder="1" applyAlignment="1">
      <alignment horizontal="right" vertical="center" shrinkToFit="1"/>
    </xf>
    <xf numFmtId="41" fontId="28" fillId="0" borderId="9" xfId="1" applyFont="1" applyFill="1" applyBorder="1" applyAlignment="1">
      <alignment horizontal="right" vertical="center" shrinkToFit="1"/>
    </xf>
    <xf numFmtId="177" fontId="28" fillId="0" borderId="5" xfId="1" applyNumberFormat="1" applyFont="1" applyFill="1" applyBorder="1" applyAlignment="1">
      <alignment vertical="center" shrinkToFit="1"/>
    </xf>
    <xf numFmtId="177" fontId="28" fillId="0" borderId="11" xfId="1" applyNumberFormat="1" applyFont="1" applyFill="1" applyBorder="1" applyAlignment="1">
      <alignment vertical="center" shrinkToFit="1"/>
    </xf>
    <xf numFmtId="181" fontId="28" fillId="0" borderId="13" xfId="3" applyNumberFormat="1" applyFont="1" applyBorder="1" applyAlignment="1">
      <alignment vertical="center" shrinkToFit="1"/>
    </xf>
    <xf numFmtId="181" fontId="28" fillId="0" borderId="15" xfId="3" applyNumberFormat="1" applyFont="1" applyBorder="1" applyAlignment="1">
      <alignment vertical="center" shrinkToFit="1"/>
    </xf>
    <xf numFmtId="184" fontId="28" fillId="0" borderId="2" xfId="1" applyNumberFormat="1" applyFont="1" applyFill="1" applyBorder="1" applyAlignment="1">
      <alignment horizontal="right" vertical="center" shrinkToFit="1"/>
    </xf>
    <xf numFmtId="0" fontId="28" fillId="0" borderId="1" xfId="10" applyFont="1" applyBorder="1" applyAlignment="1">
      <alignment horizontal="left" vertical="center" shrinkToFit="1"/>
    </xf>
    <xf numFmtId="0" fontId="33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 vertical="center"/>
    </xf>
    <xf numFmtId="0" fontId="29" fillId="4" borderId="1" xfId="0" applyFont="1" applyFill="1" applyBorder="1" applyAlignment="1">
      <alignment horizontal="center" vertical="center"/>
    </xf>
    <xf numFmtId="177" fontId="40" fillId="0" borderId="0" xfId="1" applyNumberFormat="1" applyFont="1" applyFill="1" applyBorder="1" applyAlignment="1">
      <alignment horizontal="right" vertical="center" shrinkToFit="1"/>
    </xf>
    <xf numFmtId="9" fontId="28" fillId="0" borderId="0" xfId="1" applyNumberFormat="1" applyFont="1" applyFill="1" applyBorder="1" applyAlignment="1">
      <alignment horizontal="right" vertical="center" shrinkToFit="1"/>
    </xf>
    <xf numFmtId="41" fontId="40" fillId="0" borderId="3" xfId="1" applyFont="1" applyFill="1" applyBorder="1" applyAlignment="1">
      <alignment vertical="center" shrinkToFit="1"/>
    </xf>
    <xf numFmtId="0" fontId="40" fillId="0" borderId="0" xfId="0" applyFont="1">
      <alignment vertical="center"/>
    </xf>
    <xf numFmtId="49" fontId="28" fillId="0" borderId="11" xfId="11" applyNumberFormat="1" applyFont="1" applyFill="1" applyBorder="1" applyAlignment="1">
      <alignment vertical="center" shrinkToFit="1"/>
    </xf>
    <xf numFmtId="176" fontId="28" fillId="0" borderId="9" xfId="11" applyNumberFormat="1" applyFont="1" applyFill="1" applyBorder="1" applyAlignment="1">
      <alignment horizontal="center" vertical="center" shrinkToFit="1"/>
    </xf>
    <xf numFmtId="0" fontId="27" fillId="0" borderId="0" xfId="3" applyFont="1" applyAlignment="1">
      <alignment horizontal="right" vertical="center"/>
    </xf>
    <xf numFmtId="181" fontId="28" fillId="0" borderId="9" xfId="1" applyNumberFormat="1" applyFont="1" applyFill="1" applyBorder="1" applyAlignment="1">
      <alignment horizontal="right" vertical="center" shrinkToFit="1"/>
    </xf>
    <xf numFmtId="181" fontId="28" fillId="0" borderId="0" xfId="1" applyNumberFormat="1" applyFont="1" applyFill="1" applyBorder="1" applyAlignment="1">
      <alignment horizontal="right" vertical="center" shrinkToFit="1"/>
    </xf>
    <xf numFmtId="181" fontId="28" fillId="0" borderId="6" xfId="1" applyNumberFormat="1" applyFont="1" applyFill="1" applyBorder="1" applyAlignment="1">
      <alignment horizontal="right" vertical="center" shrinkToFit="1"/>
    </xf>
    <xf numFmtId="0" fontId="27" fillId="4" borderId="1" xfId="3" applyFont="1" applyFill="1" applyBorder="1" applyAlignment="1">
      <alignment horizontal="center" vertical="center" shrinkToFit="1"/>
    </xf>
    <xf numFmtId="41" fontId="27" fillId="4" borderId="1" xfId="1" applyFont="1" applyFill="1" applyBorder="1" applyAlignment="1">
      <alignment horizontal="center" vertical="center" shrinkToFit="1"/>
    </xf>
    <xf numFmtId="0" fontId="28" fillId="2" borderId="1" xfId="0" applyFont="1" applyFill="1" applyBorder="1" applyAlignment="1">
      <alignment horizontal="center" vertical="center" shrinkToFit="1"/>
    </xf>
    <xf numFmtId="49" fontId="28" fillId="0" borderId="5" xfId="11" applyNumberFormat="1" applyFont="1" applyFill="1" applyBorder="1" applyAlignment="1">
      <alignment horizontal="left" vertical="center" shrinkToFit="1"/>
    </xf>
    <xf numFmtId="49" fontId="28" fillId="0" borderId="11" xfId="11" applyNumberFormat="1" applyFont="1" applyFill="1" applyBorder="1" applyAlignment="1">
      <alignment horizontal="left" vertical="center" shrinkToFit="1"/>
    </xf>
    <xf numFmtId="181" fontId="30" fillId="0" borderId="0" xfId="11" applyNumberFormat="1" applyFont="1" applyFill="1" applyBorder="1" applyAlignment="1">
      <alignment horizontal="right" vertical="center" shrinkToFit="1"/>
    </xf>
    <xf numFmtId="176" fontId="30" fillId="0" borderId="0" xfId="11" applyNumberFormat="1" applyFont="1" applyFill="1" applyBorder="1" applyAlignment="1">
      <alignment horizontal="right" vertical="center" shrinkToFit="1"/>
    </xf>
    <xf numFmtId="184" fontId="30" fillId="0" borderId="0" xfId="11" applyNumberFormat="1" applyFont="1" applyFill="1" applyBorder="1" applyAlignment="1">
      <alignment horizontal="right" vertical="center" shrinkToFit="1"/>
    </xf>
    <xf numFmtId="183" fontId="30" fillId="0" borderId="0" xfId="11" applyNumberFormat="1" applyFont="1" applyFill="1" applyBorder="1" applyAlignment="1">
      <alignment horizontal="right" vertical="center" shrinkToFit="1"/>
    </xf>
    <xf numFmtId="187" fontId="28" fillId="0" borderId="0" xfId="1" applyNumberFormat="1" applyFont="1" applyFill="1" applyBorder="1" applyAlignment="1">
      <alignment vertical="center" shrinkToFit="1"/>
    </xf>
    <xf numFmtId="41" fontId="28" fillId="0" borderId="14" xfId="0" applyNumberFormat="1" applyFont="1" applyBorder="1" applyAlignment="1">
      <alignment horizontal="right" vertical="center" shrinkToFit="1"/>
    </xf>
    <xf numFmtId="177" fontId="28" fillId="0" borderId="6" xfId="11" applyNumberFormat="1" applyFont="1" applyFill="1" applyBorder="1" applyAlignment="1">
      <alignment horizontal="center" vertical="center" shrinkToFit="1"/>
    </xf>
    <xf numFmtId="182" fontId="28" fillId="0" borderId="0" xfId="11" applyNumberFormat="1" applyFont="1" applyFill="1" applyBorder="1" applyAlignment="1" applyProtection="1">
      <alignment horizontal="right" vertical="center" shrinkToFit="1"/>
    </xf>
    <xf numFmtId="184" fontId="28" fillId="0" borderId="0" xfId="2" applyNumberFormat="1" applyFont="1" applyBorder="1" applyAlignment="1">
      <alignment horizontal="right" vertical="center" shrinkToFit="1"/>
    </xf>
    <xf numFmtId="183" fontId="28" fillId="0" borderId="9" xfId="0" applyNumberFormat="1" applyFont="1" applyBorder="1" applyAlignment="1">
      <alignment horizontal="right" vertical="center" shrinkToFit="1"/>
    </xf>
    <xf numFmtId="181" fontId="28" fillId="0" borderId="13" xfId="11" applyNumberFormat="1" applyFont="1" applyFill="1" applyBorder="1" applyAlignment="1">
      <alignment horizontal="right" vertical="center" shrinkToFit="1"/>
    </xf>
    <xf numFmtId="193" fontId="28" fillId="0" borderId="0" xfId="1" applyNumberFormat="1" applyFont="1" applyFill="1" applyBorder="1" applyAlignment="1">
      <alignment horizontal="right" vertical="center" shrinkToFit="1"/>
    </xf>
    <xf numFmtId="41" fontId="28" fillId="0" borderId="14" xfId="1" applyFont="1" applyFill="1" applyBorder="1" applyAlignment="1" applyProtection="1">
      <alignment vertical="center" shrinkToFit="1"/>
    </xf>
    <xf numFmtId="41" fontId="28" fillId="0" borderId="3" xfId="1" applyFont="1" applyFill="1" applyBorder="1">
      <alignment vertical="center"/>
    </xf>
    <xf numFmtId="178" fontId="28" fillId="0" borderId="9" xfId="11" applyNumberFormat="1" applyFont="1" applyFill="1" applyBorder="1" applyAlignment="1">
      <alignment horizontal="right" vertical="center" shrinkToFit="1"/>
    </xf>
    <xf numFmtId="41" fontId="28" fillId="0" borderId="3" xfId="11" applyFont="1" applyFill="1" applyBorder="1" applyAlignment="1">
      <alignment horizontal="right" vertical="center" shrinkToFit="1"/>
    </xf>
    <xf numFmtId="181" fontId="28" fillId="0" borderId="3" xfId="1" applyNumberFormat="1" applyFont="1" applyFill="1" applyBorder="1" applyAlignment="1">
      <alignment horizontal="right" vertical="center" shrinkToFit="1"/>
    </xf>
    <xf numFmtId="183" fontId="30" fillId="0" borderId="0" xfId="1" applyNumberFormat="1" applyFont="1" applyFill="1" applyBorder="1" applyAlignment="1">
      <alignment horizontal="right" vertical="center" shrinkToFit="1"/>
    </xf>
    <xf numFmtId="181" fontId="30" fillId="0" borderId="14" xfId="0" applyNumberFormat="1" applyFont="1" applyFill="1" applyBorder="1" applyAlignment="1">
      <alignment horizontal="right" vertical="center" shrinkToFit="1"/>
    </xf>
    <xf numFmtId="177" fontId="40" fillId="0" borderId="0" xfId="1" applyNumberFormat="1" applyFont="1" applyFill="1" applyBorder="1" applyAlignment="1">
      <alignment horizontal="center" vertical="center" shrinkToFit="1"/>
    </xf>
    <xf numFmtId="181" fontId="40" fillId="0" borderId="0" xfId="0" applyNumberFormat="1" applyFont="1" applyAlignment="1">
      <alignment vertical="center" shrinkToFit="1"/>
    </xf>
    <xf numFmtId="0" fontId="40" fillId="0" borderId="0" xfId="0" applyFont="1" applyAlignment="1">
      <alignment horizontal="right" vertical="center"/>
    </xf>
    <xf numFmtId="0" fontId="40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28" fillId="0" borderId="9" xfId="3" applyFont="1" applyBorder="1" applyAlignment="1">
      <alignment horizontal="right" vertical="center" shrinkToFit="1"/>
    </xf>
    <xf numFmtId="184" fontId="28" fillId="0" borderId="9" xfId="2" applyNumberFormat="1" applyFont="1" applyBorder="1" applyAlignment="1">
      <alignment horizontal="right" vertical="center" shrinkToFit="1"/>
    </xf>
    <xf numFmtId="0" fontId="28" fillId="0" borderId="9" xfId="3" applyFont="1" applyBorder="1" applyAlignment="1">
      <alignment horizontal="center" vertical="center" shrinkToFit="1"/>
    </xf>
    <xf numFmtId="0" fontId="28" fillId="0" borderId="10" xfId="3" applyFont="1" applyBorder="1" applyAlignment="1">
      <alignment vertical="center" shrinkToFit="1"/>
    </xf>
    <xf numFmtId="0" fontId="28" fillId="0" borderId="10" xfId="3" applyFont="1" applyBorder="1" applyAlignment="1">
      <alignment horizontal="left" vertical="center" shrinkToFit="1"/>
    </xf>
    <xf numFmtId="0" fontId="27" fillId="0" borderId="10" xfId="3" applyFont="1" applyBorder="1" applyAlignment="1">
      <alignment horizontal="left" vertical="center" shrinkToFit="1"/>
    </xf>
    <xf numFmtId="0" fontId="28" fillId="0" borderId="3" xfId="3" applyFont="1" applyBorder="1" applyAlignment="1">
      <alignment vertical="center" shrinkToFit="1"/>
    </xf>
    <xf numFmtId="0" fontId="28" fillId="0" borderId="3" xfId="3" applyFont="1" applyBorder="1" applyAlignment="1">
      <alignment horizontal="left" vertical="center" shrinkToFit="1"/>
    </xf>
    <xf numFmtId="0" fontId="27" fillId="0" borderId="3" xfId="3" applyFont="1" applyBorder="1" applyAlignment="1">
      <alignment horizontal="left" vertical="center" shrinkToFit="1"/>
    </xf>
    <xf numFmtId="0" fontId="28" fillId="0" borderId="6" xfId="3" applyFont="1" applyBorder="1" applyAlignment="1">
      <alignment horizontal="right" vertical="center" shrinkToFit="1"/>
    </xf>
    <xf numFmtId="184" fontId="28" fillId="0" borderId="6" xfId="2" applyNumberFormat="1" applyFont="1" applyBorder="1" applyAlignment="1">
      <alignment horizontal="right" vertical="center" shrinkToFit="1"/>
    </xf>
    <xf numFmtId="0" fontId="28" fillId="0" borderId="6" xfId="3" applyFont="1" applyBorder="1" applyAlignment="1">
      <alignment horizontal="center" vertical="center" shrinkToFit="1"/>
    </xf>
    <xf numFmtId="0" fontId="28" fillId="0" borderId="4" xfId="3" applyFont="1" applyBorder="1" applyAlignment="1">
      <alignment vertical="center" shrinkToFit="1"/>
    </xf>
    <xf numFmtId="0" fontId="28" fillId="0" borderId="2" xfId="3" applyFont="1" applyBorder="1" applyAlignment="1">
      <alignment horizontal="right" vertical="center" shrinkToFit="1"/>
    </xf>
    <xf numFmtId="184" fontId="28" fillId="0" borderId="2" xfId="2" applyNumberFormat="1" applyFont="1" applyBorder="1" applyAlignment="1">
      <alignment horizontal="right" vertical="center" shrinkToFit="1"/>
    </xf>
    <xf numFmtId="0" fontId="28" fillId="0" borderId="2" xfId="3" applyFont="1" applyBorder="1" applyAlignment="1">
      <alignment horizontal="center" vertical="center" shrinkToFit="1"/>
    </xf>
    <xf numFmtId="0" fontId="28" fillId="0" borderId="8" xfId="0" applyFont="1" applyBorder="1" applyAlignment="1">
      <alignment horizontal="center" vertical="center" shrinkToFit="1"/>
    </xf>
    <xf numFmtId="0" fontId="28" fillId="0" borderId="1" xfId="3" applyFont="1" applyBorder="1" applyAlignment="1">
      <alignment vertical="center" shrinkToFit="1"/>
    </xf>
    <xf numFmtId="0" fontId="28" fillId="0" borderId="4" xfId="3" applyFont="1" applyBorder="1" applyAlignment="1">
      <alignment horizontal="left" vertical="center" shrinkToFit="1"/>
    </xf>
    <xf numFmtId="0" fontId="28" fillId="0" borderId="11" xfId="0" applyFont="1" applyBorder="1" applyAlignment="1">
      <alignment horizontal="center" vertical="center" shrinkToFit="1"/>
    </xf>
    <xf numFmtId="0" fontId="28" fillId="0" borderId="1" xfId="3" applyFont="1" applyBorder="1" applyAlignment="1">
      <alignment horizontal="center" vertical="center" shrinkToFit="1"/>
    </xf>
    <xf numFmtId="0" fontId="28" fillId="0" borderId="1" xfId="3" applyFont="1" applyBorder="1" applyAlignment="1">
      <alignment horizontal="left" vertical="center" shrinkToFit="1"/>
    </xf>
    <xf numFmtId="0" fontId="28" fillId="0" borderId="10" xfId="3" applyFont="1" applyBorder="1" applyAlignment="1">
      <alignment horizontal="distributed" vertical="center" shrinkToFit="1"/>
    </xf>
    <xf numFmtId="0" fontId="28" fillId="0" borderId="11" xfId="3" applyFont="1" applyBorder="1" applyAlignment="1">
      <alignment horizontal="left" vertical="center" shrinkToFit="1"/>
    </xf>
    <xf numFmtId="0" fontId="28" fillId="0" borderId="7" xfId="3" applyFont="1" applyBorder="1" applyAlignment="1">
      <alignment horizontal="left" vertical="center" shrinkToFit="1"/>
    </xf>
    <xf numFmtId="0" fontId="28" fillId="0" borderId="3" xfId="3" applyFont="1" applyBorder="1" applyAlignment="1">
      <alignment horizontal="distributed" vertical="center" shrinkToFit="1"/>
    </xf>
    <xf numFmtId="0" fontId="28" fillId="0" borderId="5" xfId="3" applyFont="1" applyBorder="1" applyAlignment="1">
      <alignment horizontal="left" vertical="center" shrinkToFit="1"/>
    </xf>
    <xf numFmtId="181" fontId="28" fillId="0" borderId="12" xfId="3" applyNumberFormat="1" applyFont="1" applyBorder="1" applyAlignment="1">
      <alignment vertical="center" shrinkToFit="1"/>
    </xf>
    <xf numFmtId="0" fontId="28" fillId="0" borderId="15" xfId="0" applyFont="1" applyBorder="1" applyAlignment="1">
      <alignment horizontal="center" vertical="center"/>
    </xf>
    <xf numFmtId="0" fontId="28" fillId="0" borderId="8" xfId="3" applyFont="1" applyBorder="1" applyAlignment="1">
      <alignment vertical="center" shrinkToFit="1"/>
    </xf>
    <xf numFmtId="0" fontId="28" fillId="0" borderId="7" xfId="3" applyFont="1" applyBorder="1" applyAlignment="1">
      <alignment vertical="center" shrinkToFit="1"/>
    </xf>
    <xf numFmtId="0" fontId="28" fillId="0" borderId="12" xfId="0" applyFont="1" applyBorder="1" applyAlignment="1">
      <alignment vertical="center" shrinkToFit="1"/>
    </xf>
    <xf numFmtId="181" fontId="28" fillId="0" borderId="12" xfId="0" applyNumberFormat="1" applyFont="1" applyBorder="1" applyAlignment="1">
      <alignment vertical="center" shrinkToFit="1"/>
    </xf>
    <xf numFmtId="0" fontId="28" fillId="0" borderId="5" xfId="3" applyFont="1" applyBorder="1" applyAlignment="1">
      <alignment vertical="center" shrinkToFit="1"/>
    </xf>
    <xf numFmtId="0" fontId="28" fillId="0" borderId="11" xfId="3" applyFont="1" applyBorder="1" applyAlignment="1">
      <alignment vertical="center" shrinkToFit="1"/>
    </xf>
    <xf numFmtId="0" fontId="27" fillId="0" borderId="12" xfId="3" applyFont="1" applyBorder="1" applyAlignment="1">
      <alignment vertical="center" shrinkToFit="1"/>
    </xf>
    <xf numFmtId="181" fontId="27" fillId="0" borderId="12" xfId="3" applyNumberFormat="1" applyFont="1" applyBorder="1" applyAlignment="1">
      <alignment vertical="center" shrinkToFit="1"/>
    </xf>
    <xf numFmtId="0" fontId="27" fillId="0" borderId="2" xfId="3" applyFont="1" applyBorder="1" applyAlignment="1">
      <alignment horizontal="right" vertical="center" shrinkToFit="1"/>
    </xf>
    <xf numFmtId="0" fontId="27" fillId="0" borderId="2" xfId="3" applyFont="1" applyBorder="1" applyAlignment="1">
      <alignment vertical="center" shrinkToFit="1"/>
    </xf>
    <xf numFmtId="0" fontId="27" fillId="0" borderId="2" xfId="3" applyFont="1" applyBorder="1" applyAlignment="1">
      <alignment horizontal="center" vertical="center" shrinkToFit="1"/>
    </xf>
    <xf numFmtId="0" fontId="28" fillId="0" borderId="8" xfId="3" applyFont="1" applyBorder="1" applyAlignment="1">
      <alignment horizontal="left" vertical="center" shrinkToFit="1"/>
    </xf>
    <xf numFmtId="0" fontId="27" fillId="0" borderId="7" xfId="3" applyFont="1" applyBorder="1" applyAlignment="1">
      <alignment horizontal="left" vertical="center" shrinkToFit="1"/>
    </xf>
    <xf numFmtId="0" fontId="28" fillId="0" borderId="10" xfId="3" applyFont="1" applyBorder="1" applyAlignment="1">
      <alignment horizontal="center" vertical="center" shrinkToFit="1"/>
    </xf>
    <xf numFmtId="0" fontId="28" fillId="0" borderId="6" xfId="3" applyFont="1" applyBorder="1" applyAlignment="1">
      <alignment horizontal="right" vertical="center" wrapText="1"/>
    </xf>
    <xf numFmtId="182" fontId="28" fillId="0" borderId="6" xfId="2" applyNumberFormat="1" applyFont="1" applyBorder="1" applyAlignment="1">
      <alignment horizontal="right" vertical="center" shrinkToFit="1"/>
    </xf>
    <xf numFmtId="0" fontId="28" fillId="0" borderId="6" xfId="3" applyFont="1" applyBorder="1" applyAlignment="1">
      <alignment horizontal="center" vertical="center" wrapText="1"/>
    </xf>
    <xf numFmtId="181" fontId="40" fillId="0" borderId="0" xfId="3" applyNumberFormat="1" applyFont="1" applyAlignment="1">
      <alignment horizontal="right" vertical="center" shrinkToFit="1"/>
    </xf>
    <xf numFmtId="0" fontId="40" fillId="0" borderId="0" xfId="3" applyFont="1" applyAlignment="1">
      <alignment horizontal="right" vertical="center"/>
    </xf>
    <xf numFmtId="0" fontId="40" fillId="0" borderId="0" xfId="3" applyFont="1" applyAlignment="1">
      <alignment horizontal="center" vertical="center"/>
    </xf>
    <xf numFmtId="49" fontId="40" fillId="0" borderId="0" xfId="3" applyNumberFormat="1" applyFont="1" applyAlignment="1">
      <alignment horizontal="center" vertical="center" shrinkToFit="1"/>
    </xf>
    <xf numFmtId="181" fontId="61" fillId="0" borderId="0" xfId="3" applyNumberFormat="1" applyFont="1" applyAlignment="1">
      <alignment vertical="center" shrinkToFit="1"/>
    </xf>
    <xf numFmtId="0" fontId="61" fillId="0" borderId="0" xfId="3" applyFont="1" applyAlignment="1">
      <alignment horizontal="right" vertical="center"/>
    </xf>
    <xf numFmtId="0" fontId="61" fillId="0" borderId="0" xfId="3" applyFont="1" applyAlignment="1">
      <alignment vertical="center"/>
    </xf>
    <xf numFmtId="0" fontId="61" fillId="0" borderId="0" xfId="3" applyFont="1" applyAlignment="1">
      <alignment horizontal="center" vertical="center"/>
    </xf>
    <xf numFmtId="0" fontId="27" fillId="0" borderId="0" xfId="3" applyFont="1" applyAlignment="1">
      <alignment vertical="center"/>
    </xf>
    <xf numFmtId="0" fontId="27" fillId="0" borderId="0" xfId="3" applyFont="1" applyAlignment="1">
      <alignment horizontal="left" vertical="center"/>
    </xf>
    <xf numFmtId="181" fontId="40" fillId="0" borderId="0" xfId="1" applyNumberFormat="1" applyFont="1" applyFill="1" applyBorder="1" applyAlignment="1">
      <alignment horizontal="right" vertical="center" shrinkToFit="1"/>
    </xf>
    <xf numFmtId="181" fontId="40" fillId="0" borderId="14" xfId="1" applyNumberFormat="1" applyFont="1" applyFill="1" applyBorder="1" applyAlignment="1">
      <alignment horizontal="right" vertical="center" shrinkToFit="1"/>
    </xf>
    <xf numFmtId="179" fontId="29" fillId="0" borderId="1" xfId="0" applyNumberFormat="1" applyFont="1" applyBorder="1">
      <alignment vertical="center"/>
    </xf>
    <xf numFmtId="179" fontId="33" fillId="0" borderId="1" xfId="0" applyNumberFormat="1" applyFont="1" applyBorder="1">
      <alignment vertical="center"/>
    </xf>
    <xf numFmtId="183" fontId="28" fillId="0" borderId="6" xfId="0" applyNumberFormat="1" applyFont="1" applyBorder="1" applyAlignment="1">
      <alignment horizontal="right" vertical="center" shrinkToFit="1"/>
    </xf>
    <xf numFmtId="176" fontId="30" fillId="0" borderId="0" xfId="11" applyNumberFormat="1" applyFont="1" applyFill="1" applyBorder="1" applyAlignment="1">
      <alignment horizontal="center" vertical="center" shrinkToFit="1"/>
    </xf>
    <xf numFmtId="178" fontId="30" fillId="0" borderId="0" xfId="11" applyNumberFormat="1" applyFont="1" applyFill="1" applyBorder="1" applyAlignment="1">
      <alignment horizontal="right" vertical="center" shrinkToFit="1"/>
    </xf>
    <xf numFmtId="181" fontId="40" fillId="0" borderId="14" xfId="11" applyNumberFormat="1" applyFont="1" applyFill="1" applyBorder="1" applyAlignment="1">
      <alignment horizontal="right" vertical="center" shrinkToFit="1"/>
    </xf>
    <xf numFmtId="41" fontId="28" fillId="0" borderId="15" xfId="11" applyFont="1" applyFill="1" applyBorder="1" applyAlignment="1">
      <alignment horizontal="right" vertical="center" shrinkToFit="1"/>
    </xf>
    <xf numFmtId="41" fontId="28" fillId="0" borderId="14" xfId="11" applyFont="1" applyFill="1" applyBorder="1" applyAlignment="1">
      <alignment horizontal="right" vertical="center" shrinkToFit="1"/>
    </xf>
    <xf numFmtId="194" fontId="28" fillId="0" borderId="0" xfId="11" applyNumberFormat="1" applyFont="1" applyFill="1" applyBorder="1" applyAlignment="1">
      <alignment horizontal="right" vertical="center" shrinkToFit="1"/>
    </xf>
    <xf numFmtId="184" fontId="30" fillId="0" borderId="0" xfId="1" applyNumberFormat="1" applyFont="1" applyFill="1" applyBorder="1" applyAlignment="1" applyProtection="1">
      <alignment horizontal="right" vertical="center" shrinkToFit="1"/>
    </xf>
    <xf numFmtId="182" fontId="28" fillId="0" borderId="6" xfId="0" applyNumberFormat="1" applyFont="1" applyBorder="1" applyAlignment="1">
      <alignment horizontal="right" vertical="center" shrinkToFit="1"/>
    </xf>
    <xf numFmtId="185" fontId="28" fillId="0" borderId="9" xfId="1" applyNumberFormat="1" applyFont="1" applyFill="1" applyBorder="1" applyAlignment="1">
      <alignment horizontal="right" vertical="center" shrinkToFit="1"/>
    </xf>
    <xf numFmtId="0" fontId="28" fillId="0" borderId="7" xfId="0" applyFont="1" applyBorder="1" applyAlignment="1">
      <alignment horizontal="left" vertical="center"/>
    </xf>
    <xf numFmtId="0" fontId="28" fillId="0" borderId="0" xfId="3" applyFont="1" applyBorder="1" applyAlignment="1">
      <alignment horizontal="center" vertical="center" shrinkToFit="1"/>
    </xf>
    <xf numFmtId="0" fontId="28" fillId="0" borderId="0" xfId="3" applyFont="1" applyBorder="1" applyAlignment="1">
      <alignment horizontal="right" vertical="center" shrinkToFit="1"/>
    </xf>
    <xf numFmtId="182" fontId="28" fillId="0" borderId="0" xfId="0" applyNumberFormat="1" applyFont="1" applyBorder="1" applyAlignment="1">
      <alignment horizontal="right" vertical="center" shrinkToFit="1"/>
    </xf>
    <xf numFmtId="181" fontId="28" fillId="0" borderId="15" xfId="0" applyNumberFormat="1" applyFont="1" applyBorder="1" applyAlignment="1">
      <alignment vertical="center" shrinkToFit="1"/>
    </xf>
    <xf numFmtId="49" fontId="28" fillId="0" borderId="0" xfId="0" applyNumberFormat="1" applyFont="1" applyAlignment="1">
      <alignment vertical="center" shrinkToFit="1"/>
    </xf>
    <xf numFmtId="0" fontId="28" fillId="0" borderId="0" xfId="0" applyFont="1" applyAlignment="1">
      <alignment horizontal="left" vertical="center" shrinkToFit="1"/>
    </xf>
    <xf numFmtId="0" fontId="28" fillId="0" borderId="3" xfId="0" applyFont="1" applyBorder="1" applyAlignment="1">
      <alignment horizontal="left" vertical="center" shrinkToFit="1"/>
    </xf>
    <xf numFmtId="41" fontId="28" fillId="0" borderId="3" xfId="0" applyNumberFormat="1" applyFont="1" applyBorder="1" applyAlignment="1">
      <alignment horizontal="right" vertical="center" shrinkToFit="1"/>
    </xf>
    <xf numFmtId="0" fontId="28" fillId="0" borderId="4" xfId="0" applyFont="1" applyBorder="1" applyAlignment="1">
      <alignment horizontal="left" vertical="center" shrinkToFit="1"/>
    </xf>
    <xf numFmtId="41" fontId="28" fillId="0" borderId="1" xfId="0" applyNumberFormat="1" applyFont="1" applyBorder="1" applyAlignment="1">
      <alignment horizontal="center" vertical="center" shrinkToFit="1"/>
    </xf>
    <xf numFmtId="181" fontId="28" fillId="0" borderId="2" xfId="0" applyNumberFormat="1" applyFont="1" applyBorder="1" applyAlignment="1">
      <alignment horizontal="right" vertical="center" shrinkToFit="1"/>
    </xf>
    <xf numFmtId="41" fontId="28" fillId="2" borderId="1" xfId="0" applyNumberFormat="1" applyFont="1" applyFill="1" applyBorder="1" applyAlignment="1">
      <alignment horizontal="center" vertical="center" shrinkToFit="1"/>
    </xf>
    <xf numFmtId="41" fontId="28" fillId="2" borderId="1" xfId="0" applyNumberFormat="1" applyFont="1" applyFill="1" applyBorder="1" applyAlignment="1">
      <alignment horizontal="right" vertical="center" shrinkToFit="1"/>
    </xf>
    <xf numFmtId="0" fontId="28" fillId="2" borderId="1" xfId="0" applyFont="1" applyFill="1" applyBorder="1" applyAlignment="1">
      <alignment horizontal="left" vertical="center" shrinkToFit="1"/>
    </xf>
    <xf numFmtId="184" fontId="28" fillId="3" borderId="9" xfId="36894" applyNumberFormat="1" applyFont="1" applyFill="1" applyBorder="1" applyAlignment="1">
      <alignment vertical="center" shrinkToFit="1"/>
    </xf>
    <xf numFmtId="184" fontId="28" fillId="3" borderId="6" xfId="36894" applyNumberFormat="1" applyFont="1" applyFill="1" applyBorder="1" applyAlignment="1">
      <alignment vertical="center" shrinkToFit="1"/>
    </xf>
    <xf numFmtId="41" fontId="30" fillId="0" borderId="3" xfId="11" applyFont="1" applyFill="1" applyBorder="1" applyAlignment="1">
      <alignment horizontal="right" vertical="center" shrinkToFit="1"/>
    </xf>
    <xf numFmtId="0" fontId="28" fillId="0" borderId="1" xfId="36895" applyFont="1" applyBorder="1" applyAlignment="1">
      <alignment horizontal="left" vertical="center" shrinkToFit="1"/>
    </xf>
    <xf numFmtId="49" fontId="30" fillId="0" borderId="7" xfId="1" applyNumberFormat="1" applyFont="1" applyFill="1" applyBorder="1" applyAlignment="1">
      <alignment horizontal="left" vertical="center" shrinkToFit="1"/>
    </xf>
    <xf numFmtId="0" fontId="28" fillId="0" borderId="9" xfId="36895" applyFont="1" applyBorder="1">
      <alignment vertical="center"/>
    </xf>
    <xf numFmtId="181" fontId="28" fillId="0" borderId="9" xfId="36895" applyNumberFormat="1" applyFont="1" applyBorder="1" applyAlignment="1">
      <alignment horizontal="right" vertical="center" shrinkToFit="1"/>
    </xf>
    <xf numFmtId="183" fontId="28" fillId="0" borderId="6" xfId="36895" applyNumberFormat="1" applyFont="1" applyBorder="1" applyAlignment="1">
      <alignment horizontal="right" vertical="center" shrinkToFit="1"/>
    </xf>
    <xf numFmtId="41" fontId="30" fillId="0" borderId="3" xfId="0" applyNumberFormat="1" applyFont="1" applyBorder="1" applyAlignment="1">
      <alignment horizontal="right" vertical="center" shrinkToFit="1"/>
    </xf>
    <xf numFmtId="181" fontId="30" fillId="0" borderId="3" xfId="1" applyNumberFormat="1" applyFont="1" applyFill="1" applyBorder="1" applyAlignment="1">
      <alignment horizontal="right" vertical="center" shrinkToFit="1"/>
    </xf>
    <xf numFmtId="181" fontId="28" fillId="0" borderId="14" xfId="3" applyNumberFormat="1" applyFont="1" applyBorder="1" applyAlignment="1">
      <alignment horizontal="right" vertical="center" shrinkToFit="1"/>
    </xf>
    <xf numFmtId="181" fontId="28" fillId="0" borderId="14" xfId="36897" applyNumberFormat="1" applyFont="1" applyBorder="1" applyAlignment="1">
      <alignment horizontal="right" vertical="center" shrinkToFit="1"/>
    </xf>
    <xf numFmtId="41" fontId="28" fillId="0" borderId="4" xfId="0" applyNumberFormat="1" applyFont="1" applyBorder="1" applyAlignment="1">
      <alignment horizontal="right" vertical="center" shrinkToFit="1"/>
    </xf>
    <xf numFmtId="181" fontId="28" fillId="0" borderId="15" xfId="36897" applyNumberFormat="1" applyFont="1" applyBorder="1" applyAlignment="1">
      <alignment horizontal="right" vertical="center" shrinkToFit="1"/>
    </xf>
    <xf numFmtId="41" fontId="28" fillId="0" borderId="9" xfId="0" applyNumberFormat="1" applyFont="1" applyBorder="1">
      <alignment vertical="center"/>
    </xf>
    <xf numFmtId="0" fontId="28" fillId="0" borderId="3" xfId="36898" applyFont="1" applyBorder="1" applyAlignment="1">
      <alignment horizontal="left" vertical="center" shrinkToFit="1"/>
    </xf>
    <xf numFmtId="181" fontId="28" fillId="0" borderId="15" xfId="0" applyNumberFormat="1" applyFont="1" applyBorder="1" applyAlignment="1">
      <alignment horizontal="right" vertical="center" shrinkToFit="1"/>
    </xf>
    <xf numFmtId="0" fontId="28" fillId="0" borderId="1" xfId="36898" applyFont="1" applyBorder="1" applyAlignment="1">
      <alignment horizontal="left" vertical="center" shrinkToFit="1"/>
    </xf>
    <xf numFmtId="41" fontId="28" fillId="0" borderId="10" xfId="0" applyNumberFormat="1" applyFont="1" applyBorder="1" applyAlignment="1">
      <alignment horizontal="right" vertical="center" shrinkToFit="1"/>
    </xf>
    <xf numFmtId="41" fontId="28" fillId="0" borderId="3" xfId="3" applyNumberFormat="1" applyFont="1" applyBorder="1" applyAlignment="1">
      <alignment vertical="center" shrinkToFit="1"/>
    </xf>
    <xf numFmtId="41" fontId="28" fillId="0" borderId="10" xfId="3" applyNumberFormat="1" applyFont="1" applyBorder="1" applyAlignment="1">
      <alignment vertical="center" shrinkToFit="1"/>
    </xf>
    <xf numFmtId="185" fontId="30" fillId="0" borderId="9" xfId="2" applyNumberFormat="1" applyFont="1" applyBorder="1" applyAlignment="1">
      <alignment horizontal="right" vertical="center" shrinkToFit="1"/>
    </xf>
    <xf numFmtId="181" fontId="30" fillId="0" borderId="0" xfId="36899" applyNumberFormat="1" applyFont="1" applyFill="1" applyBorder="1" applyAlignment="1">
      <alignment vertical="center" shrinkToFit="1"/>
    </xf>
    <xf numFmtId="181" fontId="30" fillId="0" borderId="6" xfId="36899" applyNumberFormat="1" applyFont="1" applyFill="1" applyBorder="1" applyAlignment="1">
      <alignment vertical="center" shrinkToFit="1"/>
    </xf>
    <xf numFmtId="41" fontId="28" fillId="0" borderId="3" xfId="3" applyNumberFormat="1" applyFont="1" applyBorder="1" applyAlignment="1">
      <alignment horizontal="right" vertical="center" shrinkToFit="1"/>
    </xf>
    <xf numFmtId="181" fontId="30" fillId="0" borderId="14" xfId="0" applyNumberFormat="1" applyFont="1" applyBorder="1" applyAlignment="1">
      <alignment horizontal="right" vertical="center" shrinkToFit="1"/>
    </xf>
    <xf numFmtId="177" fontId="28" fillId="0" borderId="0" xfId="36899" applyNumberFormat="1" applyFont="1" applyFill="1" applyBorder="1" applyAlignment="1" applyProtection="1">
      <alignment horizontal="right" vertical="center" shrinkToFit="1"/>
    </xf>
    <xf numFmtId="176" fontId="28" fillId="0" borderId="0" xfId="36899" applyNumberFormat="1" applyFont="1" applyFill="1" applyBorder="1" applyAlignment="1" applyProtection="1">
      <alignment vertical="center" shrinkToFit="1"/>
    </xf>
    <xf numFmtId="176" fontId="28" fillId="0" borderId="0" xfId="36899" applyNumberFormat="1" applyFont="1" applyFill="1" applyBorder="1" applyAlignment="1" applyProtection="1">
      <alignment horizontal="center" vertical="center" shrinkToFit="1"/>
    </xf>
    <xf numFmtId="182" fontId="28" fillId="0" borderId="0" xfId="36899" applyNumberFormat="1" applyFont="1" applyFill="1" applyBorder="1" applyAlignment="1">
      <alignment horizontal="right" vertical="center" shrinkToFit="1"/>
    </xf>
    <xf numFmtId="176" fontId="28" fillId="0" borderId="0" xfId="36899" applyNumberFormat="1" applyFont="1" applyFill="1" applyBorder="1" applyAlignment="1">
      <alignment horizontal="center" vertical="center" shrinkToFit="1"/>
    </xf>
    <xf numFmtId="181" fontId="28" fillId="0" borderId="0" xfId="36899" applyNumberFormat="1" applyFont="1" applyFill="1" applyBorder="1" applyAlignment="1">
      <alignment vertical="center" shrinkToFit="1"/>
    </xf>
    <xf numFmtId="41" fontId="28" fillId="0" borderId="1" xfId="3" applyNumberFormat="1" applyFont="1" applyBorder="1" applyAlignment="1">
      <alignment horizontal="center" vertical="center" shrinkToFit="1"/>
    </xf>
    <xf numFmtId="0" fontId="28" fillId="0" borderId="3" xfId="3" applyFont="1" applyBorder="1" applyAlignment="1">
      <alignment horizontal="center" vertical="center" shrinkToFit="1"/>
    </xf>
    <xf numFmtId="41" fontId="28" fillId="2" borderId="1" xfId="1" applyFont="1" applyFill="1" applyBorder="1" applyAlignment="1" applyProtection="1">
      <alignment horizontal="center" vertical="center" shrinkToFit="1"/>
    </xf>
    <xf numFmtId="41" fontId="28" fillId="2" borderId="1" xfId="1" applyFont="1" applyFill="1" applyBorder="1" applyAlignment="1" applyProtection="1">
      <alignment horizontal="right" vertical="center" shrinkToFit="1"/>
    </xf>
    <xf numFmtId="178" fontId="28" fillId="2" borderId="2" xfId="1" applyNumberFormat="1" applyFont="1" applyFill="1" applyBorder="1" applyAlignment="1" applyProtection="1">
      <alignment horizontal="right" vertical="center" shrinkToFit="1"/>
    </xf>
    <xf numFmtId="176" fontId="28" fillId="2" borderId="2" xfId="1" applyNumberFormat="1" applyFont="1" applyFill="1" applyBorder="1" applyAlignment="1" applyProtection="1">
      <alignment horizontal="right" vertical="center" shrinkToFit="1"/>
    </xf>
    <xf numFmtId="10" fontId="28" fillId="2" borderId="2" xfId="1" applyNumberFormat="1" applyFont="1" applyFill="1" applyBorder="1" applyAlignment="1" applyProtection="1">
      <alignment horizontal="right" vertical="center" shrinkToFit="1"/>
    </xf>
    <xf numFmtId="179" fontId="28" fillId="2" borderId="2" xfId="1" applyNumberFormat="1" applyFont="1" applyFill="1" applyBorder="1" applyAlignment="1" applyProtection="1">
      <alignment horizontal="right" vertical="center" shrinkToFit="1"/>
    </xf>
    <xf numFmtId="49" fontId="28" fillId="0" borderId="7" xfId="0" applyNumberFormat="1" applyFont="1" applyBorder="1" applyAlignment="1">
      <alignment vertical="center" shrinkToFit="1"/>
    </xf>
    <xf numFmtId="0" fontId="28" fillId="0" borderId="0" xfId="0" applyFont="1" applyProtection="1">
      <alignment vertical="center"/>
      <protection locked="0"/>
    </xf>
    <xf numFmtId="0" fontId="28" fillId="0" borderId="1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horizontal="center" vertical="center" shrinkToFit="1"/>
      <protection locked="0"/>
    </xf>
    <xf numFmtId="185" fontId="28" fillId="0" borderId="9" xfId="2" applyNumberFormat="1" applyFont="1" applyBorder="1" applyAlignment="1">
      <alignment horizontal="right" vertical="center" shrinkToFit="1"/>
    </xf>
    <xf numFmtId="182" fontId="28" fillId="0" borderId="9" xfId="2" applyNumberFormat="1" applyFont="1" applyBorder="1" applyAlignment="1">
      <alignment horizontal="right" vertical="center" shrinkToFit="1"/>
    </xf>
    <xf numFmtId="180" fontId="28" fillId="0" borderId="2" xfId="1" applyNumberFormat="1" applyFont="1" applyFill="1" applyBorder="1" applyAlignment="1">
      <alignment horizontal="right" vertical="center" shrinkToFit="1"/>
    </xf>
    <xf numFmtId="41" fontId="28" fillId="0" borderId="3" xfId="0" applyNumberFormat="1" applyFont="1" applyBorder="1">
      <alignment vertical="center"/>
    </xf>
    <xf numFmtId="41" fontId="30" fillId="0" borderId="3" xfId="1" applyFont="1" applyFill="1" applyBorder="1" applyAlignment="1">
      <alignment horizontal="right" vertical="center" shrinkToFit="1"/>
    </xf>
    <xf numFmtId="41" fontId="40" fillId="0" borderId="3" xfId="1" applyFont="1" applyFill="1" applyBorder="1" applyAlignment="1">
      <alignment horizontal="right" vertical="center" shrinkToFit="1"/>
    </xf>
    <xf numFmtId="41" fontId="28" fillId="2" borderId="1" xfId="1" applyFont="1" applyFill="1" applyBorder="1" applyAlignment="1">
      <alignment horizontal="center" vertical="center" shrinkToFit="1"/>
    </xf>
    <xf numFmtId="176" fontId="27" fillId="4" borderId="2" xfId="1" applyNumberFormat="1" applyFont="1" applyFill="1" applyBorder="1" applyAlignment="1">
      <alignment horizontal="right" vertical="center" shrinkToFit="1"/>
    </xf>
    <xf numFmtId="49" fontId="27" fillId="4" borderId="8" xfId="1" applyNumberFormat="1" applyFont="1" applyFill="1" applyBorder="1" applyAlignment="1">
      <alignment vertical="center" shrinkToFit="1"/>
    </xf>
    <xf numFmtId="0" fontId="27" fillId="4" borderId="4" xfId="3" applyFont="1" applyFill="1" applyBorder="1" applyAlignment="1">
      <alignment horizontal="center" vertical="center"/>
    </xf>
    <xf numFmtId="0" fontId="28" fillId="0" borderId="7" xfId="0" applyFont="1" applyBorder="1" applyAlignment="1" applyProtection="1">
      <alignment horizontal="left" vertical="center"/>
      <protection locked="0"/>
    </xf>
    <xf numFmtId="0" fontId="28" fillId="0" borderId="7" xfId="0" applyFont="1" applyBorder="1" applyAlignment="1">
      <alignment horizontal="left" vertical="center" shrinkToFit="1"/>
    </xf>
    <xf numFmtId="41" fontId="28" fillId="0" borderId="0" xfId="0" applyNumberFormat="1" applyFont="1" applyBorder="1">
      <alignment vertical="center"/>
    </xf>
    <xf numFmtId="183" fontId="28" fillId="0" borderId="9" xfId="2" applyNumberFormat="1" applyFont="1" applyBorder="1" applyAlignment="1">
      <alignment horizontal="right" vertical="center" shrinkToFit="1"/>
    </xf>
    <xf numFmtId="183" fontId="28" fillId="0" borderId="6" xfId="2" applyNumberFormat="1" applyFont="1" applyBorder="1" applyAlignment="1">
      <alignment horizontal="right" vertical="center" shrinkToFit="1"/>
    </xf>
    <xf numFmtId="185" fontId="28" fillId="0" borderId="6" xfId="2" applyNumberFormat="1" applyFont="1" applyBorder="1" applyAlignment="1">
      <alignment horizontal="right" vertical="center" shrinkToFit="1"/>
    </xf>
    <xf numFmtId="182" fontId="28" fillId="0" borderId="0" xfId="2" applyNumberFormat="1" applyFont="1" applyBorder="1" applyAlignment="1">
      <alignment horizontal="right" vertical="center" shrinkToFit="1"/>
    </xf>
    <xf numFmtId="183" fontId="28" fillId="0" borderId="0" xfId="2" applyNumberFormat="1" applyFont="1" applyBorder="1" applyAlignment="1">
      <alignment horizontal="right" vertical="center" shrinkToFit="1"/>
    </xf>
    <xf numFmtId="185" fontId="28" fillId="0" borderId="0" xfId="2" applyNumberFormat="1" applyFont="1" applyBorder="1" applyAlignment="1">
      <alignment horizontal="right" vertical="center" shrinkToFit="1"/>
    </xf>
    <xf numFmtId="184" fontId="30" fillId="0" borderId="0" xfId="2" applyNumberFormat="1" applyFont="1" applyBorder="1" applyAlignment="1">
      <alignment horizontal="right" vertical="center" shrinkToFit="1"/>
    </xf>
    <xf numFmtId="41" fontId="30" fillId="0" borderId="10" xfId="1" applyFont="1" applyFill="1" applyBorder="1" applyAlignment="1">
      <alignment horizontal="right" vertical="center" shrinkToFit="1"/>
    </xf>
    <xf numFmtId="41" fontId="30" fillId="0" borderId="4" xfId="1" applyFont="1" applyFill="1" applyBorder="1" applyAlignment="1">
      <alignment horizontal="right" vertical="center" shrinkToFit="1"/>
    </xf>
    <xf numFmtId="9" fontId="28" fillId="0" borderId="9" xfId="1" applyNumberFormat="1" applyFont="1" applyFill="1" applyBorder="1" applyAlignment="1">
      <alignment horizontal="right" vertical="center" shrinkToFit="1"/>
    </xf>
    <xf numFmtId="187" fontId="30" fillId="0" borderId="0" xfId="2" applyNumberFormat="1" applyFont="1" applyBorder="1" applyAlignment="1">
      <alignment horizontal="right" vertical="center" shrinkToFit="1"/>
    </xf>
    <xf numFmtId="183" fontId="40" fillId="0" borderId="0" xfId="0" applyNumberFormat="1" applyFont="1" applyBorder="1" applyAlignment="1">
      <alignment horizontal="right" vertical="center" shrinkToFit="1"/>
    </xf>
    <xf numFmtId="10" fontId="28" fillId="0" borderId="9" xfId="1" applyNumberFormat="1" applyFont="1" applyFill="1" applyBorder="1" applyAlignment="1">
      <alignment horizontal="right" vertical="center" shrinkToFit="1"/>
    </xf>
    <xf numFmtId="10" fontId="28" fillId="0" borderId="6" xfId="1" applyNumberFormat="1" applyFont="1" applyFill="1" applyBorder="1" applyAlignment="1">
      <alignment horizontal="right" vertical="center" shrinkToFit="1"/>
    </xf>
    <xf numFmtId="179" fontId="28" fillId="0" borderId="6" xfId="1" applyNumberFormat="1" applyFont="1" applyFill="1" applyBorder="1" applyAlignment="1">
      <alignment horizontal="center" vertical="center" shrinkToFit="1"/>
    </xf>
    <xf numFmtId="178" fontId="28" fillId="0" borderId="6" xfId="1" applyNumberFormat="1" applyFont="1" applyFill="1" applyBorder="1" applyAlignment="1">
      <alignment horizontal="center" vertical="center" shrinkToFit="1"/>
    </xf>
    <xf numFmtId="176" fontId="28" fillId="0" borderId="9" xfId="1" applyNumberFormat="1" applyFont="1" applyFill="1" applyBorder="1" applyAlignment="1" applyProtection="1">
      <alignment horizontal="center" vertical="center" shrinkToFit="1"/>
    </xf>
    <xf numFmtId="41" fontId="28" fillId="0" borderId="10" xfId="11" applyFont="1" applyFill="1" applyBorder="1" applyAlignment="1">
      <alignment horizontal="right" vertical="center" shrinkToFit="1"/>
    </xf>
    <xf numFmtId="183" fontId="28" fillId="0" borderId="6" xfId="11" applyNumberFormat="1" applyFont="1" applyFill="1" applyBorder="1" applyAlignment="1">
      <alignment horizontal="right" vertical="center" shrinkToFit="1"/>
    </xf>
    <xf numFmtId="181" fontId="28" fillId="0" borderId="15" xfId="11" applyNumberFormat="1" applyFont="1" applyFill="1" applyBorder="1" applyAlignment="1">
      <alignment horizontal="right" vertical="center" shrinkToFit="1"/>
    </xf>
    <xf numFmtId="41" fontId="28" fillId="0" borderId="4" xfId="11" applyFont="1" applyFill="1" applyBorder="1" applyAlignment="1">
      <alignment horizontal="right" vertical="center" shrinkToFit="1"/>
    </xf>
    <xf numFmtId="186" fontId="28" fillId="0" borderId="6" xfId="11" applyNumberFormat="1" applyFont="1" applyFill="1" applyBorder="1" applyAlignment="1">
      <alignment horizontal="right" vertical="center" shrinkToFit="1"/>
    </xf>
    <xf numFmtId="185" fontId="30" fillId="0" borderId="0" xfId="2" applyNumberFormat="1" applyFont="1" applyBorder="1" applyAlignment="1">
      <alignment horizontal="right" vertical="center" shrinkToFit="1"/>
    </xf>
    <xf numFmtId="181" fontId="28" fillId="0" borderId="0" xfId="36897" applyNumberFormat="1" applyFont="1" applyBorder="1" applyAlignment="1">
      <alignment horizontal="right" vertical="center" shrinkToFit="1"/>
    </xf>
    <xf numFmtId="181" fontId="28" fillId="0" borderId="0" xfId="36895" applyNumberFormat="1" applyFont="1" applyBorder="1" applyAlignment="1">
      <alignment horizontal="right" vertical="center" shrinkToFit="1"/>
    </xf>
    <xf numFmtId="0" fontId="28" fillId="0" borderId="0" xfId="36895" applyFont="1" applyBorder="1">
      <alignment vertical="center"/>
    </xf>
    <xf numFmtId="183" fontId="28" fillId="0" borderId="0" xfId="36895" applyNumberFormat="1" applyFont="1" applyBorder="1" applyAlignment="1">
      <alignment horizontal="right" vertical="center" shrinkToFit="1"/>
    </xf>
    <xf numFmtId="182" fontId="30" fillId="0" borderId="9" xfId="1" applyNumberFormat="1" applyFont="1" applyFill="1" applyBorder="1" applyAlignment="1" applyProtection="1">
      <alignment horizontal="right" vertical="center" shrinkToFit="1"/>
    </xf>
    <xf numFmtId="41" fontId="30" fillId="0" borderId="4" xfId="1" applyFont="1" applyFill="1" applyBorder="1" applyAlignment="1">
      <alignment vertical="center" shrinkToFit="1"/>
    </xf>
    <xf numFmtId="41" fontId="30" fillId="0" borderId="6" xfId="1" applyFont="1" applyFill="1" applyBorder="1" applyAlignment="1">
      <alignment vertical="center" shrinkToFit="1"/>
    </xf>
    <xf numFmtId="180" fontId="28" fillId="0" borderId="9" xfId="1" applyNumberFormat="1" applyFont="1" applyFill="1" applyBorder="1" applyAlignment="1">
      <alignment horizontal="center" vertical="center" shrinkToFit="1"/>
    </xf>
    <xf numFmtId="10" fontId="28" fillId="0" borderId="9" xfId="1" applyNumberFormat="1" applyFont="1" applyFill="1" applyBorder="1" applyAlignment="1">
      <alignment horizontal="center" vertical="center" shrinkToFit="1"/>
    </xf>
    <xf numFmtId="178" fontId="30" fillId="0" borderId="9" xfId="1" applyNumberFormat="1" applyFont="1" applyFill="1" applyBorder="1" applyAlignment="1">
      <alignment horizontal="right" vertical="center" shrinkToFit="1"/>
    </xf>
    <xf numFmtId="181" fontId="30" fillId="0" borderId="6" xfId="1" applyNumberFormat="1" applyFont="1" applyFill="1" applyBorder="1" applyAlignment="1">
      <alignment horizontal="right" vertical="center" shrinkToFit="1"/>
    </xf>
    <xf numFmtId="178" fontId="30" fillId="0" borderId="6" xfId="1" applyNumberFormat="1" applyFont="1" applyFill="1" applyBorder="1" applyAlignment="1">
      <alignment horizontal="right" vertical="center" shrinkToFit="1"/>
    </xf>
    <xf numFmtId="181" fontId="30" fillId="0" borderId="15" xfId="0" applyNumberFormat="1" applyFont="1" applyBorder="1" applyAlignment="1">
      <alignment horizontal="right" vertical="center" shrinkToFit="1"/>
    </xf>
    <xf numFmtId="49" fontId="39" fillId="0" borderId="7" xfId="1" applyNumberFormat="1" applyFont="1" applyFill="1" applyBorder="1" applyAlignment="1">
      <alignment horizontal="left" vertical="center" shrinkToFit="1"/>
    </xf>
    <xf numFmtId="49" fontId="39" fillId="0" borderId="7" xfId="1" applyNumberFormat="1" applyFont="1" applyFill="1" applyBorder="1" applyAlignment="1">
      <alignment vertical="center" shrinkToFit="1"/>
    </xf>
    <xf numFmtId="49" fontId="39" fillId="0" borderId="11" xfId="1" applyNumberFormat="1" applyFont="1" applyFill="1" applyBorder="1" applyAlignment="1">
      <alignment vertical="center" shrinkToFit="1"/>
    </xf>
    <xf numFmtId="183" fontId="30" fillId="0" borderId="0" xfId="0" applyNumberFormat="1" applyFont="1" applyFill="1" applyBorder="1" applyAlignment="1">
      <alignment horizontal="right" vertical="center" shrinkToFit="1"/>
    </xf>
    <xf numFmtId="181" fontId="30" fillId="0" borderId="14" xfId="1" applyNumberFormat="1" applyFont="1" applyFill="1" applyBorder="1" applyAlignment="1">
      <alignment horizontal="right" vertical="center" shrinkToFit="1"/>
    </xf>
    <xf numFmtId="0" fontId="30" fillId="0" borderId="3" xfId="0" applyFont="1" applyFill="1" applyBorder="1" applyAlignment="1">
      <alignment horizontal="center" vertical="center" shrinkToFit="1"/>
    </xf>
    <xf numFmtId="13" fontId="30" fillId="0" borderId="0" xfId="1" applyNumberFormat="1" applyFont="1" applyFill="1" applyBorder="1" applyAlignment="1">
      <alignment horizontal="center" vertical="center" shrinkToFit="1"/>
    </xf>
    <xf numFmtId="181" fontId="30" fillId="0" borderId="14" xfId="3" applyNumberFormat="1" applyFont="1" applyFill="1" applyBorder="1" applyAlignment="1">
      <alignment horizontal="right" vertical="center" shrinkToFit="1"/>
    </xf>
    <xf numFmtId="49" fontId="30" fillId="0" borderId="11" xfId="1" applyNumberFormat="1" applyFont="1" applyFill="1" applyBorder="1" applyAlignment="1">
      <alignment vertical="center" shrinkToFit="1"/>
    </xf>
    <xf numFmtId="176" fontId="30" fillId="0" borderId="9" xfId="1" applyNumberFormat="1" applyFont="1" applyFill="1" applyBorder="1" applyAlignment="1" applyProtection="1">
      <alignment horizontal="right" vertical="center" shrinkToFit="1"/>
    </xf>
    <xf numFmtId="181" fontId="30" fillId="0" borderId="13" xfId="3" applyNumberFormat="1" applyFont="1" applyFill="1" applyBorder="1" applyAlignment="1">
      <alignment horizontal="right" vertical="center" shrinkToFit="1"/>
    </xf>
    <xf numFmtId="0" fontId="30" fillId="0" borderId="10" xfId="0" applyFont="1" applyFill="1" applyBorder="1" applyAlignment="1">
      <alignment horizontal="center" vertical="center" shrinkToFit="1"/>
    </xf>
    <xf numFmtId="0" fontId="30" fillId="0" borderId="4" xfId="0" applyFont="1" applyFill="1" applyBorder="1" applyAlignment="1">
      <alignment horizontal="center" vertical="center" shrinkToFit="1"/>
    </xf>
    <xf numFmtId="182" fontId="30" fillId="0" borderId="9" xfId="1" applyNumberFormat="1" applyFont="1" applyFill="1" applyBorder="1" applyAlignment="1">
      <alignment horizontal="right" vertical="center" shrinkToFit="1"/>
    </xf>
    <xf numFmtId="183" fontId="30" fillId="0" borderId="9" xfId="0" applyNumberFormat="1" applyFont="1" applyFill="1" applyBorder="1" applyAlignment="1">
      <alignment horizontal="right" vertical="center" shrinkToFit="1"/>
    </xf>
    <xf numFmtId="181" fontId="30" fillId="0" borderId="13" xfId="1" applyNumberFormat="1" applyFont="1" applyFill="1" applyBorder="1" applyAlignment="1">
      <alignment horizontal="right" vertical="center" shrinkToFit="1"/>
    </xf>
    <xf numFmtId="182" fontId="30" fillId="0" borderId="6" xfId="1" applyNumberFormat="1" applyFont="1" applyFill="1" applyBorder="1" applyAlignment="1">
      <alignment horizontal="right" vertical="center" shrinkToFit="1"/>
    </xf>
    <xf numFmtId="183" fontId="30" fillId="0" borderId="6" xfId="0" applyNumberFormat="1" applyFont="1" applyFill="1" applyBorder="1" applyAlignment="1">
      <alignment horizontal="right" vertical="center" shrinkToFit="1"/>
    </xf>
    <xf numFmtId="181" fontId="30" fillId="0" borderId="15" xfId="1" applyNumberFormat="1" applyFont="1" applyFill="1" applyBorder="1" applyAlignment="1">
      <alignment horizontal="right" vertical="center" shrinkToFit="1"/>
    </xf>
    <xf numFmtId="181" fontId="39" fillId="0" borderId="14" xfId="1" applyNumberFormat="1" applyFont="1" applyFill="1" applyBorder="1" applyAlignment="1">
      <alignment horizontal="right" vertical="center" shrinkToFit="1"/>
    </xf>
    <xf numFmtId="49" fontId="39" fillId="0" borderId="11" xfId="1" applyNumberFormat="1" applyFont="1" applyFill="1" applyBorder="1" applyAlignment="1">
      <alignment horizontal="left" vertical="center" shrinkToFit="1"/>
    </xf>
    <xf numFmtId="181" fontId="28" fillId="3" borderId="6" xfId="11" applyNumberFormat="1" applyFont="1" applyFill="1" applyBorder="1" applyAlignment="1">
      <alignment vertical="center" shrinkToFit="1"/>
    </xf>
    <xf numFmtId="179" fontId="28" fillId="3" borderId="6" xfId="11" applyNumberFormat="1" applyFont="1" applyFill="1" applyBorder="1" applyAlignment="1">
      <alignment horizontal="center" vertical="center" shrinkToFit="1"/>
    </xf>
    <xf numFmtId="38" fontId="28" fillId="3" borderId="6" xfId="11" applyNumberFormat="1" applyFont="1" applyFill="1" applyBorder="1" applyAlignment="1">
      <alignment horizontal="center" vertical="center" shrinkToFit="1"/>
    </xf>
    <xf numFmtId="176" fontId="28" fillId="3" borderId="6" xfId="11" applyNumberFormat="1" applyFont="1" applyFill="1" applyBorder="1" applyAlignment="1">
      <alignment vertical="center" shrinkToFit="1"/>
    </xf>
    <xf numFmtId="38" fontId="28" fillId="3" borderId="6" xfId="11" applyNumberFormat="1" applyFont="1" applyFill="1" applyBorder="1" applyAlignment="1">
      <alignment horizontal="right" vertical="center" shrinkToFit="1"/>
    </xf>
    <xf numFmtId="181" fontId="28" fillId="3" borderId="15" xfId="1" applyNumberFormat="1" applyFont="1" applyFill="1" applyBorder="1" applyAlignment="1">
      <alignment vertical="center" shrinkToFit="1"/>
    </xf>
    <xf numFmtId="181" fontId="28" fillId="3" borderId="9" xfId="11" applyNumberFormat="1" applyFont="1" applyFill="1" applyBorder="1" applyAlignment="1">
      <alignment vertical="center" shrinkToFit="1"/>
    </xf>
    <xf numFmtId="179" fontId="28" fillId="3" borderId="9" xfId="11" applyNumberFormat="1" applyFont="1" applyFill="1" applyBorder="1" applyAlignment="1">
      <alignment horizontal="center" vertical="center" shrinkToFit="1"/>
    </xf>
    <xf numFmtId="38" fontId="28" fillId="3" borderId="9" xfId="11" applyNumberFormat="1" applyFont="1" applyFill="1" applyBorder="1" applyAlignment="1">
      <alignment horizontal="center" vertical="center" shrinkToFit="1"/>
    </xf>
    <xf numFmtId="176" fontId="28" fillId="3" borderId="9" xfId="11" applyNumberFormat="1" applyFont="1" applyFill="1" applyBorder="1" applyAlignment="1">
      <alignment vertical="center" shrinkToFit="1"/>
    </xf>
    <xf numFmtId="38" fontId="28" fillId="3" borderId="9" xfId="11" applyNumberFormat="1" applyFont="1" applyFill="1" applyBorder="1" applyAlignment="1">
      <alignment horizontal="right" vertical="center" shrinkToFit="1"/>
    </xf>
    <xf numFmtId="181" fontId="28" fillId="3" borderId="13" xfId="1" applyNumberFormat="1" applyFont="1" applyFill="1" applyBorder="1" applyAlignment="1">
      <alignment vertical="center" shrinkToFit="1"/>
    </xf>
    <xf numFmtId="0" fontId="28" fillId="0" borderId="3" xfId="0" applyFont="1" applyFill="1" applyBorder="1" applyAlignment="1">
      <alignment horizontal="left" vertical="center" shrinkToFit="1"/>
    </xf>
    <xf numFmtId="178" fontId="30" fillId="0" borderId="4" xfId="1" applyNumberFormat="1" applyFont="1" applyFill="1" applyBorder="1" applyAlignment="1">
      <alignment horizontal="right" vertical="center" shrinkToFit="1"/>
    </xf>
    <xf numFmtId="0" fontId="28" fillId="0" borderId="7" xfId="0" applyFont="1" applyFill="1" applyBorder="1" applyAlignment="1">
      <alignment horizontal="left" vertical="center"/>
    </xf>
    <xf numFmtId="178" fontId="30" fillId="0" borderId="3" xfId="1" applyNumberFormat="1" applyFont="1" applyFill="1" applyBorder="1" applyAlignment="1">
      <alignment horizontal="right" vertical="center" shrinkToFit="1"/>
    </xf>
    <xf numFmtId="178" fontId="30" fillId="0" borderId="3" xfId="0" applyNumberFormat="1" applyFont="1" applyFill="1" applyBorder="1" applyAlignment="1">
      <alignment horizontal="right" vertical="center" shrinkToFit="1"/>
    </xf>
    <xf numFmtId="0" fontId="28" fillId="0" borderId="7" xfId="0" applyFont="1" applyFill="1" applyBorder="1" applyAlignment="1">
      <alignment horizontal="left" vertical="center" shrinkToFit="1"/>
    </xf>
    <xf numFmtId="178" fontId="30" fillId="0" borderId="25" xfId="1" applyNumberFormat="1" applyFont="1" applyFill="1" applyBorder="1" applyAlignment="1">
      <alignment horizontal="right" vertical="center" shrinkToFit="1"/>
    </xf>
    <xf numFmtId="0" fontId="28" fillId="0" borderId="1" xfId="0" applyFont="1" applyFill="1" applyBorder="1" applyAlignment="1">
      <alignment horizontal="left" vertical="center" shrinkToFit="1"/>
    </xf>
    <xf numFmtId="41" fontId="28" fillId="0" borderId="1" xfId="0" applyNumberFormat="1" applyFont="1" applyFill="1" applyBorder="1" applyAlignment="1">
      <alignment horizontal="center" vertical="center" shrinkToFit="1"/>
    </xf>
    <xf numFmtId="183" fontId="39" fillId="0" borderId="0" xfId="0" applyNumberFormat="1" applyFont="1" applyFill="1" applyBorder="1" applyAlignment="1">
      <alignment horizontal="right" vertical="center" shrinkToFit="1"/>
    </xf>
    <xf numFmtId="181" fontId="39" fillId="0" borderId="14" xfId="0" applyNumberFormat="1" applyFont="1" applyFill="1" applyBorder="1" applyAlignment="1">
      <alignment horizontal="right" vertical="center" shrinkToFit="1"/>
    </xf>
    <xf numFmtId="181" fontId="30" fillId="0" borderId="13" xfId="0" applyNumberFormat="1" applyFont="1" applyFill="1" applyBorder="1" applyAlignment="1">
      <alignment horizontal="right" vertical="center" shrinkToFit="1"/>
    </xf>
    <xf numFmtId="49" fontId="39" fillId="0" borderId="5" xfId="1" applyNumberFormat="1" applyFont="1" applyFill="1" applyBorder="1" applyAlignment="1">
      <alignment horizontal="left" vertical="center" shrinkToFit="1"/>
    </xf>
    <xf numFmtId="38" fontId="28" fillId="0" borderId="0" xfId="11" applyNumberFormat="1" applyFont="1" applyFill="1" applyBorder="1" applyAlignment="1">
      <alignment horizontal="right" vertical="center" shrinkToFit="1"/>
    </xf>
    <xf numFmtId="181" fontId="28" fillId="0" borderId="14" xfId="0" applyNumberFormat="1" applyFont="1" applyFill="1" applyBorder="1" applyAlignment="1">
      <alignment vertical="center" shrinkToFit="1"/>
    </xf>
    <xf numFmtId="181" fontId="28" fillId="0" borderId="13" xfId="0" applyNumberFormat="1" applyFont="1" applyFill="1" applyBorder="1" applyAlignment="1">
      <alignment vertical="center" shrinkToFit="1"/>
    </xf>
    <xf numFmtId="181" fontId="30" fillId="0" borderId="6" xfId="1" applyNumberFormat="1" applyFont="1" applyFill="1" applyBorder="1" applyAlignment="1">
      <alignment vertical="center" shrinkToFit="1"/>
    </xf>
    <xf numFmtId="176" fontId="30" fillId="0" borderId="6" xfId="1" applyNumberFormat="1" applyFont="1" applyFill="1" applyBorder="1" applyAlignment="1">
      <alignment vertical="center" shrinkToFit="1"/>
    </xf>
    <xf numFmtId="181" fontId="30" fillId="0" borderId="15" xfId="0" applyNumberFormat="1" applyFont="1" applyFill="1" applyBorder="1" applyAlignment="1">
      <alignment vertical="center" shrinkToFit="1"/>
    </xf>
    <xf numFmtId="181" fontId="30" fillId="0" borderId="15" xfId="0" applyNumberFormat="1" applyFont="1" applyFill="1" applyBorder="1" applyAlignment="1">
      <alignment horizontal="right" vertical="center" shrinkToFit="1"/>
    </xf>
    <xf numFmtId="181" fontId="28" fillId="0" borderId="0" xfId="11" applyNumberFormat="1" applyFont="1" applyFill="1" applyBorder="1" applyAlignment="1">
      <alignment vertical="center" shrinkToFit="1"/>
    </xf>
    <xf numFmtId="179" fontId="28" fillId="0" borderId="0" xfId="11" applyNumberFormat="1" applyFont="1" applyFill="1" applyBorder="1" applyAlignment="1">
      <alignment horizontal="center" vertical="center" shrinkToFit="1"/>
    </xf>
    <xf numFmtId="38" fontId="28" fillId="0" borderId="0" xfId="11" applyNumberFormat="1" applyFont="1" applyFill="1" applyBorder="1" applyAlignment="1">
      <alignment horizontal="center" vertical="center" shrinkToFit="1"/>
    </xf>
    <xf numFmtId="176" fontId="28" fillId="0" borderId="0" xfId="11" applyNumberFormat="1" applyFont="1" applyFill="1" applyBorder="1" applyAlignment="1">
      <alignment vertical="center" shrinkToFit="1"/>
    </xf>
    <xf numFmtId="49" fontId="28" fillId="0" borderId="8" xfId="0" applyNumberFormat="1" applyFont="1" applyBorder="1" applyAlignment="1">
      <alignment vertical="center" shrinkToFit="1"/>
    </xf>
    <xf numFmtId="0" fontId="28" fillId="0" borderId="12" xfId="0" applyFont="1" applyBorder="1" applyAlignment="1">
      <alignment horizontal="right" vertical="center" shrinkToFit="1"/>
    </xf>
    <xf numFmtId="181" fontId="40" fillId="0" borderId="14" xfId="0" applyNumberFormat="1" applyFont="1" applyBorder="1" applyAlignment="1">
      <alignment horizontal="right" vertical="center" shrinkToFit="1"/>
    </xf>
    <xf numFmtId="181" fontId="40" fillId="0" borderId="15" xfId="1" applyNumberFormat="1" applyFont="1" applyFill="1" applyBorder="1" applyAlignment="1">
      <alignment horizontal="right" vertical="center" shrinkToFit="1"/>
    </xf>
    <xf numFmtId="181" fontId="28" fillId="0" borderId="12" xfId="0" applyNumberFormat="1" applyFont="1" applyBorder="1" applyAlignment="1">
      <alignment horizontal="right" vertical="center" shrinkToFit="1"/>
    </xf>
    <xf numFmtId="49" fontId="27" fillId="0" borderId="7" xfId="0" applyNumberFormat="1" applyFont="1" applyBorder="1" applyAlignment="1">
      <alignment vertical="center" shrinkToFit="1"/>
    </xf>
    <xf numFmtId="181" fontId="40" fillId="0" borderId="14" xfId="1" applyNumberFormat="1" applyFont="1" applyFill="1" applyBorder="1" applyAlignment="1">
      <alignment vertical="center" shrinkToFit="1"/>
    </xf>
    <xf numFmtId="181" fontId="28" fillId="0" borderId="12" xfId="3" applyNumberFormat="1" applyFont="1" applyBorder="1" applyAlignment="1">
      <alignment horizontal="right" vertical="center" shrinkToFit="1"/>
    </xf>
    <xf numFmtId="49" fontId="28" fillId="2" borderId="8" xfId="1" applyNumberFormat="1" applyFont="1" applyFill="1" applyBorder="1" applyAlignment="1" applyProtection="1">
      <alignment vertical="center" shrinkToFit="1"/>
    </xf>
    <xf numFmtId="181" fontId="28" fillId="2" borderId="12" xfId="1" applyNumberFormat="1" applyFont="1" applyFill="1" applyBorder="1" applyAlignment="1" applyProtection="1">
      <alignment horizontal="right" vertical="center" shrinkToFit="1"/>
    </xf>
    <xf numFmtId="181" fontId="28" fillId="2" borderId="12" xfId="0" applyNumberFormat="1" applyFont="1" applyFill="1" applyBorder="1" applyAlignment="1">
      <alignment horizontal="right" vertical="center" shrinkToFit="1"/>
    </xf>
    <xf numFmtId="49" fontId="30" fillId="0" borderId="11" xfId="1" applyNumberFormat="1" applyFont="1" applyFill="1" applyBorder="1" applyAlignment="1" applyProtection="1">
      <alignment vertical="center" shrinkToFit="1"/>
    </xf>
    <xf numFmtId="184" fontId="28" fillId="0" borderId="0" xfId="36896" applyNumberFormat="1" applyFont="1" applyFill="1" applyBorder="1" applyAlignment="1">
      <alignment vertical="center" shrinkToFit="1"/>
    </xf>
    <xf numFmtId="181" fontId="40" fillId="0" borderId="15" xfId="11" applyNumberFormat="1" applyFont="1" applyFill="1" applyBorder="1" applyAlignment="1">
      <alignment horizontal="right" vertical="center" shrinkToFit="1"/>
    </xf>
    <xf numFmtId="181" fontId="28" fillId="0" borderId="12" xfId="0" applyNumberFormat="1" applyFont="1" applyBorder="1">
      <alignment vertical="center"/>
    </xf>
    <xf numFmtId="181" fontId="28" fillId="0" borderId="15" xfId="3" applyNumberFormat="1" applyFont="1" applyFill="1" applyBorder="1" applyAlignment="1">
      <alignment horizontal="right" vertical="center" shrinkToFit="1"/>
    </xf>
    <xf numFmtId="49" fontId="40" fillId="0" borderId="7" xfId="1" applyNumberFormat="1" applyFont="1" applyFill="1" applyBorder="1" applyAlignment="1">
      <alignment vertical="center" shrinkToFit="1"/>
    </xf>
    <xf numFmtId="0" fontId="63" fillId="0" borderId="0" xfId="13" applyFont="1">
      <alignment vertical="center"/>
    </xf>
    <xf numFmtId="0" fontId="63" fillId="0" borderId="0" xfId="13" applyFont="1" applyAlignment="1">
      <alignment horizontal="center" vertical="center"/>
    </xf>
    <xf numFmtId="183" fontId="63" fillId="0" borderId="0" xfId="13" applyNumberFormat="1" applyFont="1" applyAlignment="1">
      <alignment horizontal="center" vertical="center"/>
    </xf>
    <xf numFmtId="184" fontId="63" fillId="0" borderId="0" xfId="13" applyNumberFormat="1" applyFont="1">
      <alignment vertical="center"/>
    </xf>
    <xf numFmtId="183" fontId="63" fillId="0" borderId="0" xfId="13" applyNumberFormat="1" applyFont="1">
      <alignment vertical="center"/>
    </xf>
    <xf numFmtId="183" fontId="63" fillId="0" borderId="12" xfId="13" applyNumberFormat="1" applyFont="1" applyBorder="1" applyAlignment="1">
      <alignment horizontal="center" vertical="center"/>
    </xf>
    <xf numFmtId="0" fontId="63" fillId="0" borderId="2" xfId="13" applyFont="1" applyBorder="1" applyAlignment="1">
      <alignment horizontal="center" vertical="center" shrinkToFit="1"/>
    </xf>
    <xf numFmtId="184" fontId="63" fillId="0" borderId="2" xfId="13" applyNumberFormat="1" applyFont="1" applyBorder="1" applyAlignment="1">
      <alignment horizontal="center" vertical="center" wrapText="1"/>
    </xf>
    <xf numFmtId="0" fontId="63" fillId="0" borderId="3" xfId="13" applyFont="1" applyBorder="1" applyAlignment="1">
      <alignment horizontal="center" vertical="center"/>
    </xf>
    <xf numFmtId="0" fontId="64" fillId="2" borderId="1" xfId="13" applyFont="1" applyFill="1" applyBorder="1" applyAlignment="1">
      <alignment horizontal="center" vertical="center" wrapText="1"/>
    </xf>
    <xf numFmtId="0" fontId="63" fillId="0" borderId="1" xfId="13" applyFont="1" applyBorder="1" applyAlignment="1">
      <alignment horizontal="center" vertical="center"/>
    </xf>
    <xf numFmtId="0" fontId="64" fillId="0" borderId="10" xfId="13" applyFont="1" applyBorder="1" applyAlignment="1">
      <alignment horizontal="center" vertical="center" wrapText="1"/>
    </xf>
    <xf numFmtId="0" fontId="64" fillId="0" borderId="3" xfId="13" applyFont="1" applyBorder="1" applyAlignment="1">
      <alignment horizontal="center" vertical="center"/>
    </xf>
    <xf numFmtId="0" fontId="64" fillId="0" borderId="1" xfId="13" applyFont="1" applyBorder="1" applyAlignment="1">
      <alignment horizontal="center" vertical="center" wrapText="1"/>
    </xf>
    <xf numFmtId="0" fontId="63" fillId="0" borderId="1" xfId="13" applyFont="1" applyBorder="1" applyAlignment="1">
      <alignment horizontal="center" vertical="center" wrapText="1" shrinkToFit="1"/>
    </xf>
    <xf numFmtId="49" fontId="63" fillId="0" borderId="1" xfId="13" applyNumberFormat="1" applyFont="1" applyBorder="1" applyAlignment="1">
      <alignment vertical="center" wrapText="1"/>
    </xf>
    <xf numFmtId="0" fontId="63" fillId="0" borderId="4" xfId="13" applyFont="1" applyBorder="1" applyAlignment="1">
      <alignment horizontal="center" vertical="center" wrapText="1" shrinkToFit="1"/>
    </xf>
    <xf numFmtId="0" fontId="64" fillId="0" borderId="4" xfId="13" applyFont="1" applyBorder="1" applyAlignment="1">
      <alignment horizontal="center" vertical="center"/>
    </xf>
    <xf numFmtId="0" fontId="64" fillId="0" borderId="8" xfId="13" applyFont="1" applyBorder="1" applyAlignment="1">
      <alignment horizontal="center" vertical="center" wrapText="1"/>
    </xf>
    <xf numFmtId="183" fontId="64" fillId="2" borderId="12" xfId="13" applyNumberFormat="1" applyFont="1" applyFill="1" applyBorder="1">
      <alignment vertical="center"/>
    </xf>
    <xf numFmtId="192" fontId="63" fillId="0" borderId="12" xfId="13" applyNumberFormat="1" applyFont="1" applyBorder="1" applyAlignment="1">
      <alignment horizontal="center" vertical="center"/>
    </xf>
    <xf numFmtId="192" fontId="63" fillId="0" borderId="13" xfId="13" applyNumberFormat="1" applyFont="1" applyBorder="1" applyAlignment="1">
      <alignment horizontal="center" vertical="center"/>
    </xf>
    <xf numFmtId="0" fontId="63" fillId="0" borderId="9" xfId="13" applyFont="1" applyBorder="1" applyAlignment="1">
      <alignment horizontal="center" vertical="center" shrinkToFit="1"/>
    </xf>
    <xf numFmtId="184" fontId="63" fillId="0" borderId="9" xfId="13" applyNumberFormat="1" applyFont="1" applyBorder="1" applyAlignment="1">
      <alignment horizontal="center" vertical="center" wrapText="1"/>
    </xf>
    <xf numFmtId="192" fontId="63" fillId="0" borderId="9" xfId="13" applyNumberFormat="1" applyFont="1" applyBorder="1" applyAlignment="1">
      <alignment horizontal="center" vertical="center" wrapText="1"/>
    </xf>
    <xf numFmtId="183" fontId="63" fillId="0" borderId="13" xfId="13" applyNumberFormat="1" applyFont="1" applyBorder="1" applyAlignment="1">
      <alignment horizontal="center" vertical="center"/>
    </xf>
    <xf numFmtId="0" fontId="63" fillId="0" borderId="13" xfId="13" applyFont="1" applyBorder="1" applyAlignment="1">
      <alignment horizontal="center" vertical="center"/>
    </xf>
    <xf numFmtId="0" fontId="64" fillId="0" borderId="10" xfId="13" applyFont="1" applyBorder="1" applyAlignment="1">
      <alignment vertical="center" wrapText="1"/>
    </xf>
    <xf numFmtId="0" fontId="64" fillId="0" borderId="3" xfId="13" applyFont="1" applyBorder="1" applyAlignment="1">
      <alignment vertical="center" wrapText="1"/>
    </xf>
    <xf numFmtId="183" fontId="63" fillId="0" borderId="2" xfId="13" applyNumberFormat="1" applyFont="1" applyBorder="1" applyAlignment="1">
      <alignment horizontal="center" vertical="center"/>
    </xf>
    <xf numFmtId="0" fontId="63" fillId="0" borderId="10" xfId="13" applyFont="1" applyBorder="1" applyAlignment="1">
      <alignment horizontal="center" vertical="center" wrapText="1" shrinkToFit="1"/>
    </xf>
    <xf numFmtId="0" fontId="64" fillId="0" borderId="1" xfId="13" applyFont="1" applyBorder="1" applyAlignment="1">
      <alignment horizontal="center" vertical="center" wrapText="1" shrinkToFit="1"/>
    </xf>
    <xf numFmtId="183" fontId="63" fillId="0" borderId="9" xfId="13" applyNumberFormat="1" applyFont="1" applyBorder="1" applyAlignment="1">
      <alignment horizontal="center" vertical="center" wrapText="1"/>
    </xf>
    <xf numFmtId="0" fontId="63" fillId="0" borderId="3" xfId="13" applyFont="1" applyBorder="1">
      <alignment vertical="center"/>
    </xf>
    <xf numFmtId="184" fontId="63" fillId="0" borderId="9" xfId="13" applyNumberFormat="1" applyFont="1" applyBorder="1" applyAlignment="1">
      <alignment horizontal="center" vertical="center" shrinkToFit="1"/>
    </xf>
    <xf numFmtId="183" fontId="63" fillId="0" borderId="9" xfId="13" applyNumberFormat="1" applyFont="1" applyBorder="1" applyAlignment="1">
      <alignment horizontal="center" vertical="center" shrinkToFit="1"/>
    </xf>
    <xf numFmtId="49" fontId="63" fillId="0" borderId="3" xfId="13" applyNumberFormat="1" applyFont="1" applyBorder="1" applyAlignment="1">
      <alignment vertical="center" wrapText="1"/>
    </xf>
    <xf numFmtId="183" fontId="63" fillId="0" borderId="2" xfId="13" applyNumberFormat="1" applyFont="1" applyBorder="1" applyAlignment="1">
      <alignment horizontal="center" vertical="center" shrinkToFit="1"/>
    </xf>
    <xf numFmtId="184" fontId="63" fillId="0" borderId="9" xfId="13" applyNumberFormat="1" applyFont="1" applyBorder="1" applyAlignment="1">
      <alignment horizontal="center" vertical="center" wrapText="1" shrinkToFit="1"/>
    </xf>
    <xf numFmtId="183" fontId="63" fillId="0" borderId="9" xfId="13" applyNumberFormat="1" applyFont="1" applyBorder="1" applyAlignment="1">
      <alignment horizontal="center" vertical="center" wrapText="1" shrinkToFit="1"/>
    </xf>
    <xf numFmtId="49" fontId="63" fillId="0" borderId="9" xfId="13" applyNumberFormat="1" applyFont="1" applyBorder="1" applyAlignment="1">
      <alignment vertical="center" wrapText="1"/>
    </xf>
    <xf numFmtId="184" fontId="63" fillId="0" borderId="9" xfId="13" applyNumberFormat="1" applyFont="1" applyBorder="1" applyAlignment="1">
      <alignment horizontal="center" vertical="center"/>
    </xf>
    <xf numFmtId="183" fontId="63" fillId="0" borderId="9" xfId="13" applyNumberFormat="1" applyFont="1" applyBorder="1" applyAlignment="1">
      <alignment horizontal="center" vertical="center"/>
    </xf>
    <xf numFmtId="184" fontId="63" fillId="0" borderId="2" xfId="13" applyNumberFormat="1" applyFont="1" applyBorder="1" applyAlignment="1">
      <alignment horizontal="center" vertical="center"/>
    </xf>
    <xf numFmtId="184" fontId="63" fillId="0" borderId="2" xfId="13" applyNumberFormat="1" applyFont="1" applyBorder="1" applyAlignment="1">
      <alignment horizontal="center" vertical="center" shrinkToFit="1"/>
    </xf>
    <xf numFmtId="0" fontId="63" fillId="0" borderId="1" xfId="13" applyFont="1" applyBorder="1" applyAlignment="1">
      <alignment horizontal="center" vertical="center" shrinkToFit="1"/>
    </xf>
    <xf numFmtId="183" fontId="63" fillId="0" borderId="14" xfId="13" applyNumberFormat="1" applyFont="1" applyBorder="1" applyAlignment="1">
      <alignment horizontal="center" vertical="center"/>
    </xf>
    <xf numFmtId="183" fontId="63" fillId="0" borderId="7" xfId="13" applyNumberFormat="1" applyFont="1" applyBorder="1" applyAlignment="1">
      <alignment horizontal="center" vertical="center" shrinkToFit="1"/>
    </xf>
    <xf numFmtId="183" fontId="63" fillId="0" borderId="15" xfId="13" applyNumberFormat="1" applyFont="1" applyBorder="1" applyAlignment="1">
      <alignment horizontal="center" vertical="center"/>
    </xf>
    <xf numFmtId="0" fontId="63" fillId="0" borderId="6" xfId="13" applyFont="1" applyBorder="1" applyAlignment="1">
      <alignment horizontal="center" vertical="center" shrinkToFit="1"/>
    </xf>
    <xf numFmtId="184" fontId="63" fillId="0" borderId="6" xfId="13" applyNumberFormat="1" applyFont="1" applyBorder="1" applyAlignment="1">
      <alignment horizontal="center" vertical="center" shrinkToFit="1"/>
    </xf>
    <xf numFmtId="183" fontId="63" fillId="0" borderId="5" xfId="13" applyNumberFormat="1" applyFont="1" applyBorder="1" applyAlignment="1">
      <alignment horizontal="center" vertical="center" shrinkToFit="1"/>
    </xf>
    <xf numFmtId="0" fontId="64" fillId="0" borderId="1" xfId="13" applyFont="1" applyBorder="1" applyAlignment="1">
      <alignment horizontal="center" vertical="center" shrinkToFit="1"/>
    </xf>
    <xf numFmtId="0" fontId="63" fillId="0" borderId="10" xfId="13" applyFont="1" applyBorder="1" applyAlignment="1">
      <alignment horizontal="center" vertical="center" shrinkToFit="1"/>
    </xf>
    <xf numFmtId="0" fontId="63" fillId="0" borderId="11" xfId="13" applyFont="1" applyBorder="1" applyAlignment="1">
      <alignment horizontal="center" vertical="center"/>
    </xf>
    <xf numFmtId="0" fontId="63" fillId="0" borderId="2" xfId="13" applyFont="1" applyBorder="1" applyAlignment="1">
      <alignment horizontal="center" vertical="center" wrapText="1" shrinkToFit="1"/>
    </xf>
    <xf numFmtId="184" fontId="63" fillId="0" borderId="2" xfId="13" applyNumberFormat="1" applyFont="1" applyBorder="1" applyAlignment="1">
      <alignment horizontal="center" vertical="center" wrapText="1" shrinkToFit="1"/>
    </xf>
    <xf numFmtId="183" fontId="63" fillId="0" borderId="2" xfId="13" applyNumberFormat="1" applyFont="1" applyBorder="1" applyAlignment="1">
      <alignment horizontal="center" vertical="center" wrapText="1" shrinkToFit="1"/>
    </xf>
    <xf numFmtId="49" fontId="64" fillId="4" borderId="1" xfId="13" applyNumberFormat="1" applyFont="1" applyFill="1" applyBorder="1" applyAlignment="1">
      <alignment horizontal="center" vertical="center"/>
    </xf>
    <xf numFmtId="0" fontId="67" fillId="0" borderId="0" xfId="13" applyFont="1">
      <alignment vertical="center"/>
    </xf>
    <xf numFmtId="0" fontId="63" fillId="0" borderId="9" xfId="13" applyFont="1" applyBorder="1" applyAlignment="1">
      <alignment horizontal="center" vertical="center" wrapText="1" shrinkToFit="1"/>
    </xf>
    <xf numFmtId="0" fontId="63" fillId="0" borderId="6" xfId="13" applyFont="1" applyBorder="1" applyAlignment="1">
      <alignment horizontal="center" vertical="center" wrapText="1" shrinkToFit="1"/>
    </xf>
    <xf numFmtId="0" fontId="63" fillId="0" borderId="3" xfId="13" applyFont="1" applyBorder="1" applyAlignment="1">
      <alignment vertical="center" wrapText="1"/>
    </xf>
    <xf numFmtId="0" fontId="63" fillId="0" borderId="9" xfId="13" applyFont="1" applyBorder="1" applyAlignment="1">
      <alignment vertical="center" wrapText="1"/>
    </xf>
    <xf numFmtId="0" fontId="63" fillId="0" borderId="4" xfId="13" applyFont="1" applyBorder="1" applyAlignment="1">
      <alignment vertical="center" wrapText="1"/>
    </xf>
    <xf numFmtId="0" fontId="63" fillId="0" borderId="10" xfId="13" applyFont="1" applyBorder="1" applyAlignment="1">
      <alignment vertical="center" wrapText="1"/>
    </xf>
    <xf numFmtId="183" fontId="64" fillId="0" borderId="2" xfId="13" applyNumberFormat="1" applyFont="1" applyBorder="1" applyAlignment="1">
      <alignment horizontal="center" vertical="center"/>
    </xf>
    <xf numFmtId="0" fontId="63" fillId="0" borderId="8" xfId="13" applyFont="1" applyBorder="1" applyAlignment="1">
      <alignment horizontal="center" vertical="center" wrapText="1"/>
    </xf>
    <xf numFmtId="0" fontId="63" fillId="0" borderId="4" xfId="13" applyFont="1" applyBorder="1" applyAlignment="1">
      <alignment horizontal="center" vertical="center" wrapText="1"/>
    </xf>
    <xf numFmtId="0" fontId="63" fillId="0" borderId="3" xfId="13" applyFont="1" applyBorder="1" applyAlignment="1">
      <alignment horizontal="center" vertical="center" wrapText="1"/>
    </xf>
    <xf numFmtId="0" fontId="63" fillId="0" borderId="11" xfId="13" applyFont="1" applyBorder="1" applyAlignment="1">
      <alignment horizontal="center" vertical="center" wrapText="1"/>
    </xf>
    <xf numFmtId="0" fontId="63" fillId="0" borderId="13" xfId="13" applyFont="1" applyBorder="1" applyAlignment="1">
      <alignment horizontal="center" vertical="center" wrapText="1"/>
    </xf>
    <xf numFmtId="0" fontId="64" fillId="2" borderId="1" xfId="13" applyFont="1" applyFill="1" applyBorder="1" applyAlignment="1">
      <alignment horizontal="center" vertical="center"/>
    </xf>
    <xf numFmtId="0" fontId="64" fillId="0" borderId="1" xfId="13" applyFont="1" applyBorder="1" applyAlignment="1">
      <alignment horizontal="center" vertical="center"/>
    </xf>
    <xf numFmtId="0" fontId="63" fillId="0" borderId="10" xfId="13" applyFont="1" applyBorder="1" applyAlignment="1">
      <alignment horizontal="center" vertical="center" wrapText="1"/>
    </xf>
    <xf numFmtId="183" fontId="63" fillId="0" borderId="2" xfId="13" applyNumberFormat="1" applyFont="1" applyBorder="1" applyAlignment="1">
      <alignment horizontal="center" vertical="center" wrapText="1"/>
    </xf>
    <xf numFmtId="0" fontId="63" fillId="0" borderId="1" xfId="13" applyFont="1" applyBorder="1" applyAlignment="1">
      <alignment horizontal="center" vertical="center" wrapText="1"/>
    </xf>
    <xf numFmtId="0" fontId="63" fillId="0" borderId="8" xfId="13" applyFont="1" applyBorder="1" applyAlignment="1">
      <alignment horizontal="center" vertical="center"/>
    </xf>
    <xf numFmtId="0" fontId="64" fillId="0" borderId="10" xfId="13" applyFont="1" applyBorder="1" applyAlignment="1">
      <alignment horizontal="center" vertical="center"/>
    </xf>
    <xf numFmtId="0" fontId="64" fillId="0" borderId="8" xfId="13" applyFont="1" applyBorder="1" applyAlignment="1">
      <alignment horizontal="center" vertical="center"/>
    </xf>
    <xf numFmtId="0" fontId="64" fillId="0" borderId="12" xfId="13" applyFont="1" applyBorder="1" applyAlignment="1">
      <alignment horizontal="center" vertical="center"/>
    </xf>
    <xf numFmtId="0" fontId="63" fillId="0" borderId="4" xfId="13" applyFont="1" applyBorder="1" applyAlignment="1">
      <alignment horizontal="center" vertical="center"/>
    </xf>
    <xf numFmtId="0" fontId="63" fillId="0" borderId="10" xfId="13" applyFont="1" applyBorder="1" applyAlignment="1">
      <alignment horizontal="center" vertical="center"/>
    </xf>
    <xf numFmtId="0" fontId="64" fillId="4" borderId="1" xfId="13" applyFont="1" applyFill="1" applyBorder="1" applyAlignment="1">
      <alignment horizontal="center" vertical="center"/>
    </xf>
    <xf numFmtId="49" fontId="63" fillId="0" borderId="4" xfId="13" applyNumberFormat="1" applyFont="1" applyBorder="1" applyAlignment="1">
      <alignment vertical="center" wrapText="1"/>
    </xf>
    <xf numFmtId="49" fontId="63" fillId="0" borderId="10" xfId="13" applyNumberFormat="1" applyFont="1" applyBorder="1" applyAlignment="1">
      <alignment vertical="center" wrapText="1"/>
    </xf>
    <xf numFmtId="49" fontId="63" fillId="0" borderId="0" xfId="13" applyNumberFormat="1" applyFont="1">
      <alignment vertical="center"/>
    </xf>
    <xf numFmtId="0" fontId="63" fillId="0" borderId="1" xfId="36903" applyFont="1" applyBorder="1" applyAlignment="1">
      <alignment horizontal="center" vertical="center"/>
    </xf>
    <xf numFmtId="0" fontId="63" fillId="0" borderId="1" xfId="36903" applyFont="1" applyBorder="1" applyAlignment="1">
      <alignment horizontal="center" vertical="center" wrapText="1"/>
    </xf>
    <xf numFmtId="0" fontId="63" fillId="0" borderId="10" xfId="36903" applyFont="1" applyBorder="1" applyAlignment="1">
      <alignment horizontal="center" vertical="center" wrapText="1"/>
    </xf>
    <xf numFmtId="0" fontId="63" fillId="0" borderId="4" xfId="36903" applyFont="1" applyBorder="1" applyAlignment="1">
      <alignment horizontal="center" vertical="center" wrapText="1"/>
    </xf>
    <xf numFmtId="0" fontId="63" fillId="0" borderId="3" xfId="36903" applyFont="1" applyBorder="1" applyAlignment="1">
      <alignment horizontal="center" vertical="center" wrapText="1"/>
    </xf>
    <xf numFmtId="0" fontId="64" fillId="0" borderId="1" xfId="36903" applyFont="1" applyBorder="1" applyAlignment="1">
      <alignment horizontal="center" vertical="center"/>
    </xf>
    <xf numFmtId="0" fontId="64" fillId="0" borderId="4" xfId="36903" applyFont="1" applyBorder="1" applyAlignment="1">
      <alignment horizontal="center" vertical="center" wrapText="1"/>
    </xf>
    <xf numFmtId="0" fontId="64" fillId="0" borderId="1" xfId="36903" applyFont="1" applyBorder="1" applyAlignment="1">
      <alignment horizontal="center" vertical="center" wrapText="1"/>
    </xf>
    <xf numFmtId="0" fontId="64" fillId="0" borderId="10" xfId="36903" applyFont="1" applyBorder="1" applyAlignment="1">
      <alignment horizontal="center" vertical="center"/>
    </xf>
    <xf numFmtId="0" fontId="64" fillId="0" borderId="10" xfId="36903" applyFont="1" applyBorder="1" applyAlignment="1">
      <alignment horizontal="center" vertical="center" wrapText="1"/>
    </xf>
    <xf numFmtId="0" fontId="64" fillId="2" borderId="1" xfId="36903" applyFont="1" applyFill="1" applyBorder="1" applyAlignment="1">
      <alignment horizontal="center" vertical="center"/>
    </xf>
    <xf numFmtId="0" fontId="63" fillId="0" borderId="10" xfId="36903" applyFont="1" applyBorder="1" applyAlignment="1">
      <alignment horizontal="center" vertical="center"/>
    </xf>
    <xf numFmtId="0" fontId="63" fillId="0" borderId="1" xfId="36904" applyFont="1" applyBorder="1" applyAlignment="1">
      <alignment vertical="center" wrapText="1"/>
    </xf>
    <xf numFmtId="0" fontId="63" fillId="0" borderId="0" xfId="13" applyFont="1" applyAlignment="1">
      <alignment horizontal="center" vertical="center" shrinkToFit="1"/>
    </xf>
    <xf numFmtId="184" fontId="63" fillId="0" borderId="0" xfId="13" applyNumberFormat="1" applyFont="1" applyAlignment="1">
      <alignment horizontal="center" vertical="center" shrinkToFit="1"/>
    </xf>
    <xf numFmtId="0" fontId="63" fillId="0" borderId="0" xfId="13" applyFont="1" applyAlignment="1">
      <alignment horizontal="center" vertical="center" wrapText="1" shrinkToFit="1"/>
    </xf>
    <xf numFmtId="181" fontId="28" fillId="0" borderId="0" xfId="1" applyNumberFormat="1" applyFont="1" applyFill="1" applyBorder="1" applyAlignment="1">
      <alignment horizontal="right" vertical="center" shrinkToFit="1"/>
    </xf>
    <xf numFmtId="181" fontId="28" fillId="0" borderId="9" xfId="1" applyNumberFormat="1" applyFont="1" applyFill="1" applyBorder="1" applyAlignment="1">
      <alignment horizontal="right" vertical="center" shrinkToFit="1"/>
    </xf>
    <xf numFmtId="181" fontId="28" fillId="0" borderId="6" xfId="1" applyNumberFormat="1" applyFont="1" applyFill="1" applyBorder="1" applyAlignment="1">
      <alignment horizontal="right" vertical="center" shrinkToFit="1"/>
    </xf>
    <xf numFmtId="181" fontId="28" fillId="0" borderId="2" xfId="1" applyNumberFormat="1" applyFont="1" applyFill="1" applyBorder="1" applyAlignment="1">
      <alignment horizontal="right" vertical="center" shrinkToFit="1"/>
    </xf>
    <xf numFmtId="176" fontId="28" fillId="0" borderId="6" xfId="1" applyNumberFormat="1" applyFont="1" applyFill="1" applyBorder="1" applyAlignment="1">
      <alignment vertical="center" shrinkToFit="1"/>
    </xf>
    <xf numFmtId="49" fontId="28" fillId="0" borderId="11" xfId="1" applyNumberFormat="1" applyFont="1" applyFill="1" applyBorder="1" applyAlignment="1">
      <alignment horizontal="left" vertical="center" shrinkToFit="1"/>
    </xf>
    <xf numFmtId="184" fontId="30" fillId="0" borderId="9" xfId="2" applyNumberFormat="1" applyFont="1" applyBorder="1" applyAlignment="1">
      <alignment horizontal="right" vertical="center" shrinkToFit="1"/>
    </xf>
    <xf numFmtId="180" fontId="28" fillId="0" borderId="6" xfId="1" applyNumberFormat="1" applyFont="1" applyFill="1" applyBorder="1" applyAlignment="1">
      <alignment horizontal="center" vertical="center" shrinkToFit="1"/>
    </xf>
    <xf numFmtId="10" fontId="28" fillId="0" borderId="6" xfId="1" applyNumberFormat="1" applyFont="1" applyFill="1" applyBorder="1" applyAlignment="1">
      <alignment horizontal="center" vertical="center" shrinkToFit="1"/>
    </xf>
    <xf numFmtId="41" fontId="28" fillId="0" borderId="6" xfId="0" applyNumberFormat="1" applyFont="1" applyBorder="1">
      <alignment vertical="center"/>
    </xf>
    <xf numFmtId="49" fontId="28" fillId="0" borderId="5" xfId="0" applyNumberFormat="1" applyFont="1" applyBorder="1" applyAlignment="1">
      <alignment vertical="center" shrinkToFit="1"/>
    </xf>
    <xf numFmtId="181" fontId="28" fillId="0" borderId="13" xfId="3" applyNumberFormat="1" applyFont="1" applyBorder="1" applyAlignment="1">
      <alignment horizontal="right" vertical="center" shrinkToFit="1"/>
    </xf>
    <xf numFmtId="41" fontId="28" fillId="0" borderId="10" xfId="3" applyNumberFormat="1" applyFont="1" applyBorder="1" applyAlignment="1">
      <alignment horizontal="right" vertical="center" shrinkToFit="1"/>
    </xf>
    <xf numFmtId="182" fontId="28" fillId="0" borderId="6" xfId="1" applyNumberFormat="1" applyFont="1" applyFill="1" applyBorder="1" applyAlignment="1" applyProtection="1">
      <alignment horizontal="right" vertical="center" shrinkToFit="1"/>
    </xf>
    <xf numFmtId="181" fontId="28" fillId="0" borderId="15" xfId="3" applyNumberFormat="1" applyFont="1" applyBorder="1" applyAlignment="1">
      <alignment horizontal="right" vertical="center" shrinkToFit="1"/>
    </xf>
    <xf numFmtId="49" fontId="28" fillId="0" borderId="8" xfId="11" applyNumberFormat="1" applyFont="1" applyFill="1" applyBorder="1" applyAlignment="1">
      <alignment vertical="center" shrinkToFit="1"/>
    </xf>
    <xf numFmtId="181" fontId="28" fillId="0" borderId="2" xfId="11" applyNumberFormat="1" applyFont="1" applyFill="1" applyBorder="1" applyAlignment="1">
      <alignment horizontal="right" vertical="center" shrinkToFit="1"/>
    </xf>
    <xf numFmtId="176" fontId="28" fillId="0" borderId="2" xfId="11" applyNumberFormat="1" applyFont="1" applyFill="1" applyBorder="1" applyAlignment="1">
      <alignment horizontal="right" vertical="center" shrinkToFit="1"/>
    </xf>
    <xf numFmtId="177" fontId="28" fillId="0" borderId="2" xfId="11" applyNumberFormat="1" applyFont="1" applyFill="1" applyBorder="1" applyAlignment="1">
      <alignment horizontal="right" vertical="center" shrinkToFit="1"/>
    </xf>
    <xf numFmtId="181" fontId="28" fillId="0" borderId="12" xfId="11" applyNumberFormat="1" applyFont="1" applyFill="1" applyBorder="1" applyAlignment="1">
      <alignment horizontal="right" vertical="center" shrinkToFit="1"/>
    </xf>
    <xf numFmtId="186" fontId="28" fillId="0" borderId="9" xfId="11" applyNumberFormat="1" applyFont="1" applyFill="1" applyBorder="1" applyAlignment="1">
      <alignment horizontal="right" vertical="center" shrinkToFit="1"/>
    </xf>
    <xf numFmtId="181" fontId="28" fillId="0" borderId="9" xfId="1" applyNumberFormat="1" applyFont="1" applyFill="1" applyBorder="1" applyAlignment="1" applyProtection="1">
      <alignment horizontal="right" vertical="center" shrinkToFit="1"/>
    </xf>
    <xf numFmtId="177" fontId="28" fillId="0" borderId="9" xfId="1" applyNumberFormat="1" applyFont="1" applyFill="1" applyBorder="1" applyAlignment="1" applyProtection="1">
      <alignment horizontal="right" vertical="center" shrinkToFit="1"/>
    </xf>
    <xf numFmtId="41" fontId="28" fillId="0" borderId="4" xfId="3" applyNumberFormat="1" applyFont="1" applyBorder="1" applyAlignment="1">
      <alignment vertical="center" shrinkToFit="1"/>
    </xf>
    <xf numFmtId="181" fontId="28" fillId="0" borderId="13" xfId="36897" applyNumberFormat="1" applyFont="1" applyBorder="1" applyAlignment="1">
      <alignment horizontal="right" vertical="center" shrinkToFit="1"/>
    </xf>
    <xf numFmtId="181" fontId="28" fillId="0" borderId="6" xfId="36897" applyNumberFormat="1" applyFont="1" applyBorder="1" applyAlignment="1">
      <alignment horizontal="right" vertical="center" shrinkToFit="1"/>
    </xf>
    <xf numFmtId="0" fontId="28" fillId="0" borderId="10" xfId="0" applyFont="1" applyFill="1" applyBorder="1" applyAlignment="1">
      <alignment horizontal="left" vertical="center" shrinkToFit="1"/>
    </xf>
    <xf numFmtId="181" fontId="30" fillId="0" borderId="9" xfId="0" applyNumberFormat="1" applyFont="1" applyFill="1" applyBorder="1" applyAlignment="1">
      <alignment horizontal="right" vertical="center" shrinkToFit="1"/>
    </xf>
    <xf numFmtId="184" fontId="28" fillId="0" borderId="9" xfId="0" applyNumberFormat="1" applyFont="1" applyFill="1" applyBorder="1" applyAlignment="1">
      <alignment vertical="center" shrinkToFit="1"/>
    </xf>
    <xf numFmtId="195" fontId="28" fillId="0" borderId="9" xfId="1" applyNumberFormat="1" applyFont="1" applyFill="1" applyBorder="1" applyAlignment="1" applyProtection="1">
      <alignment horizontal="right" vertical="center" shrinkToFit="1"/>
    </xf>
    <xf numFmtId="0" fontId="28" fillId="0" borderId="4" xfId="0" applyFont="1" applyFill="1" applyBorder="1" applyAlignment="1">
      <alignment horizontal="left" vertical="center" shrinkToFit="1"/>
    </xf>
    <xf numFmtId="183" fontId="30" fillId="0" borderId="6" xfId="1" applyNumberFormat="1" applyFont="1" applyFill="1" applyBorder="1" applyAlignment="1" applyProtection="1">
      <alignment horizontal="right" vertical="center" shrinkToFit="1"/>
    </xf>
    <xf numFmtId="187" fontId="30" fillId="0" borderId="6" xfId="1" applyNumberFormat="1" applyFont="1" applyFill="1" applyBorder="1" applyAlignment="1" applyProtection="1">
      <alignment horizontal="right" vertical="center" shrinkToFit="1"/>
    </xf>
    <xf numFmtId="191" fontId="30" fillId="0" borderId="9" xfId="0" applyNumberFormat="1" applyFont="1" applyFill="1" applyBorder="1" applyAlignment="1">
      <alignment horizontal="right" vertical="center" shrinkToFit="1"/>
    </xf>
    <xf numFmtId="178" fontId="30" fillId="0" borderId="10" xfId="1" applyNumberFormat="1" applyFont="1" applyFill="1" applyBorder="1" applyAlignment="1">
      <alignment horizontal="right" vertical="center" shrinkToFit="1"/>
    </xf>
    <xf numFmtId="181" fontId="30" fillId="0" borderId="6" xfId="1" applyNumberFormat="1" applyFont="1" applyFill="1" applyBorder="1" applyAlignment="1" applyProtection="1">
      <alignment horizontal="right" vertical="center" shrinkToFit="1"/>
    </xf>
    <xf numFmtId="176" fontId="30" fillId="0" borderId="6" xfId="1" applyNumberFormat="1" applyFont="1" applyFill="1" applyBorder="1" applyAlignment="1" applyProtection="1">
      <alignment horizontal="center" vertical="center" shrinkToFit="1"/>
    </xf>
    <xf numFmtId="184" fontId="30" fillId="0" borderId="6" xfId="1" applyNumberFormat="1" applyFont="1" applyFill="1" applyBorder="1" applyAlignment="1" applyProtection="1">
      <alignment horizontal="right" vertical="center" shrinkToFit="1"/>
    </xf>
    <xf numFmtId="178" fontId="30" fillId="0" borderId="26" xfId="1" applyNumberFormat="1" applyFont="1" applyFill="1" applyBorder="1" applyAlignment="1">
      <alignment horizontal="right" vertical="center" shrinkToFit="1"/>
    </xf>
    <xf numFmtId="176" fontId="30" fillId="0" borderId="6" xfId="1" applyNumberFormat="1" applyFont="1" applyFill="1" applyBorder="1" applyAlignment="1" applyProtection="1">
      <alignment horizontal="right" vertical="center" shrinkToFit="1"/>
    </xf>
    <xf numFmtId="177" fontId="30" fillId="0" borderId="6" xfId="1" applyNumberFormat="1" applyFont="1" applyFill="1" applyBorder="1" applyAlignment="1" applyProtection="1">
      <alignment horizontal="right" vertical="center" shrinkToFit="1"/>
    </xf>
    <xf numFmtId="181" fontId="30" fillId="0" borderId="15" xfId="3" applyNumberFormat="1" applyFont="1" applyFill="1" applyBorder="1" applyAlignment="1">
      <alignment horizontal="right" vertical="center" shrinkToFit="1"/>
    </xf>
    <xf numFmtId="181" fontId="40" fillId="0" borderId="15" xfId="0" applyNumberFormat="1" applyFont="1" applyBorder="1" applyAlignment="1">
      <alignment horizontal="right" vertical="center" shrinkToFit="1"/>
    </xf>
    <xf numFmtId="0" fontId="63" fillId="0" borderId="8" xfId="13" applyFont="1" applyBorder="1" applyAlignment="1">
      <alignment horizontal="center" vertical="center" wrapText="1"/>
    </xf>
    <xf numFmtId="0" fontId="63" fillId="0" borderId="4" xfId="13" applyFont="1" applyBorder="1" applyAlignment="1">
      <alignment horizontal="center" vertical="center" wrapText="1"/>
    </xf>
    <xf numFmtId="0" fontId="63" fillId="0" borderId="3" xfId="13" applyFont="1" applyBorder="1" applyAlignment="1">
      <alignment horizontal="center" vertical="center" wrapText="1"/>
    </xf>
    <xf numFmtId="0" fontId="63" fillId="0" borderId="10" xfId="13" applyFont="1" applyBorder="1" applyAlignment="1">
      <alignment horizontal="center" vertical="center" wrapText="1"/>
    </xf>
    <xf numFmtId="49" fontId="63" fillId="0" borderId="4" xfId="13" applyNumberFormat="1" applyFont="1" applyBorder="1" applyAlignment="1">
      <alignment vertical="center" wrapText="1"/>
    </xf>
    <xf numFmtId="49" fontId="63" fillId="0" borderId="10" xfId="13" applyNumberFormat="1" applyFont="1" applyBorder="1" applyAlignment="1">
      <alignment vertical="center" wrapText="1"/>
    </xf>
    <xf numFmtId="0" fontId="63" fillId="0" borderId="4" xfId="13" applyFont="1" applyBorder="1" applyAlignment="1">
      <alignment horizontal="center" vertical="center"/>
    </xf>
    <xf numFmtId="0" fontId="63" fillId="0" borderId="10" xfId="13" applyFont="1" applyBorder="1" applyAlignment="1">
      <alignment horizontal="center" vertical="center"/>
    </xf>
    <xf numFmtId="0" fontId="64" fillId="0" borderId="10" xfId="13" applyFont="1" applyBorder="1" applyAlignment="1">
      <alignment horizontal="center" vertical="center"/>
    </xf>
    <xf numFmtId="183" fontId="63" fillId="0" borderId="2" xfId="13" applyNumberFormat="1" applyFont="1" applyBorder="1" applyAlignment="1">
      <alignment horizontal="center" vertical="center" wrapText="1"/>
    </xf>
    <xf numFmtId="0" fontId="64" fillId="2" borderId="1" xfId="13" applyFont="1" applyFill="1" applyBorder="1" applyAlignment="1">
      <alignment horizontal="center" vertical="center"/>
    </xf>
    <xf numFmtId="0" fontId="63" fillId="0" borderId="1" xfId="13" applyFont="1" applyBorder="1" applyAlignment="1">
      <alignment horizontal="center" vertical="center" wrapText="1"/>
    </xf>
    <xf numFmtId="0" fontId="64" fillId="0" borderId="1" xfId="13" applyFont="1" applyBorder="1" applyAlignment="1">
      <alignment horizontal="center" vertical="center"/>
    </xf>
    <xf numFmtId="49" fontId="28" fillId="0" borderId="0" xfId="3" applyNumberFormat="1" applyFont="1" applyAlignment="1">
      <alignment horizontal="left" vertical="center" shrinkToFit="1"/>
    </xf>
    <xf numFmtId="0" fontId="28" fillId="5" borderId="0" xfId="10" applyFont="1" applyFill="1" applyAlignment="1">
      <alignment vertical="center"/>
    </xf>
    <xf numFmtId="0" fontId="27" fillId="4" borderId="1" xfId="10" applyFont="1" applyFill="1" applyBorder="1" applyAlignment="1">
      <alignment horizontal="center" vertical="center" shrinkToFit="1"/>
    </xf>
    <xf numFmtId="0" fontId="27" fillId="4" borderId="1" xfId="10" applyFont="1" applyFill="1" applyBorder="1" applyAlignment="1">
      <alignment horizontal="center" vertical="center"/>
    </xf>
    <xf numFmtId="41" fontId="27" fillId="4" borderId="1" xfId="1" applyFont="1" applyFill="1" applyBorder="1" applyAlignment="1">
      <alignment horizontal="center" vertical="center"/>
    </xf>
    <xf numFmtId="41" fontId="27" fillId="4" borderId="10" xfId="1" applyFont="1" applyFill="1" applyBorder="1" applyAlignment="1">
      <alignment horizontal="right" vertical="center" shrinkToFit="1"/>
    </xf>
    <xf numFmtId="0" fontId="28" fillId="2" borderId="1" xfId="10" applyFont="1" applyFill="1" applyBorder="1" applyAlignment="1">
      <alignment horizontal="left" vertical="center" shrinkToFit="1"/>
    </xf>
    <xf numFmtId="0" fontId="28" fillId="0" borderId="4" xfId="10" applyFont="1" applyBorder="1" applyAlignment="1">
      <alignment horizontal="left" vertical="center" shrinkToFit="1"/>
    </xf>
    <xf numFmtId="176" fontId="28" fillId="0" borderId="1" xfId="1" applyNumberFormat="1" applyFont="1" applyFill="1" applyBorder="1" applyAlignment="1">
      <alignment horizontal="center" vertical="center" shrinkToFit="1"/>
    </xf>
    <xf numFmtId="41" fontId="28" fillId="0" borderId="4" xfId="1" applyFont="1" applyFill="1" applyBorder="1" applyAlignment="1">
      <alignment horizontal="left" vertical="center" shrinkToFit="1"/>
    </xf>
    <xf numFmtId="0" fontId="28" fillId="0" borderId="3" xfId="10" applyFont="1" applyBorder="1" applyAlignment="1">
      <alignment horizontal="left" vertical="center" shrinkToFit="1"/>
    </xf>
    <xf numFmtId="41" fontId="28" fillId="0" borderId="3" xfId="1" applyFont="1" applyFill="1" applyBorder="1" applyAlignment="1">
      <alignment horizontal="left" vertical="center" shrinkToFit="1"/>
    </xf>
    <xf numFmtId="176" fontId="28" fillId="0" borderId="4" xfId="1" applyNumberFormat="1" applyFont="1" applyFill="1" applyBorder="1" applyAlignment="1">
      <alignment horizontal="left" vertical="center" shrinkToFit="1"/>
    </xf>
    <xf numFmtId="176" fontId="28" fillId="0" borderId="1" xfId="1" applyNumberFormat="1" applyFont="1" applyFill="1" applyBorder="1" applyAlignment="1">
      <alignment horizontal="left" vertical="center" shrinkToFit="1"/>
    </xf>
    <xf numFmtId="176" fontId="28" fillId="0" borderId="3" xfId="1" applyNumberFormat="1" applyFont="1" applyFill="1" applyBorder="1" applyAlignment="1">
      <alignment horizontal="left" vertical="center" shrinkToFit="1"/>
    </xf>
    <xf numFmtId="0" fontId="28" fillId="0" borderId="10" xfId="10" applyFont="1" applyBorder="1" applyAlignment="1">
      <alignment horizontal="left" vertical="center" shrinkToFit="1"/>
    </xf>
    <xf numFmtId="0" fontId="28" fillId="0" borderId="7" xfId="10" applyFont="1" applyBorder="1" applyAlignment="1">
      <alignment horizontal="left" vertical="center" shrinkToFit="1"/>
    </xf>
    <xf numFmtId="41" fontId="28" fillId="0" borderId="10" xfId="1" applyFont="1" applyFill="1" applyBorder="1" applyAlignment="1">
      <alignment horizontal="left" vertical="center" shrinkToFit="1"/>
    </xf>
    <xf numFmtId="176" fontId="28" fillId="0" borderId="10" xfId="1" applyNumberFormat="1" applyFont="1" applyFill="1" applyBorder="1" applyAlignment="1">
      <alignment horizontal="left" vertical="center" shrinkToFit="1"/>
    </xf>
    <xf numFmtId="41" fontId="28" fillId="0" borderId="10" xfId="1" applyFont="1" applyFill="1" applyBorder="1" applyAlignment="1">
      <alignment horizontal="center" vertical="center" shrinkToFit="1"/>
    </xf>
    <xf numFmtId="0" fontId="28" fillId="0" borderId="1" xfId="10" applyFont="1" applyBorder="1" applyAlignment="1">
      <alignment horizontal="left" vertical="center" wrapText="1" shrinkToFit="1"/>
    </xf>
    <xf numFmtId="41" fontId="28" fillId="0" borderId="14" xfId="1" applyFont="1" applyFill="1" applyBorder="1" applyAlignment="1">
      <alignment horizontal="left" vertical="center" shrinkToFit="1"/>
    </xf>
    <xf numFmtId="0" fontId="28" fillId="0" borderId="12" xfId="0" applyFont="1" applyBorder="1" applyAlignment="1">
      <alignment horizontal="left" vertical="center" shrinkToFit="1"/>
    </xf>
    <xf numFmtId="0" fontId="28" fillId="0" borderId="12" xfId="36906" applyFont="1" applyBorder="1" applyAlignment="1">
      <alignment horizontal="left" vertical="center" shrinkToFit="1"/>
    </xf>
    <xf numFmtId="0" fontId="28" fillId="0" borderId="1" xfId="36906" applyFont="1" applyBorder="1" applyAlignment="1">
      <alignment horizontal="left" vertical="center" shrinkToFit="1"/>
    </xf>
    <xf numFmtId="41" fontId="28" fillId="0" borderId="4" xfId="1" applyFont="1" applyFill="1" applyBorder="1" applyAlignment="1">
      <alignment horizontal="center" vertical="center" shrinkToFit="1"/>
    </xf>
    <xf numFmtId="41" fontId="28" fillId="0" borderId="3" xfId="1" applyFont="1" applyFill="1" applyBorder="1" applyAlignment="1">
      <alignment horizontal="center" vertical="center" shrinkToFit="1"/>
    </xf>
    <xf numFmtId="0" fontId="28" fillId="0" borderId="3" xfId="10" applyFont="1" applyBorder="1" applyAlignment="1">
      <alignment vertical="center" shrinkToFit="1"/>
    </xf>
    <xf numFmtId="0" fontId="28" fillId="0" borderId="10" xfId="10" applyFont="1" applyBorder="1" applyAlignment="1">
      <alignment vertical="center" shrinkToFit="1"/>
    </xf>
    <xf numFmtId="0" fontId="28" fillId="0" borderId="4" xfId="10" applyFont="1" applyBorder="1" applyAlignment="1">
      <alignment vertical="center" shrinkToFit="1"/>
    </xf>
    <xf numFmtId="0" fontId="28" fillId="0" borderId="4" xfId="10" applyFont="1" applyBorder="1" applyAlignment="1">
      <alignment vertical="center"/>
    </xf>
    <xf numFmtId="0" fontId="28" fillId="0" borderId="3" xfId="10" applyFont="1" applyBorder="1" applyAlignment="1">
      <alignment vertical="center"/>
    </xf>
    <xf numFmtId="0" fontId="28" fillId="0" borderId="0" xfId="10" applyFont="1" applyAlignment="1">
      <alignment vertical="center"/>
    </xf>
    <xf numFmtId="0" fontId="28" fillId="0" borderId="5" xfId="10" applyFont="1" applyBorder="1" applyAlignment="1">
      <alignment horizontal="left" vertical="center" shrinkToFit="1"/>
    </xf>
    <xf numFmtId="176" fontId="28" fillId="2" borderId="8" xfId="1" applyNumberFormat="1" applyFont="1" applyFill="1" applyBorder="1" applyAlignment="1">
      <alignment horizontal="center" vertical="center" shrinkToFit="1"/>
    </xf>
    <xf numFmtId="176" fontId="28" fillId="2" borderId="12" xfId="1" applyNumberFormat="1" applyFont="1" applyFill="1" applyBorder="1" applyAlignment="1">
      <alignment horizontal="center" vertical="center" shrinkToFit="1"/>
    </xf>
    <xf numFmtId="0" fontId="28" fillId="0" borderId="10" xfId="10" applyFont="1" applyBorder="1" applyAlignment="1">
      <alignment horizontal="center" vertical="center"/>
    </xf>
    <xf numFmtId="41" fontId="28" fillId="0" borderId="10" xfId="1" applyFont="1" applyFill="1" applyBorder="1" applyAlignment="1">
      <alignment horizontal="center" vertical="center"/>
    </xf>
    <xf numFmtId="0" fontId="28" fillId="0" borderId="0" xfId="10" applyFont="1" applyAlignment="1">
      <alignment horizontal="left" vertical="center" shrinkToFit="1"/>
    </xf>
    <xf numFmtId="0" fontId="28" fillId="0" borderId="0" xfId="10" applyFont="1" applyAlignment="1">
      <alignment horizontal="center" vertical="center"/>
    </xf>
    <xf numFmtId="41" fontId="28" fillId="0" borderId="0" xfId="1" applyFont="1" applyFill="1" applyAlignment="1">
      <alignment horizontal="center" vertical="center"/>
    </xf>
    <xf numFmtId="41" fontId="28" fillId="0" borderId="0" xfId="1" applyFont="1" applyFill="1" applyAlignment="1">
      <alignment horizontal="left" vertical="center" shrinkToFit="1"/>
    </xf>
    <xf numFmtId="0" fontId="28" fillId="0" borderId="0" xfId="10" applyFont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3" fillId="0" borderId="8" xfId="36903" applyFont="1" applyBorder="1" applyAlignment="1">
      <alignment horizontal="center" vertical="center"/>
    </xf>
    <xf numFmtId="0" fontId="63" fillId="0" borderId="12" xfId="36903" applyFont="1" applyBorder="1" applyAlignment="1">
      <alignment horizontal="center" vertical="center"/>
    </xf>
    <xf numFmtId="0" fontId="63" fillId="0" borderId="4" xfId="36903" applyFont="1" applyBorder="1" applyAlignment="1">
      <alignment vertical="center" wrapText="1"/>
    </xf>
    <xf numFmtId="0" fontId="63" fillId="0" borderId="3" xfId="36903" applyFont="1" applyBorder="1" applyAlignment="1">
      <alignment vertical="center" wrapText="1"/>
    </xf>
    <xf numFmtId="0" fontId="63" fillId="0" borderId="10" xfId="36903" applyFont="1" applyBorder="1" applyAlignment="1">
      <alignment vertical="center" wrapText="1"/>
    </xf>
    <xf numFmtId="0" fontId="64" fillId="2" borderId="1" xfId="13" applyFont="1" applyFill="1" applyBorder="1" applyAlignment="1">
      <alignment horizontal="center" vertical="center"/>
    </xf>
    <xf numFmtId="183" fontId="64" fillId="2" borderId="2" xfId="13" applyNumberFormat="1" applyFont="1" applyFill="1" applyBorder="1" applyAlignment="1">
      <alignment horizontal="center" vertical="center"/>
    </xf>
    <xf numFmtId="183" fontId="64" fillId="2" borderId="12" xfId="13" applyNumberFormat="1" applyFont="1" applyFill="1" applyBorder="1" applyAlignment="1">
      <alignment horizontal="center" vertical="center"/>
    </xf>
    <xf numFmtId="0" fontId="64" fillId="0" borderId="1" xfId="13" applyFont="1" applyBorder="1" applyAlignment="1">
      <alignment horizontal="center" vertical="center"/>
    </xf>
    <xf numFmtId="0" fontId="64" fillId="0" borderId="1" xfId="36903" applyFont="1" applyBorder="1" applyAlignment="1">
      <alignment horizontal="center" vertical="center"/>
    </xf>
    <xf numFmtId="183" fontId="64" fillId="0" borderId="2" xfId="13" applyNumberFormat="1" applyFont="1" applyBorder="1" applyAlignment="1">
      <alignment horizontal="center" vertical="center"/>
    </xf>
    <xf numFmtId="183" fontId="64" fillId="0" borderId="12" xfId="13" applyNumberFormat="1" applyFont="1" applyBorder="1" applyAlignment="1">
      <alignment horizontal="center" vertical="center"/>
    </xf>
    <xf numFmtId="0" fontId="63" fillId="0" borderId="8" xfId="13" applyFont="1" applyBorder="1" applyAlignment="1">
      <alignment horizontal="center" vertical="center" wrapText="1"/>
    </xf>
    <xf numFmtId="0" fontId="63" fillId="0" borderId="12" xfId="13" applyFont="1" applyBorder="1" applyAlignment="1">
      <alignment horizontal="center" vertical="center" wrapText="1"/>
    </xf>
    <xf numFmtId="0" fontId="64" fillId="2" borderId="1" xfId="36903" applyFont="1" applyFill="1" applyBorder="1" applyAlignment="1">
      <alignment horizontal="center" vertical="center"/>
    </xf>
    <xf numFmtId="0" fontId="64" fillId="0" borderId="10" xfId="36903" applyFont="1" applyBorder="1" applyAlignment="1">
      <alignment horizontal="center" vertical="center"/>
    </xf>
    <xf numFmtId="183" fontId="64" fillId="0" borderId="9" xfId="13" applyNumberFormat="1" applyFont="1" applyBorder="1" applyAlignment="1">
      <alignment horizontal="center" vertical="center"/>
    </xf>
    <xf numFmtId="183" fontId="64" fillId="0" borderId="13" xfId="13" applyNumberFormat="1" applyFont="1" applyBorder="1" applyAlignment="1">
      <alignment horizontal="center" vertical="center"/>
    </xf>
    <xf numFmtId="0" fontId="63" fillId="0" borderId="4" xfId="13" applyFont="1" applyBorder="1" applyAlignment="1">
      <alignment horizontal="center" vertical="center" wrapText="1"/>
    </xf>
    <xf numFmtId="0" fontId="63" fillId="0" borderId="10" xfId="13" applyFont="1" applyBorder="1" applyAlignment="1">
      <alignment horizontal="center" vertical="center" wrapText="1"/>
    </xf>
    <xf numFmtId="0" fontId="63" fillId="0" borderId="8" xfId="36903" applyFont="1" applyBorder="1" applyAlignment="1">
      <alignment horizontal="center" vertical="center" wrapText="1"/>
    </xf>
    <xf numFmtId="0" fontId="63" fillId="0" borderId="12" xfId="36903" applyFont="1" applyBorder="1" applyAlignment="1">
      <alignment horizontal="center" vertical="center" wrapText="1"/>
    </xf>
    <xf numFmtId="183" fontId="63" fillId="0" borderId="8" xfId="13" applyNumberFormat="1" applyFont="1" applyBorder="1" applyAlignment="1">
      <alignment horizontal="center" vertical="center" wrapText="1"/>
    </xf>
    <xf numFmtId="183" fontId="63" fillId="0" borderId="2" xfId="13" applyNumberFormat="1" applyFont="1" applyBorder="1" applyAlignment="1">
      <alignment horizontal="center" vertical="center" wrapText="1"/>
    </xf>
    <xf numFmtId="183" fontId="63" fillId="0" borderId="12" xfId="13" applyNumberFormat="1" applyFont="1" applyBorder="1" applyAlignment="1">
      <alignment horizontal="center" vertical="center" wrapText="1"/>
    </xf>
    <xf numFmtId="0" fontId="63" fillId="0" borderId="11" xfId="13" applyFont="1" applyBorder="1" applyAlignment="1">
      <alignment horizontal="center" vertical="center" wrapText="1"/>
    </xf>
    <xf numFmtId="0" fontId="63" fillId="0" borderId="13" xfId="13" applyFont="1" applyBorder="1" applyAlignment="1">
      <alignment horizontal="center" vertical="center" wrapText="1"/>
    </xf>
    <xf numFmtId="0" fontId="63" fillId="0" borderId="1" xfId="13" applyFont="1" applyBorder="1" applyAlignment="1">
      <alignment horizontal="center" vertical="center" wrapText="1"/>
    </xf>
    <xf numFmtId="0" fontId="63" fillId="0" borderId="3" xfId="13" applyFont="1" applyBorder="1" applyAlignment="1">
      <alignment horizontal="center" vertical="center" wrapText="1"/>
    </xf>
    <xf numFmtId="0" fontId="63" fillId="0" borderId="8" xfId="13" applyFont="1" applyBorder="1" applyAlignment="1">
      <alignment horizontal="center" vertical="center"/>
    </xf>
    <xf numFmtId="0" fontId="63" fillId="0" borderId="12" xfId="13" applyFont="1" applyBorder="1" applyAlignment="1">
      <alignment horizontal="center" vertical="center"/>
    </xf>
    <xf numFmtId="0" fontId="64" fillId="2" borderId="8" xfId="13" applyFont="1" applyFill="1" applyBorder="1" applyAlignment="1">
      <alignment horizontal="center" vertical="center"/>
    </xf>
    <xf numFmtId="0" fontId="64" fillId="2" borderId="2" xfId="13" applyFont="1" applyFill="1" applyBorder="1" applyAlignment="1">
      <alignment horizontal="center" vertical="center"/>
    </xf>
    <xf numFmtId="0" fontId="64" fillId="2" borderId="12" xfId="13" applyFont="1" applyFill="1" applyBorder="1" applyAlignment="1">
      <alignment horizontal="center" vertical="center"/>
    </xf>
    <xf numFmtId="0" fontId="64" fillId="0" borderId="10" xfId="13" applyFont="1" applyBorder="1" applyAlignment="1">
      <alignment horizontal="center" vertical="center"/>
    </xf>
    <xf numFmtId="0" fontId="63" fillId="0" borderId="4" xfId="13" applyFont="1" applyBorder="1" applyAlignment="1">
      <alignment horizontal="center" vertical="center"/>
    </xf>
    <xf numFmtId="0" fontId="63" fillId="0" borderId="10" xfId="13" applyFont="1" applyBorder="1" applyAlignment="1">
      <alignment horizontal="center" vertical="center"/>
    </xf>
    <xf numFmtId="0" fontId="64" fillId="0" borderId="8" xfId="13" applyFont="1" applyBorder="1" applyAlignment="1">
      <alignment horizontal="center" vertical="center"/>
    </xf>
    <xf numFmtId="0" fontId="64" fillId="0" borderId="2" xfId="13" applyFont="1" applyBorder="1" applyAlignment="1">
      <alignment horizontal="center" vertical="center"/>
    </xf>
    <xf numFmtId="0" fontId="64" fillId="0" borderId="12" xfId="13" applyFont="1" applyBorder="1" applyAlignment="1">
      <alignment horizontal="center" vertical="center"/>
    </xf>
    <xf numFmtId="0" fontId="68" fillId="5" borderId="0" xfId="3" applyFont="1" applyFill="1" applyAlignment="1">
      <alignment horizontal="center" vertical="center"/>
    </xf>
    <xf numFmtId="0" fontId="63" fillId="5" borderId="0" xfId="3" applyFont="1" applyFill="1" applyAlignment="1">
      <alignment horizontal="center" vertical="center" shrinkToFit="1"/>
    </xf>
    <xf numFmtId="0" fontId="63" fillId="5" borderId="9" xfId="3" applyFont="1" applyFill="1" applyBorder="1" applyAlignment="1">
      <alignment horizontal="center" vertical="center" shrinkToFit="1"/>
    </xf>
    <xf numFmtId="0" fontId="64" fillId="4" borderId="8" xfId="13" applyFont="1" applyFill="1" applyBorder="1" applyAlignment="1">
      <alignment horizontal="center" vertical="center"/>
    </xf>
    <xf numFmtId="0" fontId="64" fillId="4" borderId="12" xfId="13" applyFont="1" applyFill="1" applyBorder="1" applyAlignment="1">
      <alignment horizontal="center" vertical="center"/>
    </xf>
    <xf numFmtId="0" fontId="64" fillId="4" borderId="1" xfId="13" applyFont="1" applyFill="1" applyBorder="1" applyAlignment="1">
      <alignment horizontal="center" vertical="center"/>
    </xf>
    <xf numFmtId="183" fontId="64" fillId="4" borderId="1" xfId="13" applyNumberFormat="1" applyFont="1" applyFill="1" applyBorder="1" applyAlignment="1">
      <alignment horizontal="center" vertical="center"/>
    </xf>
    <xf numFmtId="49" fontId="63" fillId="0" borderId="4" xfId="13" applyNumberFormat="1" applyFont="1" applyBorder="1" applyAlignment="1">
      <alignment vertical="center" wrapText="1"/>
    </xf>
    <xf numFmtId="49" fontId="63" fillId="0" borderId="10" xfId="13" applyNumberFormat="1" applyFont="1" applyBorder="1" applyAlignment="1">
      <alignment vertical="center" wrapText="1"/>
    </xf>
    <xf numFmtId="0" fontId="63" fillId="0" borderId="5" xfId="13" applyFont="1" applyBorder="1" applyAlignment="1">
      <alignment horizontal="center" vertical="center" wrapText="1"/>
    </xf>
    <xf numFmtId="0" fontId="63" fillId="0" borderId="15" xfId="13" applyFont="1" applyBorder="1" applyAlignment="1">
      <alignment horizontal="center" vertical="center" wrapText="1"/>
    </xf>
    <xf numFmtId="192" fontId="64" fillId="0" borderId="2" xfId="13" applyNumberFormat="1" applyFont="1" applyBorder="1" applyAlignment="1">
      <alignment horizontal="center" vertical="center"/>
    </xf>
    <xf numFmtId="192" fontId="64" fillId="0" borderId="12" xfId="13" applyNumberFormat="1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4" borderId="4" xfId="0" applyFont="1" applyFill="1" applyBorder="1" applyAlignment="1">
      <alignment horizontal="center" vertical="center"/>
    </xf>
    <xf numFmtId="0" fontId="29" fillId="4" borderId="10" xfId="0" applyFont="1" applyFill="1" applyBorder="1" applyAlignment="1">
      <alignment horizontal="center" vertical="center"/>
    </xf>
    <xf numFmtId="0" fontId="29" fillId="4" borderId="1" xfId="0" applyFont="1" applyFill="1" applyBorder="1" applyAlignment="1">
      <alignment horizontal="center" vertical="center"/>
    </xf>
    <xf numFmtId="0" fontId="33" fillId="0" borderId="0" xfId="0" applyFont="1" applyAlignment="1">
      <alignment horizontal="left" vertical="center" wrapText="1"/>
    </xf>
    <xf numFmtId="176" fontId="28" fillId="2" borderId="8" xfId="1" applyNumberFormat="1" applyFont="1" applyFill="1" applyBorder="1" applyAlignment="1">
      <alignment horizontal="center" vertical="center" shrinkToFit="1"/>
    </xf>
    <xf numFmtId="176" fontId="28" fillId="2" borderId="12" xfId="1" applyNumberFormat="1" applyFont="1" applyFill="1" applyBorder="1" applyAlignment="1">
      <alignment horizontal="center" vertical="center" shrinkToFit="1"/>
    </xf>
    <xf numFmtId="0" fontId="27" fillId="4" borderId="11" xfId="10" applyFont="1" applyFill="1" applyBorder="1" applyAlignment="1">
      <alignment horizontal="center" vertical="center" shrinkToFit="1"/>
    </xf>
    <xf numFmtId="0" fontId="27" fillId="4" borderId="9" xfId="10" applyFont="1" applyFill="1" applyBorder="1" applyAlignment="1">
      <alignment horizontal="center" vertical="center" shrinkToFit="1"/>
    </xf>
    <xf numFmtId="0" fontId="27" fillId="4" borderId="13" xfId="10" applyFont="1" applyFill="1" applyBorder="1" applyAlignment="1">
      <alignment horizontal="center" vertical="center" shrinkToFit="1"/>
    </xf>
    <xf numFmtId="176" fontId="27" fillId="4" borderId="11" xfId="1" applyNumberFormat="1" applyFont="1" applyFill="1" applyBorder="1" applyAlignment="1">
      <alignment horizontal="center" vertical="center" shrinkToFit="1"/>
    </xf>
    <xf numFmtId="176" fontId="27" fillId="4" borderId="9" xfId="1" applyNumberFormat="1" applyFont="1" applyFill="1" applyBorder="1" applyAlignment="1">
      <alignment horizontal="center" vertical="center" shrinkToFit="1"/>
    </xf>
    <xf numFmtId="176" fontId="27" fillId="4" borderId="13" xfId="1" applyNumberFormat="1" applyFont="1" applyFill="1" applyBorder="1" applyAlignment="1">
      <alignment horizontal="center" vertical="center" shrinkToFit="1"/>
    </xf>
    <xf numFmtId="0" fontId="34" fillId="0" borderId="0" xfId="3" applyFont="1" applyAlignment="1">
      <alignment horizontal="center" vertical="center" shrinkToFit="1"/>
    </xf>
    <xf numFmtId="0" fontId="27" fillId="0" borderId="0" xfId="3" applyFont="1" applyAlignment="1">
      <alignment horizontal="right" vertical="center"/>
    </xf>
    <xf numFmtId="0" fontId="27" fillId="4" borderId="1" xfId="10" applyFont="1" applyFill="1" applyBorder="1" applyAlignment="1">
      <alignment horizontal="center" vertical="center"/>
    </xf>
    <xf numFmtId="0" fontId="27" fillId="4" borderId="4" xfId="3" applyFont="1" applyFill="1" applyBorder="1" applyAlignment="1">
      <alignment horizontal="center" vertical="center" wrapText="1" shrinkToFit="1"/>
    </xf>
    <xf numFmtId="0" fontId="27" fillId="4" borderId="10" xfId="3" applyFont="1" applyFill="1" applyBorder="1" applyAlignment="1">
      <alignment horizontal="center" vertical="center" wrapText="1" shrinkToFit="1"/>
    </xf>
    <xf numFmtId="0" fontId="27" fillId="4" borderId="11" xfId="3" applyFont="1" applyFill="1" applyBorder="1" applyAlignment="1">
      <alignment horizontal="center" vertical="center" wrapText="1" shrinkToFit="1"/>
    </xf>
    <xf numFmtId="181" fontId="28" fillId="0" borderId="2" xfId="1" applyNumberFormat="1" applyFont="1" applyFill="1" applyBorder="1" applyAlignment="1">
      <alignment horizontal="right" vertical="center" shrinkToFit="1"/>
    </xf>
    <xf numFmtId="41" fontId="27" fillId="4" borderId="15" xfId="1" applyFont="1" applyFill="1" applyBorder="1" applyAlignment="1">
      <alignment horizontal="center" vertical="center" shrinkToFit="1"/>
    </xf>
    <xf numFmtId="41" fontId="27" fillId="4" borderId="13" xfId="1" applyFont="1" applyFill="1" applyBorder="1" applyAlignment="1">
      <alignment horizontal="center" vertical="center" shrinkToFit="1"/>
    </xf>
    <xf numFmtId="0" fontId="27" fillId="4" borderId="4" xfId="0" applyFont="1" applyFill="1" applyBorder="1" applyAlignment="1">
      <alignment horizontal="center" vertical="center"/>
    </xf>
    <xf numFmtId="0" fontId="27" fillId="4" borderId="10" xfId="0" applyFont="1" applyFill="1" applyBorder="1" applyAlignment="1">
      <alignment horizontal="center" vertical="center"/>
    </xf>
    <xf numFmtId="0" fontId="27" fillId="4" borderId="8" xfId="3" applyFont="1" applyFill="1" applyBorder="1" applyAlignment="1">
      <alignment horizontal="center" vertical="center"/>
    </xf>
    <xf numFmtId="0" fontId="27" fillId="4" borderId="2" xfId="3" applyFont="1" applyFill="1" applyBorder="1" applyAlignment="1">
      <alignment horizontal="center" vertical="center"/>
    </xf>
    <xf numFmtId="0" fontId="27" fillId="4" borderId="12" xfId="3" applyFont="1" applyFill="1" applyBorder="1" applyAlignment="1">
      <alignment horizontal="center" vertical="center"/>
    </xf>
    <xf numFmtId="181" fontId="28" fillId="0" borderId="9" xfId="1" applyNumberFormat="1" applyFont="1" applyFill="1" applyBorder="1" applyAlignment="1">
      <alignment horizontal="right" vertical="center" shrinkToFit="1"/>
    </xf>
    <xf numFmtId="0" fontId="28" fillId="2" borderId="8" xfId="3" applyFont="1" applyFill="1" applyBorder="1" applyAlignment="1">
      <alignment horizontal="center" vertical="center" shrinkToFit="1"/>
    </xf>
    <xf numFmtId="0" fontId="28" fillId="2" borderId="12" xfId="3" applyFont="1" applyFill="1" applyBorder="1" applyAlignment="1">
      <alignment horizontal="center" vertical="center" shrinkToFit="1"/>
    </xf>
    <xf numFmtId="181" fontId="28" fillId="2" borderId="2" xfId="1" applyNumberFormat="1" applyFont="1" applyFill="1" applyBorder="1" applyAlignment="1">
      <alignment horizontal="right" vertical="center" shrinkToFit="1"/>
    </xf>
    <xf numFmtId="181" fontId="28" fillId="0" borderId="6" xfId="1" applyNumberFormat="1" applyFont="1" applyFill="1" applyBorder="1" applyAlignment="1">
      <alignment horizontal="right" vertical="center"/>
    </xf>
    <xf numFmtId="181" fontId="28" fillId="0" borderId="0" xfId="1" applyNumberFormat="1" applyFont="1" applyFill="1" applyBorder="1" applyAlignment="1">
      <alignment horizontal="right" vertical="center" shrinkToFit="1"/>
    </xf>
    <xf numFmtId="0" fontId="28" fillId="2" borderId="11" xfId="3" applyFont="1" applyFill="1" applyBorder="1" applyAlignment="1">
      <alignment horizontal="center" vertical="center" shrinkToFit="1"/>
    </xf>
    <xf numFmtId="0" fontId="28" fillId="2" borderId="13" xfId="3" applyFont="1" applyFill="1" applyBorder="1" applyAlignment="1">
      <alignment horizontal="center" vertical="center" shrinkToFit="1"/>
    </xf>
    <xf numFmtId="181" fontId="28" fillId="0" borderId="6" xfId="1" applyNumberFormat="1" applyFont="1" applyFill="1" applyBorder="1" applyAlignment="1">
      <alignment horizontal="right" vertical="center" shrinkToFit="1"/>
    </xf>
    <xf numFmtId="0" fontId="27" fillId="4" borderId="8" xfId="3" applyFont="1" applyFill="1" applyBorder="1" applyAlignment="1">
      <alignment horizontal="center" vertical="center" shrinkToFit="1"/>
    </xf>
    <xf numFmtId="0" fontId="27" fillId="4" borderId="2" xfId="3" applyFont="1" applyFill="1" applyBorder="1" applyAlignment="1">
      <alignment horizontal="center" vertical="center" shrinkToFit="1"/>
    </xf>
    <xf numFmtId="0" fontId="27" fillId="4" borderId="12" xfId="3" applyFont="1" applyFill="1" applyBorder="1" applyAlignment="1">
      <alignment horizontal="center" vertical="center" shrinkToFit="1"/>
    </xf>
    <xf numFmtId="181" fontId="27" fillId="4" borderId="2" xfId="1" applyNumberFormat="1" applyFont="1" applyFill="1" applyBorder="1" applyAlignment="1">
      <alignment horizontal="right" vertical="center" shrinkToFit="1"/>
    </xf>
    <xf numFmtId="0" fontId="34" fillId="0" borderId="0" xfId="3" applyFont="1" applyAlignment="1">
      <alignment horizontal="left" vertical="center"/>
    </xf>
    <xf numFmtId="0" fontId="27" fillId="4" borderId="7" xfId="0" applyFont="1" applyFill="1" applyBorder="1" applyAlignment="1">
      <alignment horizontal="left" vertical="center"/>
    </xf>
    <xf numFmtId="0" fontId="28" fillId="2" borderId="1" xfId="0" applyFont="1" applyFill="1" applyBorder="1" applyAlignment="1">
      <alignment horizontal="center" vertical="center" shrinkToFit="1"/>
    </xf>
    <xf numFmtId="0" fontId="27" fillId="4" borderId="4" xfId="0" applyFont="1" applyFill="1" applyBorder="1" applyAlignment="1">
      <alignment horizontal="center" vertical="center" shrinkToFit="1"/>
    </xf>
    <xf numFmtId="0" fontId="27" fillId="4" borderId="10" xfId="0" applyFont="1" applyFill="1" applyBorder="1" applyAlignment="1">
      <alignment horizontal="center" vertical="center" shrinkToFit="1"/>
    </xf>
    <xf numFmtId="0" fontId="28" fillId="2" borderId="1" xfId="3" applyFont="1" applyFill="1" applyBorder="1" applyAlignment="1">
      <alignment horizontal="center" vertical="center" shrinkToFit="1"/>
    </xf>
    <xf numFmtId="41" fontId="27" fillId="4" borderId="15" xfId="1" applyFont="1" applyFill="1" applyBorder="1" applyAlignment="1">
      <alignment horizontal="center" vertical="center"/>
    </xf>
    <xf numFmtId="41" fontId="27" fillId="4" borderId="13" xfId="1" applyFont="1" applyFill="1" applyBorder="1" applyAlignment="1">
      <alignment horizontal="center" vertical="center"/>
    </xf>
  </cellXfs>
  <cellStyles count="36907">
    <cellStyle name="20% - 강조색1 2" xfId="91" xr:uid="{00000000-0005-0000-0000-000000000000}"/>
    <cellStyle name="20% - 강조색1 2 10" xfId="92" xr:uid="{00000000-0005-0000-0000-000001000000}"/>
    <cellStyle name="20% - 강조색1 2 10 10" xfId="93" xr:uid="{00000000-0005-0000-0000-000002000000}"/>
    <cellStyle name="20% - 강조색1 2 10 2" xfId="94" xr:uid="{00000000-0005-0000-0000-000003000000}"/>
    <cellStyle name="20% - 강조색1 2 10 2 2" xfId="95" xr:uid="{00000000-0005-0000-0000-000004000000}"/>
    <cellStyle name="20% - 강조색1 2 10 2 3" xfId="96" xr:uid="{00000000-0005-0000-0000-000005000000}"/>
    <cellStyle name="20% - 강조색1 2 10 2 4" xfId="97" xr:uid="{00000000-0005-0000-0000-000006000000}"/>
    <cellStyle name="20% - 강조색1 2 10 2 5" xfId="98" xr:uid="{00000000-0005-0000-0000-000007000000}"/>
    <cellStyle name="20% - 강조색1 2 10 2 6" xfId="99" xr:uid="{00000000-0005-0000-0000-000008000000}"/>
    <cellStyle name="20% - 강조색1 2 10 3" xfId="100" xr:uid="{00000000-0005-0000-0000-000009000000}"/>
    <cellStyle name="20% - 강조색1 2 10 3 2" xfId="101" xr:uid="{00000000-0005-0000-0000-00000A000000}"/>
    <cellStyle name="20% - 강조색1 2 10 4" xfId="102" xr:uid="{00000000-0005-0000-0000-00000B000000}"/>
    <cellStyle name="20% - 강조색1 2 10 4 2" xfId="103" xr:uid="{00000000-0005-0000-0000-00000C000000}"/>
    <cellStyle name="20% - 강조색1 2 10 5" xfId="104" xr:uid="{00000000-0005-0000-0000-00000D000000}"/>
    <cellStyle name="20% - 강조색1 2 10 5 2" xfId="105" xr:uid="{00000000-0005-0000-0000-00000E000000}"/>
    <cellStyle name="20% - 강조색1 2 10 6" xfId="106" xr:uid="{00000000-0005-0000-0000-00000F000000}"/>
    <cellStyle name="20% - 강조색1 2 10 7" xfId="107" xr:uid="{00000000-0005-0000-0000-000010000000}"/>
    <cellStyle name="20% - 강조색1 2 10 8" xfId="108" xr:uid="{00000000-0005-0000-0000-000011000000}"/>
    <cellStyle name="20% - 강조색1 2 10 9" xfId="109" xr:uid="{00000000-0005-0000-0000-000012000000}"/>
    <cellStyle name="20% - 강조색1 2 11" xfId="110" xr:uid="{00000000-0005-0000-0000-000013000000}"/>
    <cellStyle name="20% - 강조색1 2 11 10" xfId="111" xr:uid="{00000000-0005-0000-0000-000014000000}"/>
    <cellStyle name="20% - 강조색1 2 11 2" xfId="112" xr:uid="{00000000-0005-0000-0000-000015000000}"/>
    <cellStyle name="20% - 강조색1 2 11 2 2" xfId="113" xr:uid="{00000000-0005-0000-0000-000016000000}"/>
    <cellStyle name="20% - 강조색1 2 11 3" xfId="114" xr:uid="{00000000-0005-0000-0000-000017000000}"/>
    <cellStyle name="20% - 강조색1 2 11 3 2" xfId="115" xr:uid="{00000000-0005-0000-0000-000018000000}"/>
    <cellStyle name="20% - 강조색1 2 11 4" xfId="116" xr:uid="{00000000-0005-0000-0000-000019000000}"/>
    <cellStyle name="20% - 강조색1 2 11 4 2" xfId="117" xr:uid="{00000000-0005-0000-0000-00001A000000}"/>
    <cellStyle name="20% - 강조색1 2 11 5" xfId="118" xr:uid="{00000000-0005-0000-0000-00001B000000}"/>
    <cellStyle name="20% - 강조색1 2 11 5 2" xfId="119" xr:uid="{00000000-0005-0000-0000-00001C000000}"/>
    <cellStyle name="20% - 강조색1 2 11 6" xfId="120" xr:uid="{00000000-0005-0000-0000-00001D000000}"/>
    <cellStyle name="20% - 강조색1 2 11 7" xfId="121" xr:uid="{00000000-0005-0000-0000-00001E000000}"/>
    <cellStyle name="20% - 강조색1 2 11 8" xfId="122" xr:uid="{00000000-0005-0000-0000-00001F000000}"/>
    <cellStyle name="20% - 강조색1 2 11 9" xfId="123" xr:uid="{00000000-0005-0000-0000-000020000000}"/>
    <cellStyle name="20% - 강조색1 2 12" xfId="124" xr:uid="{00000000-0005-0000-0000-000021000000}"/>
    <cellStyle name="20% - 강조색1 2 12 2" xfId="125" xr:uid="{00000000-0005-0000-0000-000022000000}"/>
    <cellStyle name="20% - 강조색1 2 13" xfId="126" xr:uid="{00000000-0005-0000-0000-000023000000}"/>
    <cellStyle name="20% - 강조색1 2 13 2" xfId="127" xr:uid="{00000000-0005-0000-0000-000024000000}"/>
    <cellStyle name="20% - 강조색1 2 14" xfId="128" xr:uid="{00000000-0005-0000-0000-000025000000}"/>
    <cellStyle name="20% - 강조색1 2 14 2" xfId="129" xr:uid="{00000000-0005-0000-0000-000026000000}"/>
    <cellStyle name="20% - 강조색1 2 15" xfId="130" xr:uid="{00000000-0005-0000-0000-000027000000}"/>
    <cellStyle name="20% - 강조색1 2 15 2" xfId="131" xr:uid="{00000000-0005-0000-0000-000028000000}"/>
    <cellStyle name="20% - 강조색1 2 16" xfId="132" xr:uid="{00000000-0005-0000-0000-000029000000}"/>
    <cellStyle name="20% - 강조색1 2 17" xfId="133" xr:uid="{00000000-0005-0000-0000-00002A000000}"/>
    <cellStyle name="20% - 강조색1 2 18" xfId="134" xr:uid="{00000000-0005-0000-0000-00002B000000}"/>
    <cellStyle name="20% - 강조색1 2 19" xfId="135" xr:uid="{00000000-0005-0000-0000-00002C000000}"/>
    <cellStyle name="20% - 강조색1 2 2" xfId="136" xr:uid="{00000000-0005-0000-0000-00002D000000}"/>
    <cellStyle name="20% - 강조색1 2 2 10" xfId="137" xr:uid="{00000000-0005-0000-0000-00002E000000}"/>
    <cellStyle name="20% - 강조색1 2 2 10 10" xfId="138" xr:uid="{00000000-0005-0000-0000-00002F000000}"/>
    <cellStyle name="20% - 강조색1 2 2 10 2" xfId="139" xr:uid="{00000000-0005-0000-0000-000030000000}"/>
    <cellStyle name="20% - 강조색1 2 2 10 2 2" xfId="140" xr:uid="{00000000-0005-0000-0000-000031000000}"/>
    <cellStyle name="20% - 강조색1 2 2 10 3" xfId="141" xr:uid="{00000000-0005-0000-0000-000032000000}"/>
    <cellStyle name="20% - 강조색1 2 2 10 3 2" xfId="142" xr:uid="{00000000-0005-0000-0000-000033000000}"/>
    <cellStyle name="20% - 강조색1 2 2 10 4" xfId="143" xr:uid="{00000000-0005-0000-0000-000034000000}"/>
    <cellStyle name="20% - 강조색1 2 2 10 4 2" xfId="144" xr:uid="{00000000-0005-0000-0000-000035000000}"/>
    <cellStyle name="20% - 강조색1 2 2 10 5" xfId="145" xr:uid="{00000000-0005-0000-0000-000036000000}"/>
    <cellStyle name="20% - 강조색1 2 2 10 5 2" xfId="146" xr:uid="{00000000-0005-0000-0000-000037000000}"/>
    <cellStyle name="20% - 강조색1 2 2 10 6" xfId="147" xr:uid="{00000000-0005-0000-0000-000038000000}"/>
    <cellStyle name="20% - 강조색1 2 2 10 7" xfId="148" xr:uid="{00000000-0005-0000-0000-000039000000}"/>
    <cellStyle name="20% - 강조색1 2 2 10 8" xfId="149" xr:uid="{00000000-0005-0000-0000-00003A000000}"/>
    <cellStyle name="20% - 강조색1 2 2 10 9" xfId="150" xr:uid="{00000000-0005-0000-0000-00003B000000}"/>
    <cellStyle name="20% - 강조색1 2 2 11" xfId="151" xr:uid="{00000000-0005-0000-0000-00003C000000}"/>
    <cellStyle name="20% - 강조색1 2 2 11 2" xfId="152" xr:uid="{00000000-0005-0000-0000-00003D000000}"/>
    <cellStyle name="20% - 강조색1 2 2 12" xfId="153" xr:uid="{00000000-0005-0000-0000-00003E000000}"/>
    <cellStyle name="20% - 강조색1 2 2 12 2" xfId="154" xr:uid="{00000000-0005-0000-0000-00003F000000}"/>
    <cellStyle name="20% - 강조색1 2 2 13" xfId="155" xr:uid="{00000000-0005-0000-0000-000040000000}"/>
    <cellStyle name="20% - 강조색1 2 2 13 2" xfId="156" xr:uid="{00000000-0005-0000-0000-000041000000}"/>
    <cellStyle name="20% - 강조색1 2 2 14" xfId="157" xr:uid="{00000000-0005-0000-0000-000042000000}"/>
    <cellStyle name="20% - 강조색1 2 2 14 2" xfId="158" xr:uid="{00000000-0005-0000-0000-000043000000}"/>
    <cellStyle name="20% - 강조색1 2 2 15" xfId="159" xr:uid="{00000000-0005-0000-0000-000044000000}"/>
    <cellStyle name="20% - 강조색1 2 2 16" xfId="160" xr:uid="{00000000-0005-0000-0000-000045000000}"/>
    <cellStyle name="20% - 강조색1 2 2 17" xfId="161" xr:uid="{00000000-0005-0000-0000-000046000000}"/>
    <cellStyle name="20% - 강조색1 2 2 18" xfId="162" xr:uid="{00000000-0005-0000-0000-000047000000}"/>
    <cellStyle name="20% - 강조색1 2 2 19" xfId="163" xr:uid="{00000000-0005-0000-0000-000048000000}"/>
    <cellStyle name="20% - 강조색1 2 2 2" xfId="164" xr:uid="{00000000-0005-0000-0000-000049000000}"/>
    <cellStyle name="20% - 강조색1 2 2 2 10" xfId="165" xr:uid="{00000000-0005-0000-0000-00004A000000}"/>
    <cellStyle name="20% - 강조색1 2 2 2 10 2" xfId="166" xr:uid="{00000000-0005-0000-0000-00004B000000}"/>
    <cellStyle name="20% - 강조색1 2 2 2 11" xfId="167" xr:uid="{00000000-0005-0000-0000-00004C000000}"/>
    <cellStyle name="20% - 강조색1 2 2 2 12" xfId="168" xr:uid="{00000000-0005-0000-0000-00004D000000}"/>
    <cellStyle name="20% - 강조색1 2 2 2 13" xfId="169" xr:uid="{00000000-0005-0000-0000-00004E000000}"/>
    <cellStyle name="20% - 강조색1 2 2 2 14" xfId="170" xr:uid="{00000000-0005-0000-0000-00004F000000}"/>
    <cellStyle name="20% - 강조색1 2 2 2 15" xfId="171" xr:uid="{00000000-0005-0000-0000-000050000000}"/>
    <cellStyle name="20% - 강조색1 2 2 2 2" xfId="172" xr:uid="{00000000-0005-0000-0000-000051000000}"/>
    <cellStyle name="20% - 강조색1 2 2 2 2 10" xfId="173" xr:uid="{00000000-0005-0000-0000-000052000000}"/>
    <cellStyle name="20% - 강조색1 2 2 2 2 11" xfId="174" xr:uid="{00000000-0005-0000-0000-000053000000}"/>
    <cellStyle name="20% - 강조색1 2 2 2 2 12" xfId="175" xr:uid="{00000000-0005-0000-0000-000054000000}"/>
    <cellStyle name="20% - 강조색1 2 2 2 2 13" xfId="176" xr:uid="{00000000-0005-0000-0000-000055000000}"/>
    <cellStyle name="20% - 강조색1 2 2 2 2 14" xfId="177" xr:uid="{00000000-0005-0000-0000-000056000000}"/>
    <cellStyle name="20% - 강조색1 2 2 2 2 2" xfId="178" xr:uid="{00000000-0005-0000-0000-000057000000}"/>
    <cellStyle name="20% - 강조색1 2 2 2 2 2 10" xfId="179" xr:uid="{00000000-0005-0000-0000-000058000000}"/>
    <cellStyle name="20% - 강조색1 2 2 2 2 2 2" xfId="180" xr:uid="{00000000-0005-0000-0000-000059000000}"/>
    <cellStyle name="20% - 강조색1 2 2 2 2 2 2 2" xfId="181" xr:uid="{00000000-0005-0000-0000-00005A000000}"/>
    <cellStyle name="20% - 강조색1 2 2 2 2 2 2 2 2" xfId="182" xr:uid="{00000000-0005-0000-0000-00005B000000}"/>
    <cellStyle name="20% - 강조색1 2 2 2 2 2 2 2 3" xfId="183" xr:uid="{00000000-0005-0000-0000-00005C000000}"/>
    <cellStyle name="20% - 강조색1 2 2 2 2 2 2 2 4" xfId="184" xr:uid="{00000000-0005-0000-0000-00005D000000}"/>
    <cellStyle name="20% - 강조색1 2 2 2 2 2 2 2 5" xfId="185" xr:uid="{00000000-0005-0000-0000-00005E000000}"/>
    <cellStyle name="20% - 강조색1 2 2 2 2 2 2 3" xfId="186" xr:uid="{00000000-0005-0000-0000-00005F000000}"/>
    <cellStyle name="20% - 강조색1 2 2 2 2 2 2 4" xfId="187" xr:uid="{00000000-0005-0000-0000-000060000000}"/>
    <cellStyle name="20% - 강조색1 2 2 2 2 2 2 5" xfId="188" xr:uid="{00000000-0005-0000-0000-000061000000}"/>
    <cellStyle name="20% - 강조색1 2 2 2 2 2 2 6" xfId="189" xr:uid="{00000000-0005-0000-0000-000062000000}"/>
    <cellStyle name="20% - 강조색1 2 2 2 2 2 2 7" xfId="190" xr:uid="{00000000-0005-0000-0000-000063000000}"/>
    <cellStyle name="20% - 강조색1 2 2 2 2 2 3" xfId="191" xr:uid="{00000000-0005-0000-0000-000064000000}"/>
    <cellStyle name="20% - 강조색1 2 2 2 2 2 3 2" xfId="192" xr:uid="{00000000-0005-0000-0000-000065000000}"/>
    <cellStyle name="20% - 강조색1 2 2 2 2 2 3 3" xfId="193" xr:uid="{00000000-0005-0000-0000-000066000000}"/>
    <cellStyle name="20% - 강조색1 2 2 2 2 2 3 4" xfId="194" xr:uid="{00000000-0005-0000-0000-000067000000}"/>
    <cellStyle name="20% - 강조색1 2 2 2 2 2 3 5" xfId="195" xr:uid="{00000000-0005-0000-0000-000068000000}"/>
    <cellStyle name="20% - 강조색1 2 2 2 2 2 3 6" xfId="196" xr:uid="{00000000-0005-0000-0000-000069000000}"/>
    <cellStyle name="20% - 강조색1 2 2 2 2 2 4" xfId="197" xr:uid="{00000000-0005-0000-0000-00006A000000}"/>
    <cellStyle name="20% - 강조색1 2 2 2 2 2 4 2" xfId="198" xr:uid="{00000000-0005-0000-0000-00006B000000}"/>
    <cellStyle name="20% - 강조색1 2 2 2 2 2 4 3" xfId="199" xr:uid="{00000000-0005-0000-0000-00006C000000}"/>
    <cellStyle name="20% - 강조색1 2 2 2 2 2 5" xfId="200" xr:uid="{00000000-0005-0000-0000-00006D000000}"/>
    <cellStyle name="20% - 강조색1 2 2 2 2 2 5 2" xfId="201" xr:uid="{00000000-0005-0000-0000-00006E000000}"/>
    <cellStyle name="20% - 강조색1 2 2 2 2 2 6" xfId="202" xr:uid="{00000000-0005-0000-0000-00006F000000}"/>
    <cellStyle name="20% - 강조색1 2 2 2 2 2 7" xfId="203" xr:uid="{00000000-0005-0000-0000-000070000000}"/>
    <cellStyle name="20% - 강조색1 2 2 2 2 2 8" xfId="204" xr:uid="{00000000-0005-0000-0000-000071000000}"/>
    <cellStyle name="20% - 강조색1 2 2 2 2 2 9" xfId="205" xr:uid="{00000000-0005-0000-0000-000072000000}"/>
    <cellStyle name="20% - 강조색1 2 2 2 2 3" xfId="206" xr:uid="{00000000-0005-0000-0000-000073000000}"/>
    <cellStyle name="20% - 강조색1 2 2 2 2 3 10" xfId="207" xr:uid="{00000000-0005-0000-0000-000074000000}"/>
    <cellStyle name="20% - 강조색1 2 2 2 2 3 2" xfId="208" xr:uid="{00000000-0005-0000-0000-000075000000}"/>
    <cellStyle name="20% - 강조색1 2 2 2 2 3 2 2" xfId="209" xr:uid="{00000000-0005-0000-0000-000076000000}"/>
    <cellStyle name="20% - 강조색1 2 2 2 2 3 2 2 2" xfId="210" xr:uid="{00000000-0005-0000-0000-000077000000}"/>
    <cellStyle name="20% - 강조색1 2 2 2 2 3 2 2 3" xfId="211" xr:uid="{00000000-0005-0000-0000-000078000000}"/>
    <cellStyle name="20% - 강조색1 2 2 2 2 3 2 2 4" xfId="212" xr:uid="{00000000-0005-0000-0000-000079000000}"/>
    <cellStyle name="20% - 강조색1 2 2 2 2 3 2 2 5" xfId="213" xr:uid="{00000000-0005-0000-0000-00007A000000}"/>
    <cellStyle name="20% - 강조색1 2 2 2 2 3 2 3" xfId="214" xr:uid="{00000000-0005-0000-0000-00007B000000}"/>
    <cellStyle name="20% - 강조색1 2 2 2 2 3 2 4" xfId="215" xr:uid="{00000000-0005-0000-0000-00007C000000}"/>
    <cellStyle name="20% - 강조색1 2 2 2 2 3 2 5" xfId="216" xr:uid="{00000000-0005-0000-0000-00007D000000}"/>
    <cellStyle name="20% - 강조색1 2 2 2 2 3 2 6" xfId="217" xr:uid="{00000000-0005-0000-0000-00007E000000}"/>
    <cellStyle name="20% - 강조색1 2 2 2 2 3 2 7" xfId="218" xr:uid="{00000000-0005-0000-0000-00007F000000}"/>
    <cellStyle name="20% - 강조색1 2 2 2 2 3 3" xfId="219" xr:uid="{00000000-0005-0000-0000-000080000000}"/>
    <cellStyle name="20% - 강조색1 2 2 2 2 3 3 2" xfId="220" xr:uid="{00000000-0005-0000-0000-000081000000}"/>
    <cellStyle name="20% - 강조색1 2 2 2 2 3 3 3" xfId="221" xr:uid="{00000000-0005-0000-0000-000082000000}"/>
    <cellStyle name="20% - 강조색1 2 2 2 2 3 3 4" xfId="222" xr:uid="{00000000-0005-0000-0000-000083000000}"/>
    <cellStyle name="20% - 강조색1 2 2 2 2 3 3 5" xfId="223" xr:uid="{00000000-0005-0000-0000-000084000000}"/>
    <cellStyle name="20% - 강조색1 2 2 2 2 3 3 6" xfId="224" xr:uid="{00000000-0005-0000-0000-000085000000}"/>
    <cellStyle name="20% - 강조색1 2 2 2 2 3 4" xfId="225" xr:uid="{00000000-0005-0000-0000-000086000000}"/>
    <cellStyle name="20% - 강조색1 2 2 2 2 3 4 2" xfId="226" xr:uid="{00000000-0005-0000-0000-000087000000}"/>
    <cellStyle name="20% - 강조색1 2 2 2 2 3 4 3" xfId="227" xr:uid="{00000000-0005-0000-0000-000088000000}"/>
    <cellStyle name="20% - 강조색1 2 2 2 2 3 5" xfId="228" xr:uid="{00000000-0005-0000-0000-000089000000}"/>
    <cellStyle name="20% - 강조색1 2 2 2 2 3 5 2" xfId="229" xr:uid="{00000000-0005-0000-0000-00008A000000}"/>
    <cellStyle name="20% - 강조색1 2 2 2 2 3 6" xfId="230" xr:uid="{00000000-0005-0000-0000-00008B000000}"/>
    <cellStyle name="20% - 강조색1 2 2 2 2 3 7" xfId="231" xr:uid="{00000000-0005-0000-0000-00008C000000}"/>
    <cellStyle name="20% - 강조색1 2 2 2 2 3 8" xfId="232" xr:uid="{00000000-0005-0000-0000-00008D000000}"/>
    <cellStyle name="20% - 강조색1 2 2 2 2 3 9" xfId="233" xr:uid="{00000000-0005-0000-0000-00008E000000}"/>
    <cellStyle name="20% - 강조색1 2 2 2 2 4" xfId="234" xr:uid="{00000000-0005-0000-0000-00008F000000}"/>
    <cellStyle name="20% - 강조색1 2 2 2 2 4 10" xfId="235" xr:uid="{00000000-0005-0000-0000-000090000000}"/>
    <cellStyle name="20% - 강조색1 2 2 2 2 4 2" xfId="236" xr:uid="{00000000-0005-0000-0000-000091000000}"/>
    <cellStyle name="20% - 강조색1 2 2 2 2 4 2 2" xfId="237" xr:uid="{00000000-0005-0000-0000-000092000000}"/>
    <cellStyle name="20% - 강조색1 2 2 2 2 4 2 3" xfId="238" xr:uid="{00000000-0005-0000-0000-000093000000}"/>
    <cellStyle name="20% - 강조색1 2 2 2 2 4 2 4" xfId="239" xr:uid="{00000000-0005-0000-0000-000094000000}"/>
    <cellStyle name="20% - 강조색1 2 2 2 2 4 2 5" xfId="240" xr:uid="{00000000-0005-0000-0000-000095000000}"/>
    <cellStyle name="20% - 강조색1 2 2 2 2 4 2 6" xfId="241" xr:uid="{00000000-0005-0000-0000-000096000000}"/>
    <cellStyle name="20% - 강조색1 2 2 2 2 4 3" xfId="242" xr:uid="{00000000-0005-0000-0000-000097000000}"/>
    <cellStyle name="20% - 강조색1 2 2 2 2 4 3 2" xfId="243" xr:uid="{00000000-0005-0000-0000-000098000000}"/>
    <cellStyle name="20% - 강조색1 2 2 2 2 4 3 3" xfId="244" xr:uid="{00000000-0005-0000-0000-000099000000}"/>
    <cellStyle name="20% - 강조색1 2 2 2 2 4 4" xfId="245" xr:uid="{00000000-0005-0000-0000-00009A000000}"/>
    <cellStyle name="20% - 강조색1 2 2 2 2 4 4 2" xfId="246" xr:uid="{00000000-0005-0000-0000-00009B000000}"/>
    <cellStyle name="20% - 강조색1 2 2 2 2 4 4 3" xfId="247" xr:uid="{00000000-0005-0000-0000-00009C000000}"/>
    <cellStyle name="20% - 강조색1 2 2 2 2 4 5" xfId="248" xr:uid="{00000000-0005-0000-0000-00009D000000}"/>
    <cellStyle name="20% - 강조색1 2 2 2 2 4 5 2" xfId="249" xr:uid="{00000000-0005-0000-0000-00009E000000}"/>
    <cellStyle name="20% - 강조색1 2 2 2 2 4 6" xfId="250" xr:uid="{00000000-0005-0000-0000-00009F000000}"/>
    <cellStyle name="20% - 강조색1 2 2 2 2 4 7" xfId="251" xr:uid="{00000000-0005-0000-0000-0000A0000000}"/>
    <cellStyle name="20% - 강조색1 2 2 2 2 4 8" xfId="252" xr:uid="{00000000-0005-0000-0000-0000A1000000}"/>
    <cellStyle name="20% - 강조색1 2 2 2 2 4 9" xfId="253" xr:uid="{00000000-0005-0000-0000-0000A2000000}"/>
    <cellStyle name="20% - 강조색1 2 2 2 2 5" xfId="254" xr:uid="{00000000-0005-0000-0000-0000A3000000}"/>
    <cellStyle name="20% - 강조색1 2 2 2 2 5 10" xfId="255" xr:uid="{00000000-0005-0000-0000-0000A4000000}"/>
    <cellStyle name="20% - 강조색1 2 2 2 2 5 2" xfId="256" xr:uid="{00000000-0005-0000-0000-0000A5000000}"/>
    <cellStyle name="20% - 강조색1 2 2 2 2 5 2 2" xfId="257" xr:uid="{00000000-0005-0000-0000-0000A6000000}"/>
    <cellStyle name="20% - 강조색1 2 2 2 2 5 2 3" xfId="258" xr:uid="{00000000-0005-0000-0000-0000A7000000}"/>
    <cellStyle name="20% - 강조색1 2 2 2 2 5 3" xfId="259" xr:uid="{00000000-0005-0000-0000-0000A8000000}"/>
    <cellStyle name="20% - 강조색1 2 2 2 2 5 3 2" xfId="260" xr:uid="{00000000-0005-0000-0000-0000A9000000}"/>
    <cellStyle name="20% - 강조색1 2 2 2 2 5 3 3" xfId="261" xr:uid="{00000000-0005-0000-0000-0000AA000000}"/>
    <cellStyle name="20% - 강조색1 2 2 2 2 5 4" xfId="262" xr:uid="{00000000-0005-0000-0000-0000AB000000}"/>
    <cellStyle name="20% - 강조색1 2 2 2 2 5 4 2" xfId="263" xr:uid="{00000000-0005-0000-0000-0000AC000000}"/>
    <cellStyle name="20% - 강조색1 2 2 2 2 5 5" xfId="264" xr:uid="{00000000-0005-0000-0000-0000AD000000}"/>
    <cellStyle name="20% - 강조색1 2 2 2 2 5 5 2" xfId="265" xr:uid="{00000000-0005-0000-0000-0000AE000000}"/>
    <cellStyle name="20% - 강조색1 2 2 2 2 5 6" xfId="266" xr:uid="{00000000-0005-0000-0000-0000AF000000}"/>
    <cellStyle name="20% - 강조색1 2 2 2 2 5 7" xfId="267" xr:uid="{00000000-0005-0000-0000-0000B0000000}"/>
    <cellStyle name="20% - 강조색1 2 2 2 2 5 8" xfId="268" xr:uid="{00000000-0005-0000-0000-0000B1000000}"/>
    <cellStyle name="20% - 강조색1 2 2 2 2 5 9" xfId="269" xr:uid="{00000000-0005-0000-0000-0000B2000000}"/>
    <cellStyle name="20% - 강조색1 2 2 2 2 6" xfId="270" xr:uid="{00000000-0005-0000-0000-0000B3000000}"/>
    <cellStyle name="20% - 강조색1 2 2 2 2 6 2" xfId="271" xr:uid="{00000000-0005-0000-0000-0000B4000000}"/>
    <cellStyle name="20% - 강조색1 2 2 2 2 6 3" xfId="272" xr:uid="{00000000-0005-0000-0000-0000B5000000}"/>
    <cellStyle name="20% - 강조색1 2 2 2 2 7" xfId="273" xr:uid="{00000000-0005-0000-0000-0000B6000000}"/>
    <cellStyle name="20% - 강조색1 2 2 2 2 7 2" xfId="274" xr:uid="{00000000-0005-0000-0000-0000B7000000}"/>
    <cellStyle name="20% - 강조색1 2 2 2 2 7 3" xfId="275" xr:uid="{00000000-0005-0000-0000-0000B8000000}"/>
    <cellStyle name="20% - 강조색1 2 2 2 2 8" xfId="276" xr:uid="{00000000-0005-0000-0000-0000B9000000}"/>
    <cellStyle name="20% - 강조색1 2 2 2 2 8 2" xfId="277" xr:uid="{00000000-0005-0000-0000-0000BA000000}"/>
    <cellStyle name="20% - 강조색1 2 2 2 2 8 3" xfId="278" xr:uid="{00000000-0005-0000-0000-0000BB000000}"/>
    <cellStyle name="20% - 강조색1 2 2 2 2 9" xfId="279" xr:uid="{00000000-0005-0000-0000-0000BC000000}"/>
    <cellStyle name="20% - 강조색1 2 2 2 2 9 2" xfId="280" xr:uid="{00000000-0005-0000-0000-0000BD000000}"/>
    <cellStyle name="20% - 강조색1 2 2 2 3" xfId="281" xr:uid="{00000000-0005-0000-0000-0000BE000000}"/>
    <cellStyle name="20% - 강조색1 2 2 2 3 10" xfId="282" xr:uid="{00000000-0005-0000-0000-0000BF000000}"/>
    <cellStyle name="20% - 강조색1 2 2 2 3 2" xfId="283" xr:uid="{00000000-0005-0000-0000-0000C0000000}"/>
    <cellStyle name="20% - 강조색1 2 2 2 3 2 2" xfId="284" xr:uid="{00000000-0005-0000-0000-0000C1000000}"/>
    <cellStyle name="20% - 강조색1 2 2 2 3 2 2 2" xfId="285" xr:uid="{00000000-0005-0000-0000-0000C2000000}"/>
    <cellStyle name="20% - 강조색1 2 2 2 3 2 2 3" xfId="286" xr:uid="{00000000-0005-0000-0000-0000C3000000}"/>
    <cellStyle name="20% - 강조색1 2 2 2 3 2 2 4" xfId="287" xr:uid="{00000000-0005-0000-0000-0000C4000000}"/>
    <cellStyle name="20% - 강조색1 2 2 2 3 2 2 5" xfId="288" xr:uid="{00000000-0005-0000-0000-0000C5000000}"/>
    <cellStyle name="20% - 강조색1 2 2 2 3 2 3" xfId="289" xr:uid="{00000000-0005-0000-0000-0000C6000000}"/>
    <cellStyle name="20% - 강조색1 2 2 2 3 2 4" xfId="290" xr:uid="{00000000-0005-0000-0000-0000C7000000}"/>
    <cellStyle name="20% - 강조색1 2 2 2 3 2 5" xfId="291" xr:uid="{00000000-0005-0000-0000-0000C8000000}"/>
    <cellStyle name="20% - 강조색1 2 2 2 3 2 6" xfId="292" xr:uid="{00000000-0005-0000-0000-0000C9000000}"/>
    <cellStyle name="20% - 강조색1 2 2 2 3 2 7" xfId="293" xr:uid="{00000000-0005-0000-0000-0000CA000000}"/>
    <cellStyle name="20% - 강조색1 2 2 2 3 3" xfId="294" xr:uid="{00000000-0005-0000-0000-0000CB000000}"/>
    <cellStyle name="20% - 강조색1 2 2 2 3 3 2" xfId="295" xr:uid="{00000000-0005-0000-0000-0000CC000000}"/>
    <cellStyle name="20% - 강조색1 2 2 2 3 3 3" xfId="296" xr:uid="{00000000-0005-0000-0000-0000CD000000}"/>
    <cellStyle name="20% - 강조색1 2 2 2 3 3 4" xfId="297" xr:uid="{00000000-0005-0000-0000-0000CE000000}"/>
    <cellStyle name="20% - 강조색1 2 2 2 3 3 5" xfId="298" xr:uid="{00000000-0005-0000-0000-0000CF000000}"/>
    <cellStyle name="20% - 강조색1 2 2 2 3 3 6" xfId="299" xr:uid="{00000000-0005-0000-0000-0000D0000000}"/>
    <cellStyle name="20% - 강조색1 2 2 2 3 4" xfId="300" xr:uid="{00000000-0005-0000-0000-0000D1000000}"/>
    <cellStyle name="20% - 강조색1 2 2 2 3 4 2" xfId="301" xr:uid="{00000000-0005-0000-0000-0000D2000000}"/>
    <cellStyle name="20% - 강조색1 2 2 2 3 4 3" xfId="302" xr:uid="{00000000-0005-0000-0000-0000D3000000}"/>
    <cellStyle name="20% - 강조색1 2 2 2 3 5" xfId="303" xr:uid="{00000000-0005-0000-0000-0000D4000000}"/>
    <cellStyle name="20% - 강조색1 2 2 2 3 5 2" xfId="304" xr:uid="{00000000-0005-0000-0000-0000D5000000}"/>
    <cellStyle name="20% - 강조색1 2 2 2 3 6" xfId="305" xr:uid="{00000000-0005-0000-0000-0000D6000000}"/>
    <cellStyle name="20% - 강조색1 2 2 2 3 7" xfId="306" xr:uid="{00000000-0005-0000-0000-0000D7000000}"/>
    <cellStyle name="20% - 강조색1 2 2 2 3 8" xfId="307" xr:uid="{00000000-0005-0000-0000-0000D8000000}"/>
    <cellStyle name="20% - 강조색1 2 2 2 3 9" xfId="308" xr:uid="{00000000-0005-0000-0000-0000D9000000}"/>
    <cellStyle name="20% - 강조색1 2 2 2 4" xfId="309" xr:uid="{00000000-0005-0000-0000-0000DA000000}"/>
    <cellStyle name="20% - 강조색1 2 2 2 4 10" xfId="310" xr:uid="{00000000-0005-0000-0000-0000DB000000}"/>
    <cellStyle name="20% - 강조색1 2 2 2 4 2" xfId="311" xr:uid="{00000000-0005-0000-0000-0000DC000000}"/>
    <cellStyle name="20% - 강조색1 2 2 2 4 2 2" xfId="312" xr:uid="{00000000-0005-0000-0000-0000DD000000}"/>
    <cellStyle name="20% - 강조색1 2 2 2 4 2 2 2" xfId="313" xr:uid="{00000000-0005-0000-0000-0000DE000000}"/>
    <cellStyle name="20% - 강조색1 2 2 2 4 2 2 3" xfId="314" xr:uid="{00000000-0005-0000-0000-0000DF000000}"/>
    <cellStyle name="20% - 강조색1 2 2 2 4 2 2 4" xfId="315" xr:uid="{00000000-0005-0000-0000-0000E0000000}"/>
    <cellStyle name="20% - 강조색1 2 2 2 4 2 2 5" xfId="316" xr:uid="{00000000-0005-0000-0000-0000E1000000}"/>
    <cellStyle name="20% - 강조색1 2 2 2 4 2 3" xfId="317" xr:uid="{00000000-0005-0000-0000-0000E2000000}"/>
    <cellStyle name="20% - 강조색1 2 2 2 4 2 4" xfId="318" xr:uid="{00000000-0005-0000-0000-0000E3000000}"/>
    <cellStyle name="20% - 강조색1 2 2 2 4 2 5" xfId="319" xr:uid="{00000000-0005-0000-0000-0000E4000000}"/>
    <cellStyle name="20% - 강조색1 2 2 2 4 2 6" xfId="320" xr:uid="{00000000-0005-0000-0000-0000E5000000}"/>
    <cellStyle name="20% - 강조색1 2 2 2 4 2 7" xfId="321" xr:uid="{00000000-0005-0000-0000-0000E6000000}"/>
    <cellStyle name="20% - 강조색1 2 2 2 4 3" xfId="322" xr:uid="{00000000-0005-0000-0000-0000E7000000}"/>
    <cellStyle name="20% - 강조색1 2 2 2 4 3 2" xfId="323" xr:uid="{00000000-0005-0000-0000-0000E8000000}"/>
    <cellStyle name="20% - 강조색1 2 2 2 4 3 3" xfId="324" xr:uid="{00000000-0005-0000-0000-0000E9000000}"/>
    <cellStyle name="20% - 강조색1 2 2 2 4 3 4" xfId="325" xr:uid="{00000000-0005-0000-0000-0000EA000000}"/>
    <cellStyle name="20% - 강조색1 2 2 2 4 3 5" xfId="326" xr:uid="{00000000-0005-0000-0000-0000EB000000}"/>
    <cellStyle name="20% - 강조색1 2 2 2 4 3 6" xfId="327" xr:uid="{00000000-0005-0000-0000-0000EC000000}"/>
    <cellStyle name="20% - 강조색1 2 2 2 4 4" xfId="328" xr:uid="{00000000-0005-0000-0000-0000ED000000}"/>
    <cellStyle name="20% - 강조색1 2 2 2 4 4 2" xfId="329" xr:uid="{00000000-0005-0000-0000-0000EE000000}"/>
    <cellStyle name="20% - 강조색1 2 2 2 4 4 3" xfId="330" xr:uid="{00000000-0005-0000-0000-0000EF000000}"/>
    <cellStyle name="20% - 강조색1 2 2 2 4 5" xfId="331" xr:uid="{00000000-0005-0000-0000-0000F0000000}"/>
    <cellStyle name="20% - 강조색1 2 2 2 4 5 2" xfId="332" xr:uid="{00000000-0005-0000-0000-0000F1000000}"/>
    <cellStyle name="20% - 강조색1 2 2 2 4 6" xfId="333" xr:uid="{00000000-0005-0000-0000-0000F2000000}"/>
    <cellStyle name="20% - 강조색1 2 2 2 4 7" xfId="334" xr:uid="{00000000-0005-0000-0000-0000F3000000}"/>
    <cellStyle name="20% - 강조색1 2 2 2 4 8" xfId="335" xr:uid="{00000000-0005-0000-0000-0000F4000000}"/>
    <cellStyle name="20% - 강조색1 2 2 2 4 9" xfId="336" xr:uid="{00000000-0005-0000-0000-0000F5000000}"/>
    <cellStyle name="20% - 강조색1 2 2 2 5" xfId="337" xr:uid="{00000000-0005-0000-0000-0000F6000000}"/>
    <cellStyle name="20% - 강조색1 2 2 2 5 10" xfId="338" xr:uid="{00000000-0005-0000-0000-0000F7000000}"/>
    <cellStyle name="20% - 강조색1 2 2 2 5 2" xfId="339" xr:uid="{00000000-0005-0000-0000-0000F8000000}"/>
    <cellStyle name="20% - 강조색1 2 2 2 5 2 2" xfId="340" xr:uid="{00000000-0005-0000-0000-0000F9000000}"/>
    <cellStyle name="20% - 강조색1 2 2 2 5 2 3" xfId="341" xr:uid="{00000000-0005-0000-0000-0000FA000000}"/>
    <cellStyle name="20% - 강조색1 2 2 2 5 2 4" xfId="342" xr:uid="{00000000-0005-0000-0000-0000FB000000}"/>
    <cellStyle name="20% - 강조색1 2 2 2 5 2 5" xfId="343" xr:uid="{00000000-0005-0000-0000-0000FC000000}"/>
    <cellStyle name="20% - 강조색1 2 2 2 5 2 6" xfId="344" xr:uid="{00000000-0005-0000-0000-0000FD000000}"/>
    <cellStyle name="20% - 강조색1 2 2 2 5 3" xfId="345" xr:uid="{00000000-0005-0000-0000-0000FE000000}"/>
    <cellStyle name="20% - 강조색1 2 2 2 5 3 2" xfId="346" xr:uid="{00000000-0005-0000-0000-0000FF000000}"/>
    <cellStyle name="20% - 강조색1 2 2 2 5 3 3" xfId="347" xr:uid="{00000000-0005-0000-0000-000000010000}"/>
    <cellStyle name="20% - 강조색1 2 2 2 5 4" xfId="348" xr:uid="{00000000-0005-0000-0000-000001010000}"/>
    <cellStyle name="20% - 강조색1 2 2 2 5 4 2" xfId="349" xr:uid="{00000000-0005-0000-0000-000002010000}"/>
    <cellStyle name="20% - 강조색1 2 2 2 5 4 3" xfId="350" xr:uid="{00000000-0005-0000-0000-000003010000}"/>
    <cellStyle name="20% - 강조색1 2 2 2 5 5" xfId="351" xr:uid="{00000000-0005-0000-0000-000004010000}"/>
    <cellStyle name="20% - 강조색1 2 2 2 5 5 2" xfId="352" xr:uid="{00000000-0005-0000-0000-000005010000}"/>
    <cellStyle name="20% - 강조색1 2 2 2 5 6" xfId="353" xr:uid="{00000000-0005-0000-0000-000006010000}"/>
    <cellStyle name="20% - 강조색1 2 2 2 5 7" xfId="354" xr:uid="{00000000-0005-0000-0000-000007010000}"/>
    <cellStyle name="20% - 강조색1 2 2 2 5 8" xfId="355" xr:uid="{00000000-0005-0000-0000-000008010000}"/>
    <cellStyle name="20% - 강조색1 2 2 2 5 9" xfId="356" xr:uid="{00000000-0005-0000-0000-000009010000}"/>
    <cellStyle name="20% - 강조색1 2 2 2 6" xfId="357" xr:uid="{00000000-0005-0000-0000-00000A010000}"/>
    <cellStyle name="20% - 강조색1 2 2 2 6 10" xfId="358" xr:uid="{00000000-0005-0000-0000-00000B010000}"/>
    <cellStyle name="20% - 강조색1 2 2 2 6 2" xfId="359" xr:uid="{00000000-0005-0000-0000-00000C010000}"/>
    <cellStyle name="20% - 강조색1 2 2 2 6 2 2" xfId="360" xr:uid="{00000000-0005-0000-0000-00000D010000}"/>
    <cellStyle name="20% - 강조색1 2 2 2 6 2 3" xfId="361" xr:uid="{00000000-0005-0000-0000-00000E010000}"/>
    <cellStyle name="20% - 강조색1 2 2 2 6 3" xfId="362" xr:uid="{00000000-0005-0000-0000-00000F010000}"/>
    <cellStyle name="20% - 강조색1 2 2 2 6 3 2" xfId="363" xr:uid="{00000000-0005-0000-0000-000010010000}"/>
    <cellStyle name="20% - 강조색1 2 2 2 6 3 3" xfId="364" xr:uid="{00000000-0005-0000-0000-000011010000}"/>
    <cellStyle name="20% - 강조색1 2 2 2 6 4" xfId="365" xr:uid="{00000000-0005-0000-0000-000012010000}"/>
    <cellStyle name="20% - 강조색1 2 2 2 6 4 2" xfId="366" xr:uid="{00000000-0005-0000-0000-000013010000}"/>
    <cellStyle name="20% - 강조색1 2 2 2 6 5" xfId="367" xr:uid="{00000000-0005-0000-0000-000014010000}"/>
    <cellStyle name="20% - 강조색1 2 2 2 6 5 2" xfId="368" xr:uid="{00000000-0005-0000-0000-000015010000}"/>
    <cellStyle name="20% - 강조색1 2 2 2 6 6" xfId="369" xr:uid="{00000000-0005-0000-0000-000016010000}"/>
    <cellStyle name="20% - 강조색1 2 2 2 6 7" xfId="370" xr:uid="{00000000-0005-0000-0000-000017010000}"/>
    <cellStyle name="20% - 강조색1 2 2 2 6 8" xfId="371" xr:uid="{00000000-0005-0000-0000-000018010000}"/>
    <cellStyle name="20% - 강조색1 2 2 2 6 9" xfId="372" xr:uid="{00000000-0005-0000-0000-000019010000}"/>
    <cellStyle name="20% - 강조색1 2 2 2 7" xfId="373" xr:uid="{00000000-0005-0000-0000-00001A010000}"/>
    <cellStyle name="20% - 강조색1 2 2 2 7 2" xfId="374" xr:uid="{00000000-0005-0000-0000-00001B010000}"/>
    <cellStyle name="20% - 강조색1 2 2 2 7 3" xfId="375" xr:uid="{00000000-0005-0000-0000-00001C010000}"/>
    <cellStyle name="20% - 강조색1 2 2 2 8" xfId="376" xr:uid="{00000000-0005-0000-0000-00001D010000}"/>
    <cellStyle name="20% - 강조색1 2 2 2 8 2" xfId="377" xr:uid="{00000000-0005-0000-0000-00001E010000}"/>
    <cellStyle name="20% - 강조색1 2 2 2 8 3" xfId="378" xr:uid="{00000000-0005-0000-0000-00001F010000}"/>
    <cellStyle name="20% - 강조색1 2 2 2 9" xfId="379" xr:uid="{00000000-0005-0000-0000-000020010000}"/>
    <cellStyle name="20% - 강조색1 2 2 2 9 2" xfId="380" xr:uid="{00000000-0005-0000-0000-000021010000}"/>
    <cellStyle name="20% - 강조색1 2 2 2 9 3" xfId="381" xr:uid="{00000000-0005-0000-0000-000022010000}"/>
    <cellStyle name="20% - 강조색1 2 2 3" xfId="382" xr:uid="{00000000-0005-0000-0000-000023010000}"/>
    <cellStyle name="20% - 강조색1 2 2 3 10" xfId="383" xr:uid="{00000000-0005-0000-0000-000024010000}"/>
    <cellStyle name="20% - 강조색1 2 2 3 10 2" xfId="384" xr:uid="{00000000-0005-0000-0000-000025010000}"/>
    <cellStyle name="20% - 강조색1 2 2 3 11" xfId="385" xr:uid="{00000000-0005-0000-0000-000026010000}"/>
    <cellStyle name="20% - 강조색1 2 2 3 12" xfId="386" xr:uid="{00000000-0005-0000-0000-000027010000}"/>
    <cellStyle name="20% - 강조색1 2 2 3 13" xfId="387" xr:uid="{00000000-0005-0000-0000-000028010000}"/>
    <cellStyle name="20% - 강조색1 2 2 3 14" xfId="388" xr:uid="{00000000-0005-0000-0000-000029010000}"/>
    <cellStyle name="20% - 강조색1 2 2 3 15" xfId="389" xr:uid="{00000000-0005-0000-0000-00002A010000}"/>
    <cellStyle name="20% - 강조색1 2 2 3 2" xfId="390" xr:uid="{00000000-0005-0000-0000-00002B010000}"/>
    <cellStyle name="20% - 강조색1 2 2 3 2 10" xfId="391" xr:uid="{00000000-0005-0000-0000-00002C010000}"/>
    <cellStyle name="20% - 강조색1 2 2 3 2 11" xfId="392" xr:uid="{00000000-0005-0000-0000-00002D010000}"/>
    <cellStyle name="20% - 강조색1 2 2 3 2 12" xfId="393" xr:uid="{00000000-0005-0000-0000-00002E010000}"/>
    <cellStyle name="20% - 강조색1 2 2 3 2 2" xfId="394" xr:uid="{00000000-0005-0000-0000-00002F010000}"/>
    <cellStyle name="20% - 강조색1 2 2 3 2 2 10" xfId="395" xr:uid="{00000000-0005-0000-0000-000030010000}"/>
    <cellStyle name="20% - 강조색1 2 2 3 2 2 2" xfId="396" xr:uid="{00000000-0005-0000-0000-000031010000}"/>
    <cellStyle name="20% - 강조색1 2 2 3 2 2 2 2" xfId="397" xr:uid="{00000000-0005-0000-0000-000032010000}"/>
    <cellStyle name="20% - 강조색1 2 2 3 2 2 2 2 2" xfId="398" xr:uid="{00000000-0005-0000-0000-000033010000}"/>
    <cellStyle name="20% - 강조색1 2 2 3 2 2 2 2 3" xfId="399" xr:uid="{00000000-0005-0000-0000-000034010000}"/>
    <cellStyle name="20% - 강조색1 2 2 3 2 2 2 2 4" xfId="400" xr:uid="{00000000-0005-0000-0000-000035010000}"/>
    <cellStyle name="20% - 강조색1 2 2 3 2 2 2 2 5" xfId="401" xr:uid="{00000000-0005-0000-0000-000036010000}"/>
    <cellStyle name="20% - 강조색1 2 2 3 2 2 2 3" xfId="402" xr:uid="{00000000-0005-0000-0000-000037010000}"/>
    <cellStyle name="20% - 강조색1 2 2 3 2 2 2 4" xfId="403" xr:uid="{00000000-0005-0000-0000-000038010000}"/>
    <cellStyle name="20% - 강조색1 2 2 3 2 2 2 5" xfId="404" xr:uid="{00000000-0005-0000-0000-000039010000}"/>
    <cellStyle name="20% - 강조색1 2 2 3 2 2 2 6" xfId="405" xr:uid="{00000000-0005-0000-0000-00003A010000}"/>
    <cellStyle name="20% - 강조색1 2 2 3 2 2 2 7" xfId="406" xr:uid="{00000000-0005-0000-0000-00003B010000}"/>
    <cellStyle name="20% - 강조색1 2 2 3 2 2 3" xfId="407" xr:uid="{00000000-0005-0000-0000-00003C010000}"/>
    <cellStyle name="20% - 강조색1 2 2 3 2 2 3 2" xfId="408" xr:uid="{00000000-0005-0000-0000-00003D010000}"/>
    <cellStyle name="20% - 강조색1 2 2 3 2 2 3 3" xfId="409" xr:uid="{00000000-0005-0000-0000-00003E010000}"/>
    <cellStyle name="20% - 강조색1 2 2 3 2 2 3 4" xfId="410" xr:uid="{00000000-0005-0000-0000-00003F010000}"/>
    <cellStyle name="20% - 강조색1 2 2 3 2 2 3 5" xfId="411" xr:uid="{00000000-0005-0000-0000-000040010000}"/>
    <cellStyle name="20% - 강조색1 2 2 3 2 2 3 6" xfId="412" xr:uid="{00000000-0005-0000-0000-000041010000}"/>
    <cellStyle name="20% - 강조색1 2 2 3 2 2 4" xfId="413" xr:uid="{00000000-0005-0000-0000-000042010000}"/>
    <cellStyle name="20% - 강조색1 2 2 3 2 2 4 2" xfId="414" xr:uid="{00000000-0005-0000-0000-000043010000}"/>
    <cellStyle name="20% - 강조색1 2 2 3 2 2 5" xfId="415" xr:uid="{00000000-0005-0000-0000-000044010000}"/>
    <cellStyle name="20% - 강조색1 2 2 3 2 2 5 2" xfId="416" xr:uid="{00000000-0005-0000-0000-000045010000}"/>
    <cellStyle name="20% - 강조색1 2 2 3 2 2 6" xfId="417" xr:uid="{00000000-0005-0000-0000-000046010000}"/>
    <cellStyle name="20% - 강조색1 2 2 3 2 2 7" xfId="418" xr:uid="{00000000-0005-0000-0000-000047010000}"/>
    <cellStyle name="20% - 강조색1 2 2 3 2 2 8" xfId="419" xr:uid="{00000000-0005-0000-0000-000048010000}"/>
    <cellStyle name="20% - 강조색1 2 2 3 2 2 9" xfId="420" xr:uid="{00000000-0005-0000-0000-000049010000}"/>
    <cellStyle name="20% - 강조색1 2 2 3 2 3" xfId="421" xr:uid="{00000000-0005-0000-0000-00004A010000}"/>
    <cellStyle name="20% - 강조색1 2 2 3 2 3 10" xfId="422" xr:uid="{00000000-0005-0000-0000-00004B010000}"/>
    <cellStyle name="20% - 강조색1 2 2 3 2 3 2" xfId="423" xr:uid="{00000000-0005-0000-0000-00004C010000}"/>
    <cellStyle name="20% - 강조색1 2 2 3 2 3 2 2" xfId="424" xr:uid="{00000000-0005-0000-0000-00004D010000}"/>
    <cellStyle name="20% - 강조색1 2 2 3 2 3 2 3" xfId="425" xr:uid="{00000000-0005-0000-0000-00004E010000}"/>
    <cellStyle name="20% - 강조색1 2 2 3 2 3 2 4" xfId="426" xr:uid="{00000000-0005-0000-0000-00004F010000}"/>
    <cellStyle name="20% - 강조색1 2 2 3 2 3 2 5" xfId="427" xr:uid="{00000000-0005-0000-0000-000050010000}"/>
    <cellStyle name="20% - 강조색1 2 2 3 2 3 2 6" xfId="428" xr:uid="{00000000-0005-0000-0000-000051010000}"/>
    <cellStyle name="20% - 강조색1 2 2 3 2 3 3" xfId="429" xr:uid="{00000000-0005-0000-0000-000052010000}"/>
    <cellStyle name="20% - 강조색1 2 2 3 2 3 3 2" xfId="430" xr:uid="{00000000-0005-0000-0000-000053010000}"/>
    <cellStyle name="20% - 강조색1 2 2 3 2 3 4" xfId="431" xr:uid="{00000000-0005-0000-0000-000054010000}"/>
    <cellStyle name="20% - 강조색1 2 2 3 2 3 4 2" xfId="432" xr:uid="{00000000-0005-0000-0000-000055010000}"/>
    <cellStyle name="20% - 강조색1 2 2 3 2 3 5" xfId="433" xr:uid="{00000000-0005-0000-0000-000056010000}"/>
    <cellStyle name="20% - 강조색1 2 2 3 2 3 5 2" xfId="434" xr:uid="{00000000-0005-0000-0000-000057010000}"/>
    <cellStyle name="20% - 강조색1 2 2 3 2 3 6" xfId="435" xr:uid="{00000000-0005-0000-0000-000058010000}"/>
    <cellStyle name="20% - 강조색1 2 2 3 2 3 7" xfId="436" xr:uid="{00000000-0005-0000-0000-000059010000}"/>
    <cellStyle name="20% - 강조색1 2 2 3 2 3 8" xfId="437" xr:uid="{00000000-0005-0000-0000-00005A010000}"/>
    <cellStyle name="20% - 강조색1 2 2 3 2 3 9" xfId="438" xr:uid="{00000000-0005-0000-0000-00005B010000}"/>
    <cellStyle name="20% - 강조색1 2 2 3 2 4" xfId="439" xr:uid="{00000000-0005-0000-0000-00005C010000}"/>
    <cellStyle name="20% - 강조색1 2 2 3 2 4 2" xfId="440" xr:uid="{00000000-0005-0000-0000-00005D010000}"/>
    <cellStyle name="20% - 강조색1 2 2 3 2 4 3" xfId="441" xr:uid="{00000000-0005-0000-0000-00005E010000}"/>
    <cellStyle name="20% - 강조색1 2 2 3 2 4 4" xfId="442" xr:uid="{00000000-0005-0000-0000-00005F010000}"/>
    <cellStyle name="20% - 강조색1 2 2 3 2 4 5" xfId="443" xr:uid="{00000000-0005-0000-0000-000060010000}"/>
    <cellStyle name="20% - 강조색1 2 2 3 2 4 6" xfId="444" xr:uid="{00000000-0005-0000-0000-000061010000}"/>
    <cellStyle name="20% - 강조색1 2 2 3 2 5" xfId="445" xr:uid="{00000000-0005-0000-0000-000062010000}"/>
    <cellStyle name="20% - 강조색1 2 2 3 2 5 2" xfId="446" xr:uid="{00000000-0005-0000-0000-000063010000}"/>
    <cellStyle name="20% - 강조색1 2 2 3 2 6" xfId="447" xr:uid="{00000000-0005-0000-0000-000064010000}"/>
    <cellStyle name="20% - 강조색1 2 2 3 2 6 2" xfId="448" xr:uid="{00000000-0005-0000-0000-000065010000}"/>
    <cellStyle name="20% - 강조색1 2 2 3 2 7" xfId="449" xr:uid="{00000000-0005-0000-0000-000066010000}"/>
    <cellStyle name="20% - 강조색1 2 2 3 2 7 2" xfId="450" xr:uid="{00000000-0005-0000-0000-000067010000}"/>
    <cellStyle name="20% - 강조색1 2 2 3 2 8" xfId="451" xr:uid="{00000000-0005-0000-0000-000068010000}"/>
    <cellStyle name="20% - 강조색1 2 2 3 2 9" xfId="452" xr:uid="{00000000-0005-0000-0000-000069010000}"/>
    <cellStyle name="20% - 강조색1 2 2 3 3" xfId="453" xr:uid="{00000000-0005-0000-0000-00006A010000}"/>
    <cellStyle name="20% - 강조색1 2 2 3 3 10" xfId="454" xr:uid="{00000000-0005-0000-0000-00006B010000}"/>
    <cellStyle name="20% - 강조색1 2 2 3 3 2" xfId="455" xr:uid="{00000000-0005-0000-0000-00006C010000}"/>
    <cellStyle name="20% - 강조색1 2 2 3 3 2 2" xfId="456" xr:uid="{00000000-0005-0000-0000-00006D010000}"/>
    <cellStyle name="20% - 강조색1 2 2 3 3 2 2 2" xfId="457" xr:uid="{00000000-0005-0000-0000-00006E010000}"/>
    <cellStyle name="20% - 강조색1 2 2 3 3 2 2 3" xfId="458" xr:uid="{00000000-0005-0000-0000-00006F010000}"/>
    <cellStyle name="20% - 강조색1 2 2 3 3 2 2 4" xfId="459" xr:uid="{00000000-0005-0000-0000-000070010000}"/>
    <cellStyle name="20% - 강조색1 2 2 3 3 2 2 5" xfId="460" xr:uid="{00000000-0005-0000-0000-000071010000}"/>
    <cellStyle name="20% - 강조색1 2 2 3 3 2 3" xfId="461" xr:uid="{00000000-0005-0000-0000-000072010000}"/>
    <cellStyle name="20% - 강조색1 2 2 3 3 2 4" xfId="462" xr:uid="{00000000-0005-0000-0000-000073010000}"/>
    <cellStyle name="20% - 강조색1 2 2 3 3 2 5" xfId="463" xr:uid="{00000000-0005-0000-0000-000074010000}"/>
    <cellStyle name="20% - 강조색1 2 2 3 3 2 6" xfId="464" xr:uid="{00000000-0005-0000-0000-000075010000}"/>
    <cellStyle name="20% - 강조색1 2 2 3 3 2 7" xfId="465" xr:uid="{00000000-0005-0000-0000-000076010000}"/>
    <cellStyle name="20% - 강조색1 2 2 3 3 3" xfId="466" xr:uid="{00000000-0005-0000-0000-000077010000}"/>
    <cellStyle name="20% - 강조색1 2 2 3 3 3 2" xfId="467" xr:uid="{00000000-0005-0000-0000-000078010000}"/>
    <cellStyle name="20% - 강조색1 2 2 3 3 3 3" xfId="468" xr:uid="{00000000-0005-0000-0000-000079010000}"/>
    <cellStyle name="20% - 강조색1 2 2 3 3 3 4" xfId="469" xr:uid="{00000000-0005-0000-0000-00007A010000}"/>
    <cellStyle name="20% - 강조색1 2 2 3 3 3 5" xfId="470" xr:uid="{00000000-0005-0000-0000-00007B010000}"/>
    <cellStyle name="20% - 강조색1 2 2 3 3 3 6" xfId="471" xr:uid="{00000000-0005-0000-0000-00007C010000}"/>
    <cellStyle name="20% - 강조색1 2 2 3 3 4" xfId="472" xr:uid="{00000000-0005-0000-0000-00007D010000}"/>
    <cellStyle name="20% - 강조색1 2 2 3 3 4 2" xfId="473" xr:uid="{00000000-0005-0000-0000-00007E010000}"/>
    <cellStyle name="20% - 강조색1 2 2 3 3 4 3" xfId="474" xr:uid="{00000000-0005-0000-0000-00007F010000}"/>
    <cellStyle name="20% - 강조색1 2 2 3 3 5" xfId="475" xr:uid="{00000000-0005-0000-0000-000080010000}"/>
    <cellStyle name="20% - 강조색1 2 2 3 3 5 2" xfId="476" xr:uid="{00000000-0005-0000-0000-000081010000}"/>
    <cellStyle name="20% - 강조색1 2 2 3 3 6" xfId="477" xr:uid="{00000000-0005-0000-0000-000082010000}"/>
    <cellStyle name="20% - 강조색1 2 2 3 3 7" xfId="478" xr:uid="{00000000-0005-0000-0000-000083010000}"/>
    <cellStyle name="20% - 강조색1 2 2 3 3 8" xfId="479" xr:uid="{00000000-0005-0000-0000-000084010000}"/>
    <cellStyle name="20% - 강조색1 2 2 3 3 9" xfId="480" xr:uid="{00000000-0005-0000-0000-000085010000}"/>
    <cellStyle name="20% - 강조색1 2 2 3 4" xfId="481" xr:uid="{00000000-0005-0000-0000-000086010000}"/>
    <cellStyle name="20% - 강조색1 2 2 3 4 10" xfId="482" xr:uid="{00000000-0005-0000-0000-000087010000}"/>
    <cellStyle name="20% - 강조색1 2 2 3 4 2" xfId="483" xr:uid="{00000000-0005-0000-0000-000088010000}"/>
    <cellStyle name="20% - 강조색1 2 2 3 4 2 2" xfId="484" xr:uid="{00000000-0005-0000-0000-000089010000}"/>
    <cellStyle name="20% - 강조색1 2 2 3 4 2 2 2" xfId="485" xr:uid="{00000000-0005-0000-0000-00008A010000}"/>
    <cellStyle name="20% - 강조색1 2 2 3 4 2 2 3" xfId="486" xr:uid="{00000000-0005-0000-0000-00008B010000}"/>
    <cellStyle name="20% - 강조색1 2 2 3 4 2 2 4" xfId="487" xr:uid="{00000000-0005-0000-0000-00008C010000}"/>
    <cellStyle name="20% - 강조색1 2 2 3 4 2 2 5" xfId="488" xr:uid="{00000000-0005-0000-0000-00008D010000}"/>
    <cellStyle name="20% - 강조색1 2 2 3 4 2 3" xfId="489" xr:uid="{00000000-0005-0000-0000-00008E010000}"/>
    <cellStyle name="20% - 강조색1 2 2 3 4 2 4" xfId="490" xr:uid="{00000000-0005-0000-0000-00008F010000}"/>
    <cellStyle name="20% - 강조색1 2 2 3 4 2 5" xfId="491" xr:uid="{00000000-0005-0000-0000-000090010000}"/>
    <cellStyle name="20% - 강조색1 2 2 3 4 2 6" xfId="492" xr:uid="{00000000-0005-0000-0000-000091010000}"/>
    <cellStyle name="20% - 강조색1 2 2 3 4 2 7" xfId="493" xr:uid="{00000000-0005-0000-0000-000092010000}"/>
    <cellStyle name="20% - 강조색1 2 2 3 4 3" xfId="494" xr:uid="{00000000-0005-0000-0000-000093010000}"/>
    <cellStyle name="20% - 강조색1 2 2 3 4 3 2" xfId="495" xr:uid="{00000000-0005-0000-0000-000094010000}"/>
    <cellStyle name="20% - 강조색1 2 2 3 4 3 3" xfId="496" xr:uid="{00000000-0005-0000-0000-000095010000}"/>
    <cellStyle name="20% - 강조색1 2 2 3 4 3 4" xfId="497" xr:uid="{00000000-0005-0000-0000-000096010000}"/>
    <cellStyle name="20% - 강조색1 2 2 3 4 3 5" xfId="498" xr:uid="{00000000-0005-0000-0000-000097010000}"/>
    <cellStyle name="20% - 강조색1 2 2 3 4 3 6" xfId="499" xr:uid="{00000000-0005-0000-0000-000098010000}"/>
    <cellStyle name="20% - 강조색1 2 2 3 4 4" xfId="500" xr:uid="{00000000-0005-0000-0000-000099010000}"/>
    <cellStyle name="20% - 강조색1 2 2 3 4 4 2" xfId="501" xr:uid="{00000000-0005-0000-0000-00009A010000}"/>
    <cellStyle name="20% - 강조색1 2 2 3 4 4 3" xfId="502" xr:uid="{00000000-0005-0000-0000-00009B010000}"/>
    <cellStyle name="20% - 강조색1 2 2 3 4 5" xfId="503" xr:uid="{00000000-0005-0000-0000-00009C010000}"/>
    <cellStyle name="20% - 강조색1 2 2 3 4 5 2" xfId="504" xr:uid="{00000000-0005-0000-0000-00009D010000}"/>
    <cellStyle name="20% - 강조색1 2 2 3 4 6" xfId="505" xr:uid="{00000000-0005-0000-0000-00009E010000}"/>
    <cellStyle name="20% - 강조색1 2 2 3 4 7" xfId="506" xr:uid="{00000000-0005-0000-0000-00009F010000}"/>
    <cellStyle name="20% - 강조색1 2 2 3 4 8" xfId="507" xr:uid="{00000000-0005-0000-0000-0000A0010000}"/>
    <cellStyle name="20% - 강조색1 2 2 3 4 9" xfId="508" xr:uid="{00000000-0005-0000-0000-0000A1010000}"/>
    <cellStyle name="20% - 강조색1 2 2 3 5" xfId="509" xr:uid="{00000000-0005-0000-0000-0000A2010000}"/>
    <cellStyle name="20% - 강조색1 2 2 3 5 10" xfId="510" xr:uid="{00000000-0005-0000-0000-0000A3010000}"/>
    <cellStyle name="20% - 강조색1 2 2 3 5 2" xfId="511" xr:uid="{00000000-0005-0000-0000-0000A4010000}"/>
    <cellStyle name="20% - 강조색1 2 2 3 5 2 2" xfId="512" xr:uid="{00000000-0005-0000-0000-0000A5010000}"/>
    <cellStyle name="20% - 강조색1 2 2 3 5 2 3" xfId="513" xr:uid="{00000000-0005-0000-0000-0000A6010000}"/>
    <cellStyle name="20% - 강조색1 2 2 3 5 2 4" xfId="514" xr:uid="{00000000-0005-0000-0000-0000A7010000}"/>
    <cellStyle name="20% - 강조색1 2 2 3 5 2 5" xfId="515" xr:uid="{00000000-0005-0000-0000-0000A8010000}"/>
    <cellStyle name="20% - 강조색1 2 2 3 5 2 6" xfId="516" xr:uid="{00000000-0005-0000-0000-0000A9010000}"/>
    <cellStyle name="20% - 강조색1 2 2 3 5 3" xfId="517" xr:uid="{00000000-0005-0000-0000-0000AA010000}"/>
    <cellStyle name="20% - 강조색1 2 2 3 5 3 2" xfId="518" xr:uid="{00000000-0005-0000-0000-0000AB010000}"/>
    <cellStyle name="20% - 강조색1 2 2 3 5 3 3" xfId="519" xr:uid="{00000000-0005-0000-0000-0000AC010000}"/>
    <cellStyle name="20% - 강조색1 2 2 3 5 4" xfId="520" xr:uid="{00000000-0005-0000-0000-0000AD010000}"/>
    <cellStyle name="20% - 강조색1 2 2 3 5 4 2" xfId="521" xr:uid="{00000000-0005-0000-0000-0000AE010000}"/>
    <cellStyle name="20% - 강조색1 2 2 3 5 5" xfId="522" xr:uid="{00000000-0005-0000-0000-0000AF010000}"/>
    <cellStyle name="20% - 강조색1 2 2 3 5 5 2" xfId="523" xr:uid="{00000000-0005-0000-0000-0000B0010000}"/>
    <cellStyle name="20% - 강조색1 2 2 3 5 6" xfId="524" xr:uid="{00000000-0005-0000-0000-0000B1010000}"/>
    <cellStyle name="20% - 강조색1 2 2 3 5 7" xfId="525" xr:uid="{00000000-0005-0000-0000-0000B2010000}"/>
    <cellStyle name="20% - 강조색1 2 2 3 5 8" xfId="526" xr:uid="{00000000-0005-0000-0000-0000B3010000}"/>
    <cellStyle name="20% - 강조색1 2 2 3 5 9" xfId="527" xr:uid="{00000000-0005-0000-0000-0000B4010000}"/>
    <cellStyle name="20% - 강조색1 2 2 3 6" xfId="528" xr:uid="{00000000-0005-0000-0000-0000B5010000}"/>
    <cellStyle name="20% - 강조색1 2 2 3 6 10" xfId="529" xr:uid="{00000000-0005-0000-0000-0000B6010000}"/>
    <cellStyle name="20% - 강조색1 2 2 3 6 2" xfId="530" xr:uid="{00000000-0005-0000-0000-0000B7010000}"/>
    <cellStyle name="20% - 강조색1 2 2 3 6 2 2" xfId="531" xr:uid="{00000000-0005-0000-0000-0000B8010000}"/>
    <cellStyle name="20% - 강조색1 2 2 3 6 3" xfId="532" xr:uid="{00000000-0005-0000-0000-0000B9010000}"/>
    <cellStyle name="20% - 강조색1 2 2 3 6 3 2" xfId="533" xr:uid="{00000000-0005-0000-0000-0000BA010000}"/>
    <cellStyle name="20% - 강조색1 2 2 3 6 4" xfId="534" xr:uid="{00000000-0005-0000-0000-0000BB010000}"/>
    <cellStyle name="20% - 강조색1 2 2 3 6 4 2" xfId="535" xr:uid="{00000000-0005-0000-0000-0000BC010000}"/>
    <cellStyle name="20% - 강조색1 2 2 3 6 5" xfId="536" xr:uid="{00000000-0005-0000-0000-0000BD010000}"/>
    <cellStyle name="20% - 강조색1 2 2 3 6 5 2" xfId="537" xr:uid="{00000000-0005-0000-0000-0000BE010000}"/>
    <cellStyle name="20% - 강조색1 2 2 3 6 6" xfId="538" xr:uid="{00000000-0005-0000-0000-0000BF010000}"/>
    <cellStyle name="20% - 강조색1 2 2 3 6 7" xfId="539" xr:uid="{00000000-0005-0000-0000-0000C0010000}"/>
    <cellStyle name="20% - 강조색1 2 2 3 6 8" xfId="540" xr:uid="{00000000-0005-0000-0000-0000C1010000}"/>
    <cellStyle name="20% - 강조색1 2 2 3 6 9" xfId="541" xr:uid="{00000000-0005-0000-0000-0000C2010000}"/>
    <cellStyle name="20% - 강조색1 2 2 3 7" xfId="542" xr:uid="{00000000-0005-0000-0000-0000C3010000}"/>
    <cellStyle name="20% - 강조색1 2 2 3 7 2" xfId="543" xr:uid="{00000000-0005-0000-0000-0000C4010000}"/>
    <cellStyle name="20% - 강조색1 2 2 3 7 3" xfId="544" xr:uid="{00000000-0005-0000-0000-0000C5010000}"/>
    <cellStyle name="20% - 강조색1 2 2 3 8" xfId="545" xr:uid="{00000000-0005-0000-0000-0000C6010000}"/>
    <cellStyle name="20% - 강조색1 2 2 3 8 2" xfId="546" xr:uid="{00000000-0005-0000-0000-0000C7010000}"/>
    <cellStyle name="20% - 강조색1 2 2 3 8 3" xfId="547" xr:uid="{00000000-0005-0000-0000-0000C8010000}"/>
    <cellStyle name="20% - 강조색1 2 2 3 9" xfId="548" xr:uid="{00000000-0005-0000-0000-0000C9010000}"/>
    <cellStyle name="20% - 강조색1 2 2 3 9 2" xfId="549" xr:uid="{00000000-0005-0000-0000-0000CA010000}"/>
    <cellStyle name="20% - 강조색1 2 2 4" xfId="550" xr:uid="{00000000-0005-0000-0000-0000CB010000}"/>
    <cellStyle name="20% - 강조색1 2 2 4 10" xfId="551" xr:uid="{00000000-0005-0000-0000-0000CC010000}"/>
    <cellStyle name="20% - 강조색1 2 2 4 11" xfId="552" xr:uid="{00000000-0005-0000-0000-0000CD010000}"/>
    <cellStyle name="20% - 강조색1 2 2 4 12" xfId="553" xr:uid="{00000000-0005-0000-0000-0000CE010000}"/>
    <cellStyle name="20% - 강조색1 2 2 4 13" xfId="554" xr:uid="{00000000-0005-0000-0000-0000CF010000}"/>
    <cellStyle name="20% - 강조색1 2 2 4 14" xfId="555" xr:uid="{00000000-0005-0000-0000-0000D0010000}"/>
    <cellStyle name="20% - 강조색1 2 2 4 2" xfId="556" xr:uid="{00000000-0005-0000-0000-0000D1010000}"/>
    <cellStyle name="20% - 강조색1 2 2 4 2 10" xfId="557" xr:uid="{00000000-0005-0000-0000-0000D2010000}"/>
    <cellStyle name="20% - 강조색1 2 2 4 2 11" xfId="558" xr:uid="{00000000-0005-0000-0000-0000D3010000}"/>
    <cellStyle name="20% - 강조색1 2 2 4 2 12" xfId="559" xr:uid="{00000000-0005-0000-0000-0000D4010000}"/>
    <cellStyle name="20% - 강조색1 2 2 4 2 2" xfId="560" xr:uid="{00000000-0005-0000-0000-0000D5010000}"/>
    <cellStyle name="20% - 강조색1 2 2 4 2 2 10" xfId="561" xr:uid="{00000000-0005-0000-0000-0000D6010000}"/>
    <cellStyle name="20% - 강조색1 2 2 4 2 2 2" xfId="562" xr:uid="{00000000-0005-0000-0000-0000D7010000}"/>
    <cellStyle name="20% - 강조색1 2 2 4 2 2 2 2" xfId="563" xr:uid="{00000000-0005-0000-0000-0000D8010000}"/>
    <cellStyle name="20% - 강조색1 2 2 4 2 2 2 2 2" xfId="564" xr:uid="{00000000-0005-0000-0000-0000D9010000}"/>
    <cellStyle name="20% - 강조색1 2 2 4 2 2 2 2 3" xfId="565" xr:uid="{00000000-0005-0000-0000-0000DA010000}"/>
    <cellStyle name="20% - 강조색1 2 2 4 2 2 2 2 4" xfId="566" xr:uid="{00000000-0005-0000-0000-0000DB010000}"/>
    <cellStyle name="20% - 강조색1 2 2 4 2 2 2 2 5" xfId="567" xr:uid="{00000000-0005-0000-0000-0000DC010000}"/>
    <cellStyle name="20% - 강조색1 2 2 4 2 2 2 3" xfId="568" xr:uid="{00000000-0005-0000-0000-0000DD010000}"/>
    <cellStyle name="20% - 강조색1 2 2 4 2 2 2 4" xfId="569" xr:uid="{00000000-0005-0000-0000-0000DE010000}"/>
    <cellStyle name="20% - 강조색1 2 2 4 2 2 2 5" xfId="570" xr:uid="{00000000-0005-0000-0000-0000DF010000}"/>
    <cellStyle name="20% - 강조색1 2 2 4 2 2 2 6" xfId="571" xr:uid="{00000000-0005-0000-0000-0000E0010000}"/>
    <cellStyle name="20% - 강조색1 2 2 4 2 2 2 7" xfId="572" xr:uid="{00000000-0005-0000-0000-0000E1010000}"/>
    <cellStyle name="20% - 강조색1 2 2 4 2 2 3" xfId="573" xr:uid="{00000000-0005-0000-0000-0000E2010000}"/>
    <cellStyle name="20% - 강조색1 2 2 4 2 2 3 2" xfId="574" xr:uid="{00000000-0005-0000-0000-0000E3010000}"/>
    <cellStyle name="20% - 강조색1 2 2 4 2 2 3 3" xfId="575" xr:uid="{00000000-0005-0000-0000-0000E4010000}"/>
    <cellStyle name="20% - 강조색1 2 2 4 2 2 3 4" xfId="576" xr:uid="{00000000-0005-0000-0000-0000E5010000}"/>
    <cellStyle name="20% - 강조색1 2 2 4 2 2 3 5" xfId="577" xr:uid="{00000000-0005-0000-0000-0000E6010000}"/>
    <cellStyle name="20% - 강조색1 2 2 4 2 2 3 6" xfId="578" xr:uid="{00000000-0005-0000-0000-0000E7010000}"/>
    <cellStyle name="20% - 강조색1 2 2 4 2 2 4" xfId="579" xr:uid="{00000000-0005-0000-0000-0000E8010000}"/>
    <cellStyle name="20% - 강조색1 2 2 4 2 2 4 2" xfId="580" xr:uid="{00000000-0005-0000-0000-0000E9010000}"/>
    <cellStyle name="20% - 강조색1 2 2 4 2 2 5" xfId="581" xr:uid="{00000000-0005-0000-0000-0000EA010000}"/>
    <cellStyle name="20% - 강조색1 2 2 4 2 2 5 2" xfId="582" xr:uid="{00000000-0005-0000-0000-0000EB010000}"/>
    <cellStyle name="20% - 강조색1 2 2 4 2 2 6" xfId="583" xr:uid="{00000000-0005-0000-0000-0000EC010000}"/>
    <cellStyle name="20% - 강조색1 2 2 4 2 2 7" xfId="584" xr:uid="{00000000-0005-0000-0000-0000ED010000}"/>
    <cellStyle name="20% - 강조색1 2 2 4 2 2 8" xfId="585" xr:uid="{00000000-0005-0000-0000-0000EE010000}"/>
    <cellStyle name="20% - 강조색1 2 2 4 2 2 9" xfId="586" xr:uid="{00000000-0005-0000-0000-0000EF010000}"/>
    <cellStyle name="20% - 강조색1 2 2 4 2 3" xfId="587" xr:uid="{00000000-0005-0000-0000-0000F0010000}"/>
    <cellStyle name="20% - 강조색1 2 2 4 2 3 10" xfId="588" xr:uid="{00000000-0005-0000-0000-0000F1010000}"/>
    <cellStyle name="20% - 강조색1 2 2 4 2 3 2" xfId="589" xr:uid="{00000000-0005-0000-0000-0000F2010000}"/>
    <cellStyle name="20% - 강조색1 2 2 4 2 3 2 2" xfId="590" xr:uid="{00000000-0005-0000-0000-0000F3010000}"/>
    <cellStyle name="20% - 강조색1 2 2 4 2 3 2 3" xfId="591" xr:uid="{00000000-0005-0000-0000-0000F4010000}"/>
    <cellStyle name="20% - 강조색1 2 2 4 2 3 2 4" xfId="592" xr:uid="{00000000-0005-0000-0000-0000F5010000}"/>
    <cellStyle name="20% - 강조색1 2 2 4 2 3 2 5" xfId="593" xr:uid="{00000000-0005-0000-0000-0000F6010000}"/>
    <cellStyle name="20% - 강조색1 2 2 4 2 3 2 6" xfId="594" xr:uid="{00000000-0005-0000-0000-0000F7010000}"/>
    <cellStyle name="20% - 강조색1 2 2 4 2 3 3" xfId="595" xr:uid="{00000000-0005-0000-0000-0000F8010000}"/>
    <cellStyle name="20% - 강조색1 2 2 4 2 3 3 2" xfId="596" xr:uid="{00000000-0005-0000-0000-0000F9010000}"/>
    <cellStyle name="20% - 강조색1 2 2 4 2 3 4" xfId="597" xr:uid="{00000000-0005-0000-0000-0000FA010000}"/>
    <cellStyle name="20% - 강조색1 2 2 4 2 3 4 2" xfId="598" xr:uid="{00000000-0005-0000-0000-0000FB010000}"/>
    <cellStyle name="20% - 강조색1 2 2 4 2 3 5" xfId="599" xr:uid="{00000000-0005-0000-0000-0000FC010000}"/>
    <cellStyle name="20% - 강조색1 2 2 4 2 3 5 2" xfId="600" xr:uid="{00000000-0005-0000-0000-0000FD010000}"/>
    <cellStyle name="20% - 강조색1 2 2 4 2 3 6" xfId="601" xr:uid="{00000000-0005-0000-0000-0000FE010000}"/>
    <cellStyle name="20% - 강조색1 2 2 4 2 3 7" xfId="602" xr:uid="{00000000-0005-0000-0000-0000FF010000}"/>
    <cellStyle name="20% - 강조색1 2 2 4 2 3 8" xfId="603" xr:uid="{00000000-0005-0000-0000-000000020000}"/>
    <cellStyle name="20% - 강조색1 2 2 4 2 3 9" xfId="604" xr:uid="{00000000-0005-0000-0000-000001020000}"/>
    <cellStyle name="20% - 강조색1 2 2 4 2 4" xfId="605" xr:uid="{00000000-0005-0000-0000-000002020000}"/>
    <cellStyle name="20% - 강조색1 2 2 4 2 4 2" xfId="606" xr:uid="{00000000-0005-0000-0000-000003020000}"/>
    <cellStyle name="20% - 강조색1 2 2 4 2 4 3" xfId="607" xr:uid="{00000000-0005-0000-0000-000004020000}"/>
    <cellStyle name="20% - 강조색1 2 2 4 2 4 4" xfId="608" xr:uid="{00000000-0005-0000-0000-000005020000}"/>
    <cellStyle name="20% - 강조색1 2 2 4 2 4 5" xfId="609" xr:uid="{00000000-0005-0000-0000-000006020000}"/>
    <cellStyle name="20% - 강조색1 2 2 4 2 4 6" xfId="610" xr:uid="{00000000-0005-0000-0000-000007020000}"/>
    <cellStyle name="20% - 강조색1 2 2 4 2 5" xfId="611" xr:uid="{00000000-0005-0000-0000-000008020000}"/>
    <cellStyle name="20% - 강조색1 2 2 4 2 5 2" xfId="612" xr:uid="{00000000-0005-0000-0000-000009020000}"/>
    <cellStyle name="20% - 강조색1 2 2 4 2 6" xfId="613" xr:uid="{00000000-0005-0000-0000-00000A020000}"/>
    <cellStyle name="20% - 강조색1 2 2 4 2 6 2" xfId="614" xr:uid="{00000000-0005-0000-0000-00000B020000}"/>
    <cellStyle name="20% - 강조색1 2 2 4 2 7" xfId="615" xr:uid="{00000000-0005-0000-0000-00000C020000}"/>
    <cellStyle name="20% - 강조색1 2 2 4 2 7 2" xfId="616" xr:uid="{00000000-0005-0000-0000-00000D020000}"/>
    <cellStyle name="20% - 강조색1 2 2 4 2 8" xfId="617" xr:uid="{00000000-0005-0000-0000-00000E020000}"/>
    <cellStyle name="20% - 강조색1 2 2 4 2 9" xfId="618" xr:uid="{00000000-0005-0000-0000-00000F020000}"/>
    <cellStyle name="20% - 강조색1 2 2 4 3" xfId="619" xr:uid="{00000000-0005-0000-0000-000010020000}"/>
    <cellStyle name="20% - 강조색1 2 2 4 3 10" xfId="620" xr:uid="{00000000-0005-0000-0000-000011020000}"/>
    <cellStyle name="20% - 강조색1 2 2 4 3 2" xfId="621" xr:uid="{00000000-0005-0000-0000-000012020000}"/>
    <cellStyle name="20% - 강조색1 2 2 4 3 2 2" xfId="622" xr:uid="{00000000-0005-0000-0000-000013020000}"/>
    <cellStyle name="20% - 강조색1 2 2 4 3 2 2 2" xfId="623" xr:uid="{00000000-0005-0000-0000-000014020000}"/>
    <cellStyle name="20% - 강조색1 2 2 4 3 2 2 3" xfId="624" xr:uid="{00000000-0005-0000-0000-000015020000}"/>
    <cellStyle name="20% - 강조색1 2 2 4 3 2 2 4" xfId="625" xr:uid="{00000000-0005-0000-0000-000016020000}"/>
    <cellStyle name="20% - 강조색1 2 2 4 3 2 2 5" xfId="626" xr:uid="{00000000-0005-0000-0000-000017020000}"/>
    <cellStyle name="20% - 강조색1 2 2 4 3 2 3" xfId="627" xr:uid="{00000000-0005-0000-0000-000018020000}"/>
    <cellStyle name="20% - 강조색1 2 2 4 3 2 4" xfId="628" xr:uid="{00000000-0005-0000-0000-000019020000}"/>
    <cellStyle name="20% - 강조색1 2 2 4 3 2 5" xfId="629" xr:uid="{00000000-0005-0000-0000-00001A020000}"/>
    <cellStyle name="20% - 강조색1 2 2 4 3 2 6" xfId="630" xr:uid="{00000000-0005-0000-0000-00001B020000}"/>
    <cellStyle name="20% - 강조색1 2 2 4 3 2 7" xfId="631" xr:uid="{00000000-0005-0000-0000-00001C020000}"/>
    <cellStyle name="20% - 강조색1 2 2 4 3 3" xfId="632" xr:uid="{00000000-0005-0000-0000-00001D020000}"/>
    <cellStyle name="20% - 강조색1 2 2 4 3 3 2" xfId="633" xr:uid="{00000000-0005-0000-0000-00001E020000}"/>
    <cellStyle name="20% - 강조색1 2 2 4 3 3 3" xfId="634" xr:uid="{00000000-0005-0000-0000-00001F020000}"/>
    <cellStyle name="20% - 강조색1 2 2 4 3 3 4" xfId="635" xr:uid="{00000000-0005-0000-0000-000020020000}"/>
    <cellStyle name="20% - 강조색1 2 2 4 3 3 5" xfId="636" xr:uid="{00000000-0005-0000-0000-000021020000}"/>
    <cellStyle name="20% - 강조색1 2 2 4 3 3 6" xfId="637" xr:uid="{00000000-0005-0000-0000-000022020000}"/>
    <cellStyle name="20% - 강조색1 2 2 4 3 4" xfId="638" xr:uid="{00000000-0005-0000-0000-000023020000}"/>
    <cellStyle name="20% - 강조색1 2 2 4 3 4 2" xfId="639" xr:uid="{00000000-0005-0000-0000-000024020000}"/>
    <cellStyle name="20% - 강조색1 2 2 4 3 5" xfId="640" xr:uid="{00000000-0005-0000-0000-000025020000}"/>
    <cellStyle name="20% - 강조색1 2 2 4 3 5 2" xfId="641" xr:uid="{00000000-0005-0000-0000-000026020000}"/>
    <cellStyle name="20% - 강조색1 2 2 4 3 6" xfId="642" xr:uid="{00000000-0005-0000-0000-000027020000}"/>
    <cellStyle name="20% - 강조색1 2 2 4 3 7" xfId="643" xr:uid="{00000000-0005-0000-0000-000028020000}"/>
    <cellStyle name="20% - 강조색1 2 2 4 3 8" xfId="644" xr:uid="{00000000-0005-0000-0000-000029020000}"/>
    <cellStyle name="20% - 강조색1 2 2 4 3 9" xfId="645" xr:uid="{00000000-0005-0000-0000-00002A020000}"/>
    <cellStyle name="20% - 강조색1 2 2 4 4" xfId="646" xr:uid="{00000000-0005-0000-0000-00002B020000}"/>
    <cellStyle name="20% - 강조색1 2 2 4 4 10" xfId="647" xr:uid="{00000000-0005-0000-0000-00002C020000}"/>
    <cellStyle name="20% - 강조색1 2 2 4 4 2" xfId="648" xr:uid="{00000000-0005-0000-0000-00002D020000}"/>
    <cellStyle name="20% - 강조색1 2 2 4 4 2 2" xfId="649" xr:uid="{00000000-0005-0000-0000-00002E020000}"/>
    <cellStyle name="20% - 강조색1 2 2 4 4 2 2 2" xfId="650" xr:uid="{00000000-0005-0000-0000-00002F020000}"/>
    <cellStyle name="20% - 강조색1 2 2 4 4 2 2 3" xfId="651" xr:uid="{00000000-0005-0000-0000-000030020000}"/>
    <cellStyle name="20% - 강조색1 2 2 4 4 2 2 4" xfId="652" xr:uid="{00000000-0005-0000-0000-000031020000}"/>
    <cellStyle name="20% - 강조색1 2 2 4 4 2 2 5" xfId="653" xr:uid="{00000000-0005-0000-0000-000032020000}"/>
    <cellStyle name="20% - 강조색1 2 2 4 4 2 3" xfId="654" xr:uid="{00000000-0005-0000-0000-000033020000}"/>
    <cellStyle name="20% - 강조색1 2 2 4 4 2 4" xfId="655" xr:uid="{00000000-0005-0000-0000-000034020000}"/>
    <cellStyle name="20% - 강조색1 2 2 4 4 2 5" xfId="656" xr:uid="{00000000-0005-0000-0000-000035020000}"/>
    <cellStyle name="20% - 강조색1 2 2 4 4 2 6" xfId="657" xr:uid="{00000000-0005-0000-0000-000036020000}"/>
    <cellStyle name="20% - 강조색1 2 2 4 4 2 7" xfId="658" xr:uid="{00000000-0005-0000-0000-000037020000}"/>
    <cellStyle name="20% - 강조색1 2 2 4 4 3" xfId="659" xr:uid="{00000000-0005-0000-0000-000038020000}"/>
    <cellStyle name="20% - 강조색1 2 2 4 4 3 2" xfId="660" xr:uid="{00000000-0005-0000-0000-000039020000}"/>
    <cellStyle name="20% - 강조색1 2 2 4 4 3 3" xfId="661" xr:uid="{00000000-0005-0000-0000-00003A020000}"/>
    <cellStyle name="20% - 강조색1 2 2 4 4 3 4" xfId="662" xr:uid="{00000000-0005-0000-0000-00003B020000}"/>
    <cellStyle name="20% - 강조색1 2 2 4 4 3 5" xfId="663" xr:uid="{00000000-0005-0000-0000-00003C020000}"/>
    <cellStyle name="20% - 강조색1 2 2 4 4 3 6" xfId="664" xr:uid="{00000000-0005-0000-0000-00003D020000}"/>
    <cellStyle name="20% - 강조색1 2 2 4 4 4" xfId="665" xr:uid="{00000000-0005-0000-0000-00003E020000}"/>
    <cellStyle name="20% - 강조색1 2 2 4 4 4 2" xfId="666" xr:uid="{00000000-0005-0000-0000-00003F020000}"/>
    <cellStyle name="20% - 강조색1 2 2 4 4 5" xfId="667" xr:uid="{00000000-0005-0000-0000-000040020000}"/>
    <cellStyle name="20% - 강조색1 2 2 4 4 5 2" xfId="668" xr:uid="{00000000-0005-0000-0000-000041020000}"/>
    <cellStyle name="20% - 강조색1 2 2 4 4 6" xfId="669" xr:uid="{00000000-0005-0000-0000-000042020000}"/>
    <cellStyle name="20% - 강조색1 2 2 4 4 7" xfId="670" xr:uid="{00000000-0005-0000-0000-000043020000}"/>
    <cellStyle name="20% - 강조색1 2 2 4 4 8" xfId="671" xr:uid="{00000000-0005-0000-0000-000044020000}"/>
    <cellStyle name="20% - 강조색1 2 2 4 4 9" xfId="672" xr:uid="{00000000-0005-0000-0000-000045020000}"/>
    <cellStyle name="20% - 강조색1 2 2 4 5" xfId="673" xr:uid="{00000000-0005-0000-0000-000046020000}"/>
    <cellStyle name="20% - 강조색1 2 2 4 5 10" xfId="674" xr:uid="{00000000-0005-0000-0000-000047020000}"/>
    <cellStyle name="20% - 강조색1 2 2 4 5 2" xfId="675" xr:uid="{00000000-0005-0000-0000-000048020000}"/>
    <cellStyle name="20% - 강조색1 2 2 4 5 2 2" xfId="676" xr:uid="{00000000-0005-0000-0000-000049020000}"/>
    <cellStyle name="20% - 강조색1 2 2 4 5 2 3" xfId="677" xr:uid="{00000000-0005-0000-0000-00004A020000}"/>
    <cellStyle name="20% - 강조색1 2 2 4 5 2 4" xfId="678" xr:uid="{00000000-0005-0000-0000-00004B020000}"/>
    <cellStyle name="20% - 강조색1 2 2 4 5 2 5" xfId="679" xr:uid="{00000000-0005-0000-0000-00004C020000}"/>
    <cellStyle name="20% - 강조색1 2 2 4 5 2 6" xfId="680" xr:uid="{00000000-0005-0000-0000-00004D020000}"/>
    <cellStyle name="20% - 강조색1 2 2 4 5 3" xfId="681" xr:uid="{00000000-0005-0000-0000-00004E020000}"/>
    <cellStyle name="20% - 강조색1 2 2 4 5 3 2" xfId="682" xr:uid="{00000000-0005-0000-0000-00004F020000}"/>
    <cellStyle name="20% - 강조색1 2 2 4 5 4" xfId="683" xr:uid="{00000000-0005-0000-0000-000050020000}"/>
    <cellStyle name="20% - 강조색1 2 2 4 5 4 2" xfId="684" xr:uid="{00000000-0005-0000-0000-000051020000}"/>
    <cellStyle name="20% - 강조색1 2 2 4 5 5" xfId="685" xr:uid="{00000000-0005-0000-0000-000052020000}"/>
    <cellStyle name="20% - 강조색1 2 2 4 5 5 2" xfId="686" xr:uid="{00000000-0005-0000-0000-000053020000}"/>
    <cellStyle name="20% - 강조색1 2 2 4 5 6" xfId="687" xr:uid="{00000000-0005-0000-0000-000054020000}"/>
    <cellStyle name="20% - 강조색1 2 2 4 5 7" xfId="688" xr:uid="{00000000-0005-0000-0000-000055020000}"/>
    <cellStyle name="20% - 강조색1 2 2 4 5 8" xfId="689" xr:uid="{00000000-0005-0000-0000-000056020000}"/>
    <cellStyle name="20% - 강조색1 2 2 4 5 9" xfId="690" xr:uid="{00000000-0005-0000-0000-000057020000}"/>
    <cellStyle name="20% - 강조색1 2 2 4 6" xfId="691" xr:uid="{00000000-0005-0000-0000-000058020000}"/>
    <cellStyle name="20% - 강조색1 2 2 4 6 2" xfId="692" xr:uid="{00000000-0005-0000-0000-000059020000}"/>
    <cellStyle name="20% - 강조색1 2 2 4 6 3" xfId="693" xr:uid="{00000000-0005-0000-0000-00005A020000}"/>
    <cellStyle name="20% - 강조색1 2 2 4 6 4" xfId="694" xr:uid="{00000000-0005-0000-0000-00005B020000}"/>
    <cellStyle name="20% - 강조색1 2 2 4 6 5" xfId="695" xr:uid="{00000000-0005-0000-0000-00005C020000}"/>
    <cellStyle name="20% - 강조색1 2 2 4 6 6" xfId="696" xr:uid="{00000000-0005-0000-0000-00005D020000}"/>
    <cellStyle name="20% - 강조색1 2 2 4 7" xfId="697" xr:uid="{00000000-0005-0000-0000-00005E020000}"/>
    <cellStyle name="20% - 강조색1 2 2 4 7 2" xfId="698" xr:uid="{00000000-0005-0000-0000-00005F020000}"/>
    <cellStyle name="20% - 강조색1 2 2 4 8" xfId="699" xr:uid="{00000000-0005-0000-0000-000060020000}"/>
    <cellStyle name="20% - 강조색1 2 2 4 8 2" xfId="700" xr:uid="{00000000-0005-0000-0000-000061020000}"/>
    <cellStyle name="20% - 강조색1 2 2 4 9" xfId="701" xr:uid="{00000000-0005-0000-0000-000062020000}"/>
    <cellStyle name="20% - 강조색1 2 2 4 9 2" xfId="702" xr:uid="{00000000-0005-0000-0000-000063020000}"/>
    <cellStyle name="20% - 강조색1 2 2 5" xfId="703" xr:uid="{00000000-0005-0000-0000-000064020000}"/>
    <cellStyle name="20% - 강조색1 2 2 5 10" xfId="704" xr:uid="{00000000-0005-0000-0000-000065020000}"/>
    <cellStyle name="20% - 강조색1 2 2 5 11" xfId="705" xr:uid="{00000000-0005-0000-0000-000066020000}"/>
    <cellStyle name="20% - 강조색1 2 2 5 12" xfId="706" xr:uid="{00000000-0005-0000-0000-000067020000}"/>
    <cellStyle name="20% - 강조색1 2 2 5 13" xfId="707" xr:uid="{00000000-0005-0000-0000-000068020000}"/>
    <cellStyle name="20% - 강조색1 2 2 5 14" xfId="708" xr:uid="{00000000-0005-0000-0000-000069020000}"/>
    <cellStyle name="20% - 강조색1 2 2 5 2" xfId="709" xr:uid="{00000000-0005-0000-0000-00006A020000}"/>
    <cellStyle name="20% - 강조색1 2 2 5 2 10" xfId="710" xr:uid="{00000000-0005-0000-0000-00006B020000}"/>
    <cellStyle name="20% - 강조색1 2 2 5 2 11" xfId="711" xr:uid="{00000000-0005-0000-0000-00006C020000}"/>
    <cellStyle name="20% - 강조색1 2 2 5 2 12" xfId="712" xr:uid="{00000000-0005-0000-0000-00006D020000}"/>
    <cellStyle name="20% - 강조색1 2 2 5 2 2" xfId="713" xr:uid="{00000000-0005-0000-0000-00006E020000}"/>
    <cellStyle name="20% - 강조색1 2 2 5 2 2 10" xfId="714" xr:uid="{00000000-0005-0000-0000-00006F020000}"/>
    <cellStyle name="20% - 강조색1 2 2 5 2 2 2" xfId="715" xr:uid="{00000000-0005-0000-0000-000070020000}"/>
    <cellStyle name="20% - 강조색1 2 2 5 2 2 2 2" xfId="716" xr:uid="{00000000-0005-0000-0000-000071020000}"/>
    <cellStyle name="20% - 강조색1 2 2 5 2 2 2 2 2" xfId="717" xr:uid="{00000000-0005-0000-0000-000072020000}"/>
    <cellStyle name="20% - 강조색1 2 2 5 2 2 2 2 3" xfId="718" xr:uid="{00000000-0005-0000-0000-000073020000}"/>
    <cellStyle name="20% - 강조색1 2 2 5 2 2 2 2 4" xfId="719" xr:uid="{00000000-0005-0000-0000-000074020000}"/>
    <cellStyle name="20% - 강조색1 2 2 5 2 2 2 2 5" xfId="720" xr:uid="{00000000-0005-0000-0000-000075020000}"/>
    <cellStyle name="20% - 강조색1 2 2 5 2 2 2 3" xfId="721" xr:uid="{00000000-0005-0000-0000-000076020000}"/>
    <cellStyle name="20% - 강조색1 2 2 5 2 2 2 4" xfId="722" xr:uid="{00000000-0005-0000-0000-000077020000}"/>
    <cellStyle name="20% - 강조색1 2 2 5 2 2 2 5" xfId="723" xr:uid="{00000000-0005-0000-0000-000078020000}"/>
    <cellStyle name="20% - 강조색1 2 2 5 2 2 2 6" xfId="724" xr:uid="{00000000-0005-0000-0000-000079020000}"/>
    <cellStyle name="20% - 강조색1 2 2 5 2 2 2 7" xfId="725" xr:uid="{00000000-0005-0000-0000-00007A020000}"/>
    <cellStyle name="20% - 강조색1 2 2 5 2 2 3" xfId="726" xr:uid="{00000000-0005-0000-0000-00007B020000}"/>
    <cellStyle name="20% - 강조색1 2 2 5 2 2 3 2" xfId="727" xr:uid="{00000000-0005-0000-0000-00007C020000}"/>
    <cellStyle name="20% - 강조색1 2 2 5 2 2 3 3" xfId="728" xr:uid="{00000000-0005-0000-0000-00007D020000}"/>
    <cellStyle name="20% - 강조색1 2 2 5 2 2 3 4" xfId="729" xr:uid="{00000000-0005-0000-0000-00007E020000}"/>
    <cellStyle name="20% - 강조색1 2 2 5 2 2 3 5" xfId="730" xr:uid="{00000000-0005-0000-0000-00007F020000}"/>
    <cellStyle name="20% - 강조색1 2 2 5 2 2 3 6" xfId="731" xr:uid="{00000000-0005-0000-0000-000080020000}"/>
    <cellStyle name="20% - 강조색1 2 2 5 2 2 4" xfId="732" xr:uid="{00000000-0005-0000-0000-000081020000}"/>
    <cellStyle name="20% - 강조색1 2 2 5 2 2 4 2" xfId="733" xr:uid="{00000000-0005-0000-0000-000082020000}"/>
    <cellStyle name="20% - 강조색1 2 2 5 2 2 5" xfId="734" xr:uid="{00000000-0005-0000-0000-000083020000}"/>
    <cellStyle name="20% - 강조색1 2 2 5 2 2 5 2" xfId="735" xr:uid="{00000000-0005-0000-0000-000084020000}"/>
    <cellStyle name="20% - 강조색1 2 2 5 2 2 6" xfId="736" xr:uid="{00000000-0005-0000-0000-000085020000}"/>
    <cellStyle name="20% - 강조색1 2 2 5 2 2 7" xfId="737" xr:uid="{00000000-0005-0000-0000-000086020000}"/>
    <cellStyle name="20% - 강조색1 2 2 5 2 2 8" xfId="738" xr:uid="{00000000-0005-0000-0000-000087020000}"/>
    <cellStyle name="20% - 강조색1 2 2 5 2 2 9" xfId="739" xr:uid="{00000000-0005-0000-0000-000088020000}"/>
    <cellStyle name="20% - 강조색1 2 2 5 2 3" xfId="740" xr:uid="{00000000-0005-0000-0000-000089020000}"/>
    <cellStyle name="20% - 강조색1 2 2 5 2 3 10" xfId="741" xr:uid="{00000000-0005-0000-0000-00008A020000}"/>
    <cellStyle name="20% - 강조색1 2 2 5 2 3 2" xfId="742" xr:uid="{00000000-0005-0000-0000-00008B020000}"/>
    <cellStyle name="20% - 강조색1 2 2 5 2 3 2 2" xfId="743" xr:uid="{00000000-0005-0000-0000-00008C020000}"/>
    <cellStyle name="20% - 강조색1 2 2 5 2 3 2 3" xfId="744" xr:uid="{00000000-0005-0000-0000-00008D020000}"/>
    <cellStyle name="20% - 강조색1 2 2 5 2 3 2 4" xfId="745" xr:uid="{00000000-0005-0000-0000-00008E020000}"/>
    <cellStyle name="20% - 강조색1 2 2 5 2 3 2 5" xfId="746" xr:uid="{00000000-0005-0000-0000-00008F020000}"/>
    <cellStyle name="20% - 강조색1 2 2 5 2 3 2 6" xfId="747" xr:uid="{00000000-0005-0000-0000-000090020000}"/>
    <cellStyle name="20% - 강조색1 2 2 5 2 3 3" xfId="748" xr:uid="{00000000-0005-0000-0000-000091020000}"/>
    <cellStyle name="20% - 강조색1 2 2 5 2 3 3 2" xfId="749" xr:uid="{00000000-0005-0000-0000-000092020000}"/>
    <cellStyle name="20% - 강조색1 2 2 5 2 3 4" xfId="750" xr:uid="{00000000-0005-0000-0000-000093020000}"/>
    <cellStyle name="20% - 강조색1 2 2 5 2 3 4 2" xfId="751" xr:uid="{00000000-0005-0000-0000-000094020000}"/>
    <cellStyle name="20% - 강조색1 2 2 5 2 3 5" xfId="752" xr:uid="{00000000-0005-0000-0000-000095020000}"/>
    <cellStyle name="20% - 강조색1 2 2 5 2 3 5 2" xfId="753" xr:uid="{00000000-0005-0000-0000-000096020000}"/>
    <cellStyle name="20% - 강조색1 2 2 5 2 3 6" xfId="754" xr:uid="{00000000-0005-0000-0000-000097020000}"/>
    <cellStyle name="20% - 강조색1 2 2 5 2 3 7" xfId="755" xr:uid="{00000000-0005-0000-0000-000098020000}"/>
    <cellStyle name="20% - 강조색1 2 2 5 2 3 8" xfId="756" xr:uid="{00000000-0005-0000-0000-000099020000}"/>
    <cellStyle name="20% - 강조색1 2 2 5 2 3 9" xfId="757" xr:uid="{00000000-0005-0000-0000-00009A020000}"/>
    <cellStyle name="20% - 강조색1 2 2 5 2 4" xfId="758" xr:uid="{00000000-0005-0000-0000-00009B020000}"/>
    <cellStyle name="20% - 강조색1 2 2 5 2 4 2" xfId="759" xr:uid="{00000000-0005-0000-0000-00009C020000}"/>
    <cellStyle name="20% - 강조색1 2 2 5 2 4 3" xfId="760" xr:uid="{00000000-0005-0000-0000-00009D020000}"/>
    <cellStyle name="20% - 강조색1 2 2 5 2 4 4" xfId="761" xr:uid="{00000000-0005-0000-0000-00009E020000}"/>
    <cellStyle name="20% - 강조색1 2 2 5 2 4 5" xfId="762" xr:uid="{00000000-0005-0000-0000-00009F020000}"/>
    <cellStyle name="20% - 강조색1 2 2 5 2 4 6" xfId="763" xr:uid="{00000000-0005-0000-0000-0000A0020000}"/>
    <cellStyle name="20% - 강조색1 2 2 5 2 5" xfId="764" xr:uid="{00000000-0005-0000-0000-0000A1020000}"/>
    <cellStyle name="20% - 강조색1 2 2 5 2 5 2" xfId="765" xr:uid="{00000000-0005-0000-0000-0000A2020000}"/>
    <cellStyle name="20% - 강조색1 2 2 5 2 6" xfId="766" xr:uid="{00000000-0005-0000-0000-0000A3020000}"/>
    <cellStyle name="20% - 강조색1 2 2 5 2 6 2" xfId="767" xr:uid="{00000000-0005-0000-0000-0000A4020000}"/>
    <cellStyle name="20% - 강조색1 2 2 5 2 7" xfId="768" xr:uid="{00000000-0005-0000-0000-0000A5020000}"/>
    <cellStyle name="20% - 강조색1 2 2 5 2 7 2" xfId="769" xr:uid="{00000000-0005-0000-0000-0000A6020000}"/>
    <cellStyle name="20% - 강조색1 2 2 5 2 8" xfId="770" xr:uid="{00000000-0005-0000-0000-0000A7020000}"/>
    <cellStyle name="20% - 강조색1 2 2 5 2 9" xfId="771" xr:uid="{00000000-0005-0000-0000-0000A8020000}"/>
    <cellStyle name="20% - 강조색1 2 2 5 3" xfId="772" xr:uid="{00000000-0005-0000-0000-0000A9020000}"/>
    <cellStyle name="20% - 강조색1 2 2 5 3 10" xfId="773" xr:uid="{00000000-0005-0000-0000-0000AA020000}"/>
    <cellStyle name="20% - 강조색1 2 2 5 3 2" xfId="774" xr:uid="{00000000-0005-0000-0000-0000AB020000}"/>
    <cellStyle name="20% - 강조색1 2 2 5 3 2 2" xfId="775" xr:uid="{00000000-0005-0000-0000-0000AC020000}"/>
    <cellStyle name="20% - 강조색1 2 2 5 3 2 2 2" xfId="776" xr:uid="{00000000-0005-0000-0000-0000AD020000}"/>
    <cellStyle name="20% - 강조색1 2 2 5 3 2 2 3" xfId="777" xr:uid="{00000000-0005-0000-0000-0000AE020000}"/>
    <cellStyle name="20% - 강조색1 2 2 5 3 2 2 4" xfId="778" xr:uid="{00000000-0005-0000-0000-0000AF020000}"/>
    <cellStyle name="20% - 강조색1 2 2 5 3 2 2 5" xfId="779" xr:uid="{00000000-0005-0000-0000-0000B0020000}"/>
    <cellStyle name="20% - 강조색1 2 2 5 3 2 3" xfId="780" xr:uid="{00000000-0005-0000-0000-0000B1020000}"/>
    <cellStyle name="20% - 강조색1 2 2 5 3 2 4" xfId="781" xr:uid="{00000000-0005-0000-0000-0000B2020000}"/>
    <cellStyle name="20% - 강조색1 2 2 5 3 2 5" xfId="782" xr:uid="{00000000-0005-0000-0000-0000B3020000}"/>
    <cellStyle name="20% - 강조색1 2 2 5 3 2 6" xfId="783" xr:uid="{00000000-0005-0000-0000-0000B4020000}"/>
    <cellStyle name="20% - 강조색1 2 2 5 3 2 7" xfId="784" xr:uid="{00000000-0005-0000-0000-0000B5020000}"/>
    <cellStyle name="20% - 강조색1 2 2 5 3 3" xfId="785" xr:uid="{00000000-0005-0000-0000-0000B6020000}"/>
    <cellStyle name="20% - 강조색1 2 2 5 3 3 2" xfId="786" xr:uid="{00000000-0005-0000-0000-0000B7020000}"/>
    <cellStyle name="20% - 강조색1 2 2 5 3 3 3" xfId="787" xr:uid="{00000000-0005-0000-0000-0000B8020000}"/>
    <cellStyle name="20% - 강조색1 2 2 5 3 3 4" xfId="788" xr:uid="{00000000-0005-0000-0000-0000B9020000}"/>
    <cellStyle name="20% - 강조색1 2 2 5 3 3 5" xfId="789" xr:uid="{00000000-0005-0000-0000-0000BA020000}"/>
    <cellStyle name="20% - 강조색1 2 2 5 3 3 6" xfId="790" xr:uid="{00000000-0005-0000-0000-0000BB020000}"/>
    <cellStyle name="20% - 강조색1 2 2 5 3 4" xfId="791" xr:uid="{00000000-0005-0000-0000-0000BC020000}"/>
    <cellStyle name="20% - 강조색1 2 2 5 3 4 2" xfId="792" xr:uid="{00000000-0005-0000-0000-0000BD020000}"/>
    <cellStyle name="20% - 강조색1 2 2 5 3 5" xfId="793" xr:uid="{00000000-0005-0000-0000-0000BE020000}"/>
    <cellStyle name="20% - 강조색1 2 2 5 3 5 2" xfId="794" xr:uid="{00000000-0005-0000-0000-0000BF020000}"/>
    <cellStyle name="20% - 강조색1 2 2 5 3 6" xfId="795" xr:uid="{00000000-0005-0000-0000-0000C0020000}"/>
    <cellStyle name="20% - 강조색1 2 2 5 3 7" xfId="796" xr:uid="{00000000-0005-0000-0000-0000C1020000}"/>
    <cellStyle name="20% - 강조색1 2 2 5 3 8" xfId="797" xr:uid="{00000000-0005-0000-0000-0000C2020000}"/>
    <cellStyle name="20% - 강조색1 2 2 5 3 9" xfId="798" xr:uid="{00000000-0005-0000-0000-0000C3020000}"/>
    <cellStyle name="20% - 강조색1 2 2 5 4" xfId="799" xr:uid="{00000000-0005-0000-0000-0000C4020000}"/>
    <cellStyle name="20% - 강조색1 2 2 5 4 10" xfId="800" xr:uid="{00000000-0005-0000-0000-0000C5020000}"/>
    <cellStyle name="20% - 강조색1 2 2 5 4 2" xfId="801" xr:uid="{00000000-0005-0000-0000-0000C6020000}"/>
    <cellStyle name="20% - 강조색1 2 2 5 4 2 2" xfId="802" xr:uid="{00000000-0005-0000-0000-0000C7020000}"/>
    <cellStyle name="20% - 강조색1 2 2 5 4 2 2 2" xfId="803" xr:uid="{00000000-0005-0000-0000-0000C8020000}"/>
    <cellStyle name="20% - 강조색1 2 2 5 4 2 2 3" xfId="804" xr:uid="{00000000-0005-0000-0000-0000C9020000}"/>
    <cellStyle name="20% - 강조색1 2 2 5 4 2 2 4" xfId="805" xr:uid="{00000000-0005-0000-0000-0000CA020000}"/>
    <cellStyle name="20% - 강조색1 2 2 5 4 2 2 5" xfId="806" xr:uid="{00000000-0005-0000-0000-0000CB020000}"/>
    <cellStyle name="20% - 강조색1 2 2 5 4 2 3" xfId="807" xr:uid="{00000000-0005-0000-0000-0000CC020000}"/>
    <cellStyle name="20% - 강조색1 2 2 5 4 2 4" xfId="808" xr:uid="{00000000-0005-0000-0000-0000CD020000}"/>
    <cellStyle name="20% - 강조색1 2 2 5 4 2 5" xfId="809" xr:uid="{00000000-0005-0000-0000-0000CE020000}"/>
    <cellStyle name="20% - 강조색1 2 2 5 4 2 6" xfId="810" xr:uid="{00000000-0005-0000-0000-0000CF020000}"/>
    <cellStyle name="20% - 강조색1 2 2 5 4 2 7" xfId="811" xr:uid="{00000000-0005-0000-0000-0000D0020000}"/>
    <cellStyle name="20% - 강조색1 2 2 5 4 3" xfId="812" xr:uid="{00000000-0005-0000-0000-0000D1020000}"/>
    <cellStyle name="20% - 강조색1 2 2 5 4 3 2" xfId="813" xr:uid="{00000000-0005-0000-0000-0000D2020000}"/>
    <cellStyle name="20% - 강조색1 2 2 5 4 3 3" xfId="814" xr:uid="{00000000-0005-0000-0000-0000D3020000}"/>
    <cellStyle name="20% - 강조색1 2 2 5 4 3 4" xfId="815" xr:uid="{00000000-0005-0000-0000-0000D4020000}"/>
    <cellStyle name="20% - 강조색1 2 2 5 4 3 5" xfId="816" xr:uid="{00000000-0005-0000-0000-0000D5020000}"/>
    <cellStyle name="20% - 강조색1 2 2 5 4 3 6" xfId="817" xr:uid="{00000000-0005-0000-0000-0000D6020000}"/>
    <cellStyle name="20% - 강조색1 2 2 5 4 4" xfId="818" xr:uid="{00000000-0005-0000-0000-0000D7020000}"/>
    <cellStyle name="20% - 강조색1 2 2 5 4 4 2" xfId="819" xr:uid="{00000000-0005-0000-0000-0000D8020000}"/>
    <cellStyle name="20% - 강조색1 2 2 5 4 5" xfId="820" xr:uid="{00000000-0005-0000-0000-0000D9020000}"/>
    <cellStyle name="20% - 강조색1 2 2 5 4 5 2" xfId="821" xr:uid="{00000000-0005-0000-0000-0000DA020000}"/>
    <cellStyle name="20% - 강조색1 2 2 5 4 6" xfId="822" xr:uid="{00000000-0005-0000-0000-0000DB020000}"/>
    <cellStyle name="20% - 강조색1 2 2 5 4 7" xfId="823" xr:uid="{00000000-0005-0000-0000-0000DC020000}"/>
    <cellStyle name="20% - 강조색1 2 2 5 4 8" xfId="824" xr:uid="{00000000-0005-0000-0000-0000DD020000}"/>
    <cellStyle name="20% - 강조색1 2 2 5 4 9" xfId="825" xr:uid="{00000000-0005-0000-0000-0000DE020000}"/>
    <cellStyle name="20% - 강조색1 2 2 5 5" xfId="826" xr:uid="{00000000-0005-0000-0000-0000DF020000}"/>
    <cellStyle name="20% - 강조색1 2 2 5 5 10" xfId="827" xr:uid="{00000000-0005-0000-0000-0000E0020000}"/>
    <cellStyle name="20% - 강조색1 2 2 5 5 2" xfId="828" xr:uid="{00000000-0005-0000-0000-0000E1020000}"/>
    <cellStyle name="20% - 강조색1 2 2 5 5 2 2" xfId="829" xr:uid="{00000000-0005-0000-0000-0000E2020000}"/>
    <cellStyle name="20% - 강조색1 2 2 5 5 2 3" xfId="830" xr:uid="{00000000-0005-0000-0000-0000E3020000}"/>
    <cellStyle name="20% - 강조색1 2 2 5 5 2 4" xfId="831" xr:uid="{00000000-0005-0000-0000-0000E4020000}"/>
    <cellStyle name="20% - 강조색1 2 2 5 5 2 5" xfId="832" xr:uid="{00000000-0005-0000-0000-0000E5020000}"/>
    <cellStyle name="20% - 강조색1 2 2 5 5 2 6" xfId="833" xr:uid="{00000000-0005-0000-0000-0000E6020000}"/>
    <cellStyle name="20% - 강조색1 2 2 5 5 3" xfId="834" xr:uid="{00000000-0005-0000-0000-0000E7020000}"/>
    <cellStyle name="20% - 강조색1 2 2 5 5 3 2" xfId="835" xr:uid="{00000000-0005-0000-0000-0000E8020000}"/>
    <cellStyle name="20% - 강조색1 2 2 5 5 4" xfId="836" xr:uid="{00000000-0005-0000-0000-0000E9020000}"/>
    <cellStyle name="20% - 강조색1 2 2 5 5 4 2" xfId="837" xr:uid="{00000000-0005-0000-0000-0000EA020000}"/>
    <cellStyle name="20% - 강조색1 2 2 5 5 5" xfId="838" xr:uid="{00000000-0005-0000-0000-0000EB020000}"/>
    <cellStyle name="20% - 강조색1 2 2 5 5 5 2" xfId="839" xr:uid="{00000000-0005-0000-0000-0000EC020000}"/>
    <cellStyle name="20% - 강조색1 2 2 5 5 6" xfId="840" xr:uid="{00000000-0005-0000-0000-0000ED020000}"/>
    <cellStyle name="20% - 강조색1 2 2 5 5 7" xfId="841" xr:uid="{00000000-0005-0000-0000-0000EE020000}"/>
    <cellStyle name="20% - 강조색1 2 2 5 5 8" xfId="842" xr:uid="{00000000-0005-0000-0000-0000EF020000}"/>
    <cellStyle name="20% - 강조색1 2 2 5 5 9" xfId="843" xr:uid="{00000000-0005-0000-0000-0000F0020000}"/>
    <cellStyle name="20% - 강조색1 2 2 5 6" xfId="844" xr:uid="{00000000-0005-0000-0000-0000F1020000}"/>
    <cellStyle name="20% - 강조색1 2 2 5 6 2" xfId="845" xr:uid="{00000000-0005-0000-0000-0000F2020000}"/>
    <cellStyle name="20% - 강조색1 2 2 5 6 3" xfId="846" xr:uid="{00000000-0005-0000-0000-0000F3020000}"/>
    <cellStyle name="20% - 강조색1 2 2 5 6 4" xfId="847" xr:uid="{00000000-0005-0000-0000-0000F4020000}"/>
    <cellStyle name="20% - 강조색1 2 2 5 6 5" xfId="848" xr:uid="{00000000-0005-0000-0000-0000F5020000}"/>
    <cellStyle name="20% - 강조색1 2 2 5 6 6" xfId="849" xr:uid="{00000000-0005-0000-0000-0000F6020000}"/>
    <cellStyle name="20% - 강조색1 2 2 5 7" xfId="850" xr:uid="{00000000-0005-0000-0000-0000F7020000}"/>
    <cellStyle name="20% - 강조색1 2 2 5 7 2" xfId="851" xr:uid="{00000000-0005-0000-0000-0000F8020000}"/>
    <cellStyle name="20% - 강조색1 2 2 5 8" xfId="852" xr:uid="{00000000-0005-0000-0000-0000F9020000}"/>
    <cellStyle name="20% - 강조색1 2 2 5 8 2" xfId="853" xr:uid="{00000000-0005-0000-0000-0000FA020000}"/>
    <cellStyle name="20% - 강조색1 2 2 5 9" xfId="854" xr:uid="{00000000-0005-0000-0000-0000FB020000}"/>
    <cellStyle name="20% - 강조색1 2 2 5 9 2" xfId="855" xr:uid="{00000000-0005-0000-0000-0000FC020000}"/>
    <cellStyle name="20% - 강조색1 2 2 6" xfId="856" xr:uid="{00000000-0005-0000-0000-0000FD020000}"/>
    <cellStyle name="20% - 강조색1 2 2 6 10" xfId="857" xr:uid="{00000000-0005-0000-0000-0000FE020000}"/>
    <cellStyle name="20% - 강조색1 2 2 6 11" xfId="858" xr:uid="{00000000-0005-0000-0000-0000FF020000}"/>
    <cellStyle name="20% - 강조색1 2 2 6 12" xfId="859" xr:uid="{00000000-0005-0000-0000-000000030000}"/>
    <cellStyle name="20% - 강조색1 2 2 6 13" xfId="860" xr:uid="{00000000-0005-0000-0000-000001030000}"/>
    <cellStyle name="20% - 강조색1 2 2 6 2" xfId="861" xr:uid="{00000000-0005-0000-0000-000002030000}"/>
    <cellStyle name="20% - 강조색1 2 2 6 2 10" xfId="862" xr:uid="{00000000-0005-0000-0000-000003030000}"/>
    <cellStyle name="20% - 강조색1 2 2 6 2 2" xfId="863" xr:uid="{00000000-0005-0000-0000-000004030000}"/>
    <cellStyle name="20% - 강조색1 2 2 6 2 2 2" xfId="864" xr:uid="{00000000-0005-0000-0000-000005030000}"/>
    <cellStyle name="20% - 강조색1 2 2 6 2 2 2 2" xfId="865" xr:uid="{00000000-0005-0000-0000-000006030000}"/>
    <cellStyle name="20% - 강조색1 2 2 6 2 2 2 3" xfId="866" xr:uid="{00000000-0005-0000-0000-000007030000}"/>
    <cellStyle name="20% - 강조색1 2 2 6 2 2 2 4" xfId="867" xr:uid="{00000000-0005-0000-0000-000008030000}"/>
    <cellStyle name="20% - 강조색1 2 2 6 2 2 2 5" xfId="868" xr:uid="{00000000-0005-0000-0000-000009030000}"/>
    <cellStyle name="20% - 강조색1 2 2 6 2 2 3" xfId="869" xr:uid="{00000000-0005-0000-0000-00000A030000}"/>
    <cellStyle name="20% - 강조색1 2 2 6 2 2 4" xfId="870" xr:uid="{00000000-0005-0000-0000-00000B030000}"/>
    <cellStyle name="20% - 강조색1 2 2 6 2 2 5" xfId="871" xr:uid="{00000000-0005-0000-0000-00000C030000}"/>
    <cellStyle name="20% - 강조색1 2 2 6 2 2 6" xfId="872" xr:uid="{00000000-0005-0000-0000-00000D030000}"/>
    <cellStyle name="20% - 강조색1 2 2 6 2 2 7" xfId="873" xr:uid="{00000000-0005-0000-0000-00000E030000}"/>
    <cellStyle name="20% - 강조색1 2 2 6 2 3" xfId="874" xr:uid="{00000000-0005-0000-0000-00000F030000}"/>
    <cellStyle name="20% - 강조색1 2 2 6 2 3 2" xfId="875" xr:uid="{00000000-0005-0000-0000-000010030000}"/>
    <cellStyle name="20% - 강조색1 2 2 6 2 3 3" xfId="876" xr:uid="{00000000-0005-0000-0000-000011030000}"/>
    <cellStyle name="20% - 강조색1 2 2 6 2 3 4" xfId="877" xr:uid="{00000000-0005-0000-0000-000012030000}"/>
    <cellStyle name="20% - 강조색1 2 2 6 2 3 5" xfId="878" xr:uid="{00000000-0005-0000-0000-000013030000}"/>
    <cellStyle name="20% - 강조색1 2 2 6 2 3 6" xfId="879" xr:uid="{00000000-0005-0000-0000-000014030000}"/>
    <cellStyle name="20% - 강조색1 2 2 6 2 4" xfId="880" xr:uid="{00000000-0005-0000-0000-000015030000}"/>
    <cellStyle name="20% - 강조색1 2 2 6 2 4 2" xfId="881" xr:uid="{00000000-0005-0000-0000-000016030000}"/>
    <cellStyle name="20% - 강조색1 2 2 6 2 5" xfId="882" xr:uid="{00000000-0005-0000-0000-000017030000}"/>
    <cellStyle name="20% - 강조색1 2 2 6 2 5 2" xfId="883" xr:uid="{00000000-0005-0000-0000-000018030000}"/>
    <cellStyle name="20% - 강조색1 2 2 6 2 6" xfId="884" xr:uid="{00000000-0005-0000-0000-000019030000}"/>
    <cellStyle name="20% - 강조색1 2 2 6 2 7" xfId="885" xr:uid="{00000000-0005-0000-0000-00001A030000}"/>
    <cellStyle name="20% - 강조색1 2 2 6 2 8" xfId="886" xr:uid="{00000000-0005-0000-0000-00001B030000}"/>
    <cellStyle name="20% - 강조색1 2 2 6 2 9" xfId="887" xr:uid="{00000000-0005-0000-0000-00001C030000}"/>
    <cellStyle name="20% - 강조색1 2 2 6 3" xfId="888" xr:uid="{00000000-0005-0000-0000-00001D030000}"/>
    <cellStyle name="20% - 강조색1 2 2 6 3 10" xfId="889" xr:uid="{00000000-0005-0000-0000-00001E030000}"/>
    <cellStyle name="20% - 강조색1 2 2 6 3 2" xfId="890" xr:uid="{00000000-0005-0000-0000-00001F030000}"/>
    <cellStyle name="20% - 강조색1 2 2 6 3 2 2" xfId="891" xr:uid="{00000000-0005-0000-0000-000020030000}"/>
    <cellStyle name="20% - 강조색1 2 2 6 3 2 2 2" xfId="892" xr:uid="{00000000-0005-0000-0000-000021030000}"/>
    <cellStyle name="20% - 강조색1 2 2 6 3 2 2 3" xfId="893" xr:uid="{00000000-0005-0000-0000-000022030000}"/>
    <cellStyle name="20% - 강조색1 2 2 6 3 2 2 4" xfId="894" xr:uid="{00000000-0005-0000-0000-000023030000}"/>
    <cellStyle name="20% - 강조색1 2 2 6 3 2 2 5" xfId="895" xr:uid="{00000000-0005-0000-0000-000024030000}"/>
    <cellStyle name="20% - 강조색1 2 2 6 3 2 3" xfId="896" xr:uid="{00000000-0005-0000-0000-000025030000}"/>
    <cellStyle name="20% - 강조색1 2 2 6 3 2 4" xfId="897" xr:uid="{00000000-0005-0000-0000-000026030000}"/>
    <cellStyle name="20% - 강조색1 2 2 6 3 2 5" xfId="898" xr:uid="{00000000-0005-0000-0000-000027030000}"/>
    <cellStyle name="20% - 강조색1 2 2 6 3 2 6" xfId="899" xr:uid="{00000000-0005-0000-0000-000028030000}"/>
    <cellStyle name="20% - 강조색1 2 2 6 3 2 7" xfId="900" xr:uid="{00000000-0005-0000-0000-000029030000}"/>
    <cellStyle name="20% - 강조색1 2 2 6 3 3" xfId="901" xr:uid="{00000000-0005-0000-0000-00002A030000}"/>
    <cellStyle name="20% - 강조색1 2 2 6 3 3 2" xfId="902" xr:uid="{00000000-0005-0000-0000-00002B030000}"/>
    <cellStyle name="20% - 강조색1 2 2 6 3 3 3" xfId="903" xr:uid="{00000000-0005-0000-0000-00002C030000}"/>
    <cellStyle name="20% - 강조색1 2 2 6 3 3 4" xfId="904" xr:uid="{00000000-0005-0000-0000-00002D030000}"/>
    <cellStyle name="20% - 강조색1 2 2 6 3 3 5" xfId="905" xr:uid="{00000000-0005-0000-0000-00002E030000}"/>
    <cellStyle name="20% - 강조색1 2 2 6 3 3 6" xfId="906" xr:uid="{00000000-0005-0000-0000-00002F030000}"/>
    <cellStyle name="20% - 강조색1 2 2 6 3 4" xfId="907" xr:uid="{00000000-0005-0000-0000-000030030000}"/>
    <cellStyle name="20% - 강조색1 2 2 6 3 4 2" xfId="908" xr:uid="{00000000-0005-0000-0000-000031030000}"/>
    <cellStyle name="20% - 강조색1 2 2 6 3 5" xfId="909" xr:uid="{00000000-0005-0000-0000-000032030000}"/>
    <cellStyle name="20% - 강조색1 2 2 6 3 5 2" xfId="910" xr:uid="{00000000-0005-0000-0000-000033030000}"/>
    <cellStyle name="20% - 강조색1 2 2 6 3 6" xfId="911" xr:uid="{00000000-0005-0000-0000-000034030000}"/>
    <cellStyle name="20% - 강조색1 2 2 6 3 7" xfId="912" xr:uid="{00000000-0005-0000-0000-000035030000}"/>
    <cellStyle name="20% - 강조색1 2 2 6 3 8" xfId="913" xr:uid="{00000000-0005-0000-0000-000036030000}"/>
    <cellStyle name="20% - 강조색1 2 2 6 3 9" xfId="914" xr:uid="{00000000-0005-0000-0000-000037030000}"/>
    <cellStyle name="20% - 강조색1 2 2 6 4" xfId="915" xr:uid="{00000000-0005-0000-0000-000038030000}"/>
    <cellStyle name="20% - 강조색1 2 2 6 4 10" xfId="916" xr:uid="{00000000-0005-0000-0000-000039030000}"/>
    <cellStyle name="20% - 강조색1 2 2 6 4 2" xfId="917" xr:uid="{00000000-0005-0000-0000-00003A030000}"/>
    <cellStyle name="20% - 강조색1 2 2 6 4 2 2" xfId="918" xr:uid="{00000000-0005-0000-0000-00003B030000}"/>
    <cellStyle name="20% - 강조색1 2 2 6 4 2 3" xfId="919" xr:uid="{00000000-0005-0000-0000-00003C030000}"/>
    <cellStyle name="20% - 강조색1 2 2 6 4 2 4" xfId="920" xr:uid="{00000000-0005-0000-0000-00003D030000}"/>
    <cellStyle name="20% - 강조색1 2 2 6 4 2 5" xfId="921" xr:uid="{00000000-0005-0000-0000-00003E030000}"/>
    <cellStyle name="20% - 강조색1 2 2 6 4 2 6" xfId="922" xr:uid="{00000000-0005-0000-0000-00003F030000}"/>
    <cellStyle name="20% - 강조색1 2 2 6 4 3" xfId="923" xr:uid="{00000000-0005-0000-0000-000040030000}"/>
    <cellStyle name="20% - 강조색1 2 2 6 4 3 2" xfId="924" xr:uid="{00000000-0005-0000-0000-000041030000}"/>
    <cellStyle name="20% - 강조색1 2 2 6 4 4" xfId="925" xr:uid="{00000000-0005-0000-0000-000042030000}"/>
    <cellStyle name="20% - 강조색1 2 2 6 4 4 2" xfId="926" xr:uid="{00000000-0005-0000-0000-000043030000}"/>
    <cellStyle name="20% - 강조색1 2 2 6 4 5" xfId="927" xr:uid="{00000000-0005-0000-0000-000044030000}"/>
    <cellStyle name="20% - 강조색1 2 2 6 4 5 2" xfId="928" xr:uid="{00000000-0005-0000-0000-000045030000}"/>
    <cellStyle name="20% - 강조색1 2 2 6 4 6" xfId="929" xr:uid="{00000000-0005-0000-0000-000046030000}"/>
    <cellStyle name="20% - 강조색1 2 2 6 4 7" xfId="930" xr:uid="{00000000-0005-0000-0000-000047030000}"/>
    <cellStyle name="20% - 강조색1 2 2 6 4 8" xfId="931" xr:uid="{00000000-0005-0000-0000-000048030000}"/>
    <cellStyle name="20% - 강조색1 2 2 6 4 9" xfId="932" xr:uid="{00000000-0005-0000-0000-000049030000}"/>
    <cellStyle name="20% - 강조색1 2 2 6 5" xfId="933" xr:uid="{00000000-0005-0000-0000-00004A030000}"/>
    <cellStyle name="20% - 강조색1 2 2 6 5 2" xfId="934" xr:uid="{00000000-0005-0000-0000-00004B030000}"/>
    <cellStyle name="20% - 강조색1 2 2 6 5 3" xfId="935" xr:uid="{00000000-0005-0000-0000-00004C030000}"/>
    <cellStyle name="20% - 강조색1 2 2 6 5 4" xfId="936" xr:uid="{00000000-0005-0000-0000-00004D030000}"/>
    <cellStyle name="20% - 강조색1 2 2 6 5 5" xfId="937" xr:uid="{00000000-0005-0000-0000-00004E030000}"/>
    <cellStyle name="20% - 강조색1 2 2 6 5 6" xfId="938" xr:uid="{00000000-0005-0000-0000-00004F030000}"/>
    <cellStyle name="20% - 강조색1 2 2 6 6" xfId="939" xr:uid="{00000000-0005-0000-0000-000050030000}"/>
    <cellStyle name="20% - 강조색1 2 2 6 6 2" xfId="940" xr:uid="{00000000-0005-0000-0000-000051030000}"/>
    <cellStyle name="20% - 강조색1 2 2 6 7" xfId="941" xr:uid="{00000000-0005-0000-0000-000052030000}"/>
    <cellStyle name="20% - 강조색1 2 2 6 7 2" xfId="942" xr:uid="{00000000-0005-0000-0000-000053030000}"/>
    <cellStyle name="20% - 강조색1 2 2 6 8" xfId="943" xr:uid="{00000000-0005-0000-0000-000054030000}"/>
    <cellStyle name="20% - 강조색1 2 2 6 8 2" xfId="944" xr:uid="{00000000-0005-0000-0000-000055030000}"/>
    <cellStyle name="20% - 강조색1 2 2 6 9" xfId="945" xr:uid="{00000000-0005-0000-0000-000056030000}"/>
    <cellStyle name="20% - 강조색1 2 2 7" xfId="946" xr:uid="{00000000-0005-0000-0000-000057030000}"/>
    <cellStyle name="20% - 강조색1 2 2 7 10" xfId="947" xr:uid="{00000000-0005-0000-0000-000058030000}"/>
    <cellStyle name="20% - 강조색1 2 2 7 11" xfId="948" xr:uid="{00000000-0005-0000-0000-000059030000}"/>
    <cellStyle name="20% - 강조색1 2 2 7 12" xfId="949" xr:uid="{00000000-0005-0000-0000-00005A030000}"/>
    <cellStyle name="20% - 강조색1 2 2 7 2" xfId="950" xr:uid="{00000000-0005-0000-0000-00005B030000}"/>
    <cellStyle name="20% - 강조색1 2 2 7 2 10" xfId="951" xr:uid="{00000000-0005-0000-0000-00005C030000}"/>
    <cellStyle name="20% - 강조색1 2 2 7 2 2" xfId="952" xr:uid="{00000000-0005-0000-0000-00005D030000}"/>
    <cellStyle name="20% - 강조색1 2 2 7 2 2 2" xfId="953" xr:uid="{00000000-0005-0000-0000-00005E030000}"/>
    <cellStyle name="20% - 강조색1 2 2 7 2 2 2 2" xfId="954" xr:uid="{00000000-0005-0000-0000-00005F030000}"/>
    <cellStyle name="20% - 강조색1 2 2 7 2 2 2 3" xfId="955" xr:uid="{00000000-0005-0000-0000-000060030000}"/>
    <cellStyle name="20% - 강조색1 2 2 7 2 2 2 4" xfId="956" xr:uid="{00000000-0005-0000-0000-000061030000}"/>
    <cellStyle name="20% - 강조색1 2 2 7 2 2 2 5" xfId="957" xr:uid="{00000000-0005-0000-0000-000062030000}"/>
    <cellStyle name="20% - 강조색1 2 2 7 2 2 3" xfId="958" xr:uid="{00000000-0005-0000-0000-000063030000}"/>
    <cellStyle name="20% - 강조색1 2 2 7 2 2 4" xfId="959" xr:uid="{00000000-0005-0000-0000-000064030000}"/>
    <cellStyle name="20% - 강조색1 2 2 7 2 2 5" xfId="960" xr:uid="{00000000-0005-0000-0000-000065030000}"/>
    <cellStyle name="20% - 강조색1 2 2 7 2 2 6" xfId="961" xr:uid="{00000000-0005-0000-0000-000066030000}"/>
    <cellStyle name="20% - 강조색1 2 2 7 2 2 7" xfId="962" xr:uid="{00000000-0005-0000-0000-000067030000}"/>
    <cellStyle name="20% - 강조색1 2 2 7 2 3" xfId="963" xr:uid="{00000000-0005-0000-0000-000068030000}"/>
    <cellStyle name="20% - 강조색1 2 2 7 2 3 2" xfId="964" xr:uid="{00000000-0005-0000-0000-000069030000}"/>
    <cellStyle name="20% - 강조색1 2 2 7 2 3 3" xfId="965" xr:uid="{00000000-0005-0000-0000-00006A030000}"/>
    <cellStyle name="20% - 강조색1 2 2 7 2 3 4" xfId="966" xr:uid="{00000000-0005-0000-0000-00006B030000}"/>
    <cellStyle name="20% - 강조색1 2 2 7 2 3 5" xfId="967" xr:uid="{00000000-0005-0000-0000-00006C030000}"/>
    <cellStyle name="20% - 강조색1 2 2 7 2 3 6" xfId="968" xr:uid="{00000000-0005-0000-0000-00006D030000}"/>
    <cellStyle name="20% - 강조색1 2 2 7 2 4" xfId="969" xr:uid="{00000000-0005-0000-0000-00006E030000}"/>
    <cellStyle name="20% - 강조색1 2 2 7 2 4 2" xfId="970" xr:uid="{00000000-0005-0000-0000-00006F030000}"/>
    <cellStyle name="20% - 강조색1 2 2 7 2 5" xfId="971" xr:uid="{00000000-0005-0000-0000-000070030000}"/>
    <cellStyle name="20% - 강조색1 2 2 7 2 5 2" xfId="972" xr:uid="{00000000-0005-0000-0000-000071030000}"/>
    <cellStyle name="20% - 강조색1 2 2 7 2 6" xfId="973" xr:uid="{00000000-0005-0000-0000-000072030000}"/>
    <cellStyle name="20% - 강조색1 2 2 7 2 7" xfId="974" xr:uid="{00000000-0005-0000-0000-000073030000}"/>
    <cellStyle name="20% - 강조색1 2 2 7 2 8" xfId="975" xr:uid="{00000000-0005-0000-0000-000074030000}"/>
    <cellStyle name="20% - 강조색1 2 2 7 2 9" xfId="976" xr:uid="{00000000-0005-0000-0000-000075030000}"/>
    <cellStyle name="20% - 강조색1 2 2 7 3" xfId="977" xr:uid="{00000000-0005-0000-0000-000076030000}"/>
    <cellStyle name="20% - 강조색1 2 2 7 3 10" xfId="978" xr:uid="{00000000-0005-0000-0000-000077030000}"/>
    <cellStyle name="20% - 강조색1 2 2 7 3 2" xfId="979" xr:uid="{00000000-0005-0000-0000-000078030000}"/>
    <cellStyle name="20% - 강조색1 2 2 7 3 2 2" xfId="980" xr:uid="{00000000-0005-0000-0000-000079030000}"/>
    <cellStyle name="20% - 강조색1 2 2 7 3 2 3" xfId="981" xr:uid="{00000000-0005-0000-0000-00007A030000}"/>
    <cellStyle name="20% - 강조색1 2 2 7 3 2 4" xfId="982" xr:uid="{00000000-0005-0000-0000-00007B030000}"/>
    <cellStyle name="20% - 강조색1 2 2 7 3 2 5" xfId="983" xr:uid="{00000000-0005-0000-0000-00007C030000}"/>
    <cellStyle name="20% - 강조색1 2 2 7 3 2 6" xfId="984" xr:uid="{00000000-0005-0000-0000-00007D030000}"/>
    <cellStyle name="20% - 강조색1 2 2 7 3 3" xfId="985" xr:uid="{00000000-0005-0000-0000-00007E030000}"/>
    <cellStyle name="20% - 강조색1 2 2 7 3 3 2" xfId="986" xr:uid="{00000000-0005-0000-0000-00007F030000}"/>
    <cellStyle name="20% - 강조색1 2 2 7 3 4" xfId="987" xr:uid="{00000000-0005-0000-0000-000080030000}"/>
    <cellStyle name="20% - 강조색1 2 2 7 3 4 2" xfId="988" xr:uid="{00000000-0005-0000-0000-000081030000}"/>
    <cellStyle name="20% - 강조색1 2 2 7 3 5" xfId="989" xr:uid="{00000000-0005-0000-0000-000082030000}"/>
    <cellStyle name="20% - 강조색1 2 2 7 3 5 2" xfId="990" xr:uid="{00000000-0005-0000-0000-000083030000}"/>
    <cellStyle name="20% - 강조색1 2 2 7 3 6" xfId="991" xr:uid="{00000000-0005-0000-0000-000084030000}"/>
    <cellStyle name="20% - 강조색1 2 2 7 3 7" xfId="992" xr:uid="{00000000-0005-0000-0000-000085030000}"/>
    <cellStyle name="20% - 강조색1 2 2 7 3 8" xfId="993" xr:uid="{00000000-0005-0000-0000-000086030000}"/>
    <cellStyle name="20% - 강조색1 2 2 7 3 9" xfId="994" xr:uid="{00000000-0005-0000-0000-000087030000}"/>
    <cellStyle name="20% - 강조색1 2 2 7 4" xfId="995" xr:uid="{00000000-0005-0000-0000-000088030000}"/>
    <cellStyle name="20% - 강조색1 2 2 7 4 2" xfId="996" xr:uid="{00000000-0005-0000-0000-000089030000}"/>
    <cellStyle name="20% - 강조색1 2 2 7 4 3" xfId="997" xr:uid="{00000000-0005-0000-0000-00008A030000}"/>
    <cellStyle name="20% - 강조색1 2 2 7 4 4" xfId="998" xr:uid="{00000000-0005-0000-0000-00008B030000}"/>
    <cellStyle name="20% - 강조색1 2 2 7 4 5" xfId="999" xr:uid="{00000000-0005-0000-0000-00008C030000}"/>
    <cellStyle name="20% - 강조색1 2 2 7 4 6" xfId="1000" xr:uid="{00000000-0005-0000-0000-00008D030000}"/>
    <cellStyle name="20% - 강조색1 2 2 7 5" xfId="1001" xr:uid="{00000000-0005-0000-0000-00008E030000}"/>
    <cellStyle name="20% - 강조색1 2 2 7 5 2" xfId="1002" xr:uid="{00000000-0005-0000-0000-00008F030000}"/>
    <cellStyle name="20% - 강조색1 2 2 7 6" xfId="1003" xr:uid="{00000000-0005-0000-0000-000090030000}"/>
    <cellStyle name="20% - 강조색1 2 2 7 6 2" xfId="1004" xr:uid="{00000000-0005-0000-0000-000091030000}"/>
    <cellStyle name="20% - 강조색1 2 2 7 7" xfId="1005" xr:uid="{00000000-0005-0000-0000-000092030000}"/>
    <cellStyle name="20% - 강조색1 2 2 7 7 2" xfId="1006" xr:uid="{00000000-0005-0000-0000-000093030000}"/>
    <cellStyle name="20% - 강조색1 2 2 7 8" xfId="1007" xr:uid="{00000000-0005-0000-0000-000094030000}"/>
    <cellStyle name="20% - 강조색1 2 2 7 9" xfId="1008" xr:uid="{00000000-0005-0000-0000-000095030000}"/>
    <cellStyle name="20% - 강조색1 2 2 8" xfId="1009" xr:uid="{00000000-0005-0000-0000-000096030000}"/>
    <cellStyle name="20% - 강조색1 2 2 8 10" xfId="1010" xr:uid="{00000000-0005-0000-0000-000097030000}"/>
    <cellStyle name="20% - 강조색1 2 2 8 2" xfId="1011" xr:uid="{00000000-0005-0000-0000-000098030000}"/>
    <cellStyle name="20% - 강조색1 2 2 8 2 2" xfId="1012" xr:uid="{00000000-0005-0000-0000-000099030000}"/>
    <cellStyle name="20% - 강조색1 2 2 8 2 2 2" xfId="1013" xr:uid="{00000000-0005-0000-0000-00009A030000}"/>
    <cellStyle name="20% - 강조색1 2 2 8 2 2 3" xfId="1014" xr:uid="{00000000-0005-0000-0000-00009B030000}"/>
    <cellStyle name="20% - 강조색1 2 2 8 2 2 4" xfId="1015" xr:uid="{00000000-0005-0000-0000-00009C030000}"/>
    <cellStyle name="20% - 강조색1 2 2 8 2 2 5" xfId="1016" xr:uid="{00000000-0005-0000-0000-00009D030000}"/>
    <cellStyle name="20% - 강조색1 2 2 8 2 3" xfId="1017" xr:uid="{00000000-0005-0000-0000-00009E030000}"/>
    <cellStyle name="20% - 강조색1 2 2 8 2 4" xfId="1018" xr:uid="{00000000-0005-0000-0000-00009F030000}"/>
    <cellStyle name="20% - 강조색1 2 2 8 2 5" xfId="1019" xr:uid="{00000000-0005-0000-0000-0000A0030000}"/>
    <cellStyle name="20% - 강조색1 2 2 8 2 6" xfId="1020" xr:uid="{00000000-0005-0000-0000-0000A1030000}"/>
    <cellStyle name="20% - 강조색1 2 2 8 2 7" xfId="1021" xr:uid="{00000000-0005-0000-0000-0000A2030000}"/>
    <cellStyle name="20% - 강조색1 2 2 8 3" xfId="1022" xr:uid="{00000000-0005-0000-0000-0000A3030000}"/>
    <cellStyle name="20% - 강조색1 2 2 8 3 2" xfId="1023" xr:uid="{00000000-0005-0000-0000-0000A4030000}"/>
    <cellStyle name="20% - 강조색1 2 2 8 3 3" xfId="1024" xr:uid="{00000000-0005-0000-0000-0000A5030000}"/>
    <cellStyle name="20% - 강조색1 2 2 8 3 4" xfId="1025" xr:uid="{00000000-0005-0000-0000-0000A6030000}"/>
    <cellStyle name="20% - 강조색1 2 2 8 3 5" xfId="1026" xr:uid="{00000000-0005-0000-0000-0000A7030000}"/>
    <cellStyle name="20% - 강조색1 2 2 8 3 6" xfId="1027" xr:uid="{00000000-0005-0000-0000-0000A8030000}"/>
    <cellStyle name="20% - 강조색1 2 2 8 4" xfId="1028" xr:uid="{00000000-0005-0000-0000-0000A9030000}"/>
    <cellStyle name="20% - 강조색1 2 2 8 4 2" xfId="1029" xr:uid="{00000000-0005-0000-0000-0000AA030000}"/>
    <cellStyle name="20% - 강조색1 2 2 8 5" xfId="1030" xr:uid="{00000000-0005-0000-0000-0000AB030000}"/>
    <cellStyle name="20% - 강조색1 2 2 8 5 2" xfId="1031" xr:uid="{00000000-0005-0000-0000-0000AC030000}"/>
    <cellStyle name="20% - 강조색1 2 2 8 6" xfId="1032" xr:uid="{00000000-0005-0000-0000-0000AD030000}"/>
    <cellStyle name="20% - 강조색1 2 2 8 7" xfId="1033" xr:uid="{00000000-0005-0000-0000-0000AE030000}"/>
    <cellStyle name="20% - 강조색1 2 2 8 8" xfId="1034" xr:uid="{00000000-0005-0000-0000-0000AF030000}"/>
    <cellStyle name="20% - 강조색1 2 2 8 9" xfId="1035" xr:uid="{00000000-0005-0000-0000-0000B0030000}"/>
    <cellStyle name="20% - 강조색1 2 2 9" xfId="1036" xr:uid="{00000000-0005-0000-0000-0000B1030000}"/>
    <cellStyle name="20% - 강조색1 2 2 9 10" xfId="1037" xr:uid="{00000000-0005-0000-0000-0000B2030000}"/>
    <cellStyle name="20% - 강조색1 2 2 9 2" xfId="1038" xr:uid="{00000000-0005-0000-0000-0000B3030000}"/>
    <cellStyle name="20% - 강조색1 2 2 9 2 2" xfId="1039" xr:uid="{00000000-0005-0000-0000-0000B4030000}"/>
    <cellStyle name="20% - 강조색1 2 2 9 2 3" xfId="1040" xr:uid="{00000000-0005-0000-0000-0000B5030000}"/>
    <cellStyle name="20% - 강조색1 2 2 9 2 4" xfId="1041" xr:uid="{00000000-0005-0000-0000-0000B6030000}"/>
    <cellStyle name="20% - 강조색1 2 2 9 2 5" xfId="1042" xr:uid="{00000000-0005-0000-0000-0000B7030000}"/>
    <cellStyle name="20% - 강조색1 2 2 9 2 6" xfId="1043" xr:uid="{00000000-0005-0000-0000-0000B8030000}"/>
    <cellStyle name="20% - 강조색1 2 2 9 3" xfId="1044" xr:uid="{00000000-0005-0000-0000-0000B9030000}"/>
    <cellStyle name="20% - 강조색1 2 2 9 3 2" xfId="1045" xr:uid="{00000000-0005-0000-0000-0000BA030000}"/>
    <cellStyle name="20% - 강조색1 2 2 9 4" xfId="1046" xr:uid="{00000000-0005-0000-0000-0000BB030000}"/>
    <cellStyle name="20% - 강조색1 2 2 9 4 2" xfId="1047" xr:uid="{00000000-0005-0000-0000-0000BC030000}"/>
    <cellStyle name="20% - 강조색1 2 2 9 5" xfId="1048" xr:uid="{00000000-0005-0000-0000-0000BD030000}"/>
    <cellStyle name="20% - 강조색1 2 2 9 5 2" xfId="1049" xr:uid="{00000000-0005-0000-0000-0000BE030000}"/>
    <cellStyle name="20% - 강조색1 2 2 9 6" xfId="1050" xr:uid="{00000000-0005-0000-0000-0000BF030000}"/>
    <cellStyle name="20% - 강조색1 2 2 9 7" xfId="1051" xr:uid="{00000000-0005-0000-0000-0000C0030000}"/>
    <cellStyle name="20% - 강조색1 2 2 9 8" xfId="1052" xr:uid="{00000000-0005-0000-0000-0000C1030000}"/>
    <cellStyle name="20% - 강조색1 2 2 9 9" xfId="1053" xr:uid="{00000000-0005-0000-0000-0000C2030000}"/>
    <cellStyle name="20% - 강조색1 2 20" xfId="1054" xr:uid="{00000000-0005-0000-0000-0000C3030000}"/>
    <cellStyle name="20% - 강조색1 2 3" xfId="1055" xr:uid="{00000000-0005-0000-0000-0000C4030000}"/>
    <cellStyle name="20% - 강조색1 2 3 10" xfId="1056" xr:uid="{00000000-0005-0000-0000-0000C5030000}"/>
    <cellStyle name="20% - 강조색1 2 3 10 2" xfId="1057" xr:uid="{00000000-0005-0000-0000-0000C6030000}"/>
    <cellStyle name="20% - 강조색1 2 3 11" xfId="1058" xr:uid="{00000000-0005-0000-0000-0000C7030000}"/>
    <cellStyle name="20% - 강조색1 2 3 12" xfId="1059" xr:uid="{00000000-0005-0000-0000-0000C8030000}"/>
    <cellStyle name="20% - 강조색1 2 3 13" xfId="1060" xr:uid="{00000000-0005-0000-0000-0000C9030000}"/>
    <cellStyle name="20% - 강조색1 2 3 14" xfId="1061" xr:uid="{00000000-0005-0000-0000-0000CA030000}"/>
    <cellStyle name="20% - 강조색1 2 3 15" xfId="1062" xr:uid="{00000000-0005-0000-0000-0000CB030000}"/>
    <cellStyle name="20% - 강조색1 2 3 2" xfId="1063" xr:uid="{00000000-0005-0000-0000-0000CC030000}"/>
    <cellStyle name="20% - 강조색1 2 3 2 10" xfId="1064" xr:uid="{00000000-0005-0000-0000-0000CD030000}"/>
    <cellStyle name="20% - 강조색1 2 3 2 11" xfId="1065" xr:uid="{00000000-0005-0000-0000-0000CE030000}"/>
    <cellStyle name="20% - 강조색1 2 3 2 12" xfId="1066" xr:uid="{00000000-0005-0000-0000-0000CF030000}"/>
    <cellStyle name="20% - 강조색1 2 3 2 13" xfId="1067" xr:uid="{00000000-0005-0000-0000-0000D0030000}"/>
    <cellStyle name="20% - 강조색1 2 3 2 14" xfId="1068" xr:uid="{00000000-0005-0000-0000-0000D1030000}"/>
    <cellStyle name="20% - 강조색1 2 3 2 2" xfId="1069" xr:uid="{00000000-0005-0000-0000-0000D2030000}"/>
    <cellStyle name="20% - 강조색1 2 3 2 2 10" xfId="1070" xr:uid="{00000000-0005-0000-0000-0000D3030000}"/>
    <cellStyle name="20% - 강조색1 2 3 2 2 2" xfId="1071" xr:uid="{00000000-0005-0000-0000-0000D4030000}"/>
    <cellStyle name="20% - 강조색1 2 3 2 2 2 2" xfId="1072" xr:uid="{00000000-0005-0000-0000-0000D5030000}"/>
    <cellStyle name="20% - 강조색1 2 3 2 2 2 2 2" xfId="1073" xr:uid="{00000000-0005-0000-0000-0000D6030000}"/>
    <cellStyle name="20% - 강조색1 2 3 2 2 2 2 3" xfId="1074" xr:uid="{00000000-0005-0000-0000-0000D7030000}"/>
    <cellStyle name="20% - 강조색1 2 3 2 2 2 2 4" xfId="1075" xr:uid="{00000000-0005-0000-0000-0000D8030000}"/>
    <cellStyle name="20% - 강조색1 2 3 2 2 2 2 5" xfId="1076" xr:uid="{00000000-0005-0000-0000-0000D9030000}"/>
    <cellStyle name="20% - 강조색1 2 3 2 2 2 3" xfId="1077" xr:uid="{00000000-0005-0000-0000-0000DA030000}"/>
    <cellStyle name="20% - 강조색1 2 3 2 2 2 4" xfId="1078" xr:uid="{00000000-0005-0000-0000-0000DB030000}"/>
    <cellStyle name="20% - 강조색1 2 3 2 2 2 5" xfId="1079" xr:uid="{00000000-0005-0000-0000-0000DC030000}"/>
    <cellStyle name="20% - 강조색1 2 3 2 2 2 6" xfId="1080" xr:uid="{00000000-0005-0000-0000-0000DD030000}"/>
    <cellStyle name="20% - 강조색1 2 3 2 2 2 7" xfId="1081" xr:uid="{00000000-0005-0000-0000-0000DE030000}"/>
    <cellStyle name="20% - 강조색1 2 3 2 2 3" xfId="1082" xr:uid="{00000000-0005-0000-0000-0000DF030000}"/>
    <cellStyle name="20% - 강조색1 2 3 2 2 3 2" xfId="1083" xr:uid="{00000000-0005-0000-0000-0000E0030000}"/>
    <cellStyle name="20% - 강조색1 2 3 2 2 3 3" xfId="1084" xr:uid="{00000000-0005-0000-0000-0000E1030000}"/>
    <cellStyle name="20% - 강조색1 2 3 2 2 3 4" xfId="1085" xr:uid="{00000000-0005-0000-0000-0000E2030000}"/>
    <cellStyle name="20% - 강조색1 2 3 2 2 3 5" xfId="1086" xr:uid="{00000000-0005-0000-0000-0000E3030000}"/>
    <cellStyle name="20% - 강조색1 2 3 2 2 3 6" xfId="1087" xr:uid="{00000000-0005-0000-0000-0000E4030000}"/>
    <cellStyle name="20% - 강조색1 2 3 2 2 4" xfId="1088" xr:uid="{00000000-0005-0000-0000-0000E5030000}"/>
    <cellStyle name="20% - 강조색1 2 3 2 2 4 2" xfId="1089" xr:uid="{00000000-0005-0000-0000-0000E6030000}"/>
    <cellStyle name="20% - 강조색1 2 3 2 2 4 3" xfId="1090" xr:uid="{00000000-0005-0000-0000-0000E7030000}"/>
    <cellStyle name="20% - 강조색1 2 3 2 2 5" xfId="1091" xr:uid="{00000000-0005-0000-0000-0000E8030000}"/>
    <cellStyle name="20% - 강조색1 2 3 2 2 5 2" xfId="1092" xr:uid="{00000000-0005-0000-0000-0000E9030000}"/>
    <cellStyle name="20% - 강조색1 2 3 2 2 6" xfId="1093" xr:uid="{00000000-0005-0000-0000-0000EA030000}"/>
    <cellStyle name="20% - 강조색1 2 3 2 2 7" xfId="1094" xr:uid="{00000000-0005-0000-0000-0000EB030000}"/>
    <cellStyle name="20% - 강조색1 2 3 2 2 8" xfId="1095" xr:uid="{00000000-0005-0000-0000-0000EC030000}"/>
    <cellStyle name="20% - 강조색1 2 3 2 2 9" xfId="1096" xr:uid="{00000000-0005-0000-0000-0000ED030000}"/>
    <cellStyle name="20% - 강조색1 2 3 2 3" xfId="1097" xr:uid="{00000000-0005-0000-0000-0000EE030000}"/>
    <cellStyle name="20% - 강조색1 2 3 2 3 10" xfId="1098" xr:uid="{00000000-0005-0000-0000-0000EF030000}"/>
    <cellStyle name="20% - 강조색1 2 3 2 3 2" xfId="1099" xr:uid="{00000000-0005-0000-0000-0000F0030000}"/>
    <cellStyle name="20% - 강조색1 2 3 2 3 2 2" xfId="1100" xr:uid="{00000000-0005-0000-0000-0000F1030000}"/>
    <cellStyle name="20% - 강조색1 2 3 2 3 2 2 2" xfId="1101" xr:uid="{00000000-0005-0000-0000-0000F2030000}"/>
    <cellStyle name="20% - 강조색1 2 3 2 3 2 2 3" xfId="1102" xr:uid="{00000000-0005-0000-0000-0000F3030000}"/>
    <cellStyle name="20% - 강조색1 2 3 2 3 2 2 4" xfId="1103" xr:uid="{00000000-0005-0000-0000-0000F4030000}"/>
    <cellStyle name="20% - 강조색1 2 3 2 3 2 2 5" xfId="1104" xr:uid="{00000000-0005-0000-0000-0000F5030000}"/>
    <cellStyle name="20% - 강조색1 2 3 2 3 2 3" xfId="1105" xr:uid="{00000000-0005-0000-0000-0000F6030000}"/>
    <cellStyle name="20% - 강조색1 2 3 2 3 2 4" xfId="1106" xr:uid="{00000000-0005-0000-0000-0000F7030000}"/>
    <cellStyle name="20% - 강조색1 2 3 2 3 2 5" xfId="1107" xr:uid="{00000000-0005-0000-0000-0000F8030000}"/>
    <cellStyle name="20% - 강조색1 2 3 2 3 2 6" xfId="1108" xr:uid="{00000000-0005-0000-0000-0000F9030000}"/>
    <cellStyle name="20% - 강조색1 2 3 2 3 2 7" xfId="1109" xr:uid="{00000000-0005-0000-0000-0000FA030000}"/>
    <cellStyle name="20% - 강조색1 2 3 2 3 3" xfId="1110" xr:uid="{00000000-0005-0000-0000-0000FB030000}"/>
    <cellStyle name="20% - 강조색1 2 3 2 3 3 2" xfId="1111" xr:uid="{00000000-0005-0000-0000-0000FC030000}"/>
    <cellStyle name="20% - 강조색1 2 3 2 3 3 3" xfId="1112" xr:uid="{00000000-0005-0000-0000-0000FD030000}"/>
    <cellStyle name="20% - 강조색1 2 3 2 3 3 4" xfId="1113" xr:uid="{00000000-0005-0000-0000-0000FE030000}"/>
    <cellStyle name="20% - 강조색1 2 3 2 3 3 5" xfId="1114" xr:uid="{00000000-0005-0000-0000-0000FF030000}"/>
    <cellStyle name="20% - 강조색1 2 3 2 3 3 6" xfId="1115" xr:uid="{00000000-0005-0000-0000-000000040000}"/>
    <cellStyle name="20% - 강조색1 2 3 2 3 4" xfId="1116" xr:uid="{00000000-0005-0000-0000-000001040000}"/>
    <cellStyle name="20% - 강조색1 2 3 2 3 4 2" xfId="1117" xr:uid="{00000000-0005-0000-0000-000002040000}"/>
    <cellStyle name="20% - 강조색1 2 3 2 3 4 3" xfId="1118" xr:uid="{00000000-0005-0000-0000-000003040000}"/>
    <cellStyle name="20% - 강조색1 2 3 2 3 5" xfId="1119" xr:uid="{00000000-0005-0000-0000-000004040000}"/>
    <cellStyle name="20% - 강조색1 2 3 2 3 5 2" xfId="1120" xr:uid="{00000000-0005-0000-0000-000005040000}"/>
    <cellStyle name="20% - 강조색1 2 3 2 3 6" xfId="1121" xr:uid="{00000000-0005-0000-0000-000006040000}"/>
    <cellStyle name="20% - 강조색1 2 3 2 3 7" xfId="1122" xr:uid="{00000000-0005-0000-0000-000007040000}"/>
    <cellStyle name="20% - 강조색1 2 3 2 3 8" xfId="1123" xr:uid="{00000000-0005-0000-0000-000008040000}"/>
    <cellStyle name="20% - 강조색1 2 3 2 3 9" xfId="1124" xr:uid="{00000000-0005-0000-0000-000009040000}"/>
    <cellStyle name="20% - 강조색1 2 3 2 4" xfId="1125" xr:uid="{00000000-0005-0000-0000-00000A040000}"/>
    <cellStyle name="20% - 강조색1 2 3 2 4 10" xfId="1126" xr:uid="{00000000-0005-0000-0000-00000B040000}"/>
    <cellStyle name="20% - 강조색1 2 3 2 4 2" xfId="1127" xr:uid="{00000000-0005-0000-0000-00000C040000}"/>
    <cellStyle name="20% - 강조색1 2 3 2 4 2 2" xfId="1128" xr:uid="{00000000-0005-0000-0000-00000D040000}"/>
    <cellStyle name="20% - 강조색1 2 3 2 4 2 3" xfId="1129" xr:uid="{00000000-0005-0000-0000-00000E040000}"/>
    <cellStyle name="20% - 강조색1 2 3 2 4 2 4" xfId="1130" xr:uid="{00000000-0005-0000-0000-00000F040000}"/>
    <cellStyle name="20% - 강조색1 2 3 2 4 2 5" xfId="1131" xr:uid="{00000000-0005-0000-0000-000010040000}"/>
    <cellStyle name="20% - 강조색1 2 3 2 4 2 6" xfId="1132" xr:uid="{00000000-0005-0000-0000-000011040000}"/>
    <cellStyle name="20% - 강조색1 2 3 2 4 3" xfId="1133" xr:uid="{00000000-0005-0000-0000-000012040000}"/>
    <cellStyle name="20% - 강조색1 2 3 2 4 3 2" xfId="1134" xr:uid="{00000000-0005-0000-0000-000013040000}"/>
    <cellStyle name="20% - 강조색1 2 3 2 4 3 3" xfId="1135" xr:uid="{00000000-0005-0000-0000-000014040000}"/>
    <cellStyle name="20% - 강조색1 2 3 2 4 4" xfId="1136" xr:uid="{00000000-0005-0000-0000-000015040000}"/>
    <cellStyle name="20% - 강조색1 2 3 2 4 4 2" xfId="1137" xr:uid="{00000000-0005-0000-0000-000016040000}"/>
    <cellStyle name="20% - 강조색1 2 3 2 4 4 3" xfId="1138" xr:uid="{00000000-0005-0000-0000-000017040000}"/>
    <cellStyle name="20% - 강조색1 2 3 2 4 5" xfId="1139" xr:uid="{00000000-0005-0000-0000-000018040000}"/>
    <cellStyle name="20% - 강조색1 2 3 2 4 5 2" xfId="1140" xr:uid="{00000000-0005-0000-0000-000019040000}"/>
    <cellStyle name="20% - 강조색1 2 3 2 4 6" xfId="1141" xr:uid="{00000000-0005-0000-0000-00001A040000}"/>
    <cellStyle name="20% - 강조색1 2 3 2 4 7" xfId="1142" xr:uid="{00000000-0005-0000-0000-00001B040000}"/>
    <cellStyle name="20% - 강조색1 2 3 2 4 8" xfId="1143" xr:uid="{00000000-0005-0000-0000-00001C040000}"/>
    <cellStyle name="20% - 강조색1 2 3 2 4 9" xfId="1144" xr:uid="{00000000-0005-0000-0000-00001D040000}"/>
    <cellStyle name="20% - 강조색1 2 3 2 5" xfId="1145" xr:uid="{00000000-0005-0000-0000-00001E040000}"/>
    <cellStyle name="20% - 강조색1 2 3 2 5 10" xfId="1146" xr:uid="{00000000-0005-0000-0000-00001F040000}"/>
    <cellStyle name="20% - 강조색1 2 3 2 5 2" xfId="1147" xr:uid="{00000000-0005-0000-0000-000020040000}"/>
    <cellStyle name="20% - 강조색1 2 3 2 5 2 2" xfId="1148" xr:uid="{00000000-0005-0000-0000-000021040000}"/>
    <cellStyle name="20% - 강조색1 2 3 2 5 2 3" xfId="1149" xr:uid="{00000000-0005-0000-0000-000022040000}"/>
    <cellStyle name="20% - 강조색1 2 3 2 5 3" xfId="1150" xr:uid="{00000000-0005-0000-0000-000023040000}"/>
    <cellStyle name="20% - 강조색1 2 3 2 5 3 2" xfId="1151" xr:uid="{00000000-0005-0000-0000-000024040000}"/>
    <cellStyle name="20% - 강조색1 2 3 2 5 3 3" xfId="1152" xr:uid="{00000000-0005-0000-0000-000025040000}"/>
    <cellStyle name="20% - 강조색1 2 3 2 5 4" xfId="1153" xr:uid="{00000000-0005-0000-0000-000026040000}"/>
    <cellStyle name="20% - 강조색1 2 3 2 5 4 2" xfId="1154" xr:uid="{00000000-0005-0000-0000-000027040000}"/>
    <cellStyle name="20% - 강조색1 2 3 2 5 5" xfId="1155" xr:uid="{00000000-0005-0000-0000-000028040000}"/>
    <cellStyle name="20% - 강조색1 2 3 2 5 5 2" xfId="1156" xr:uid="{00000000-0005-0000-0000-000029040000}"/>
    <cellStyle name="20% - 강조색1 2 3 2 5 6" xfId="1157" xr:uid="{00000000-0005-0000-0000-00002A040000}"/>
    <cellStyle name="20% - 강조색1 2 3 2 5 7" xfId="1158" xr:uid="{00000000-0005-0000-0000-00002B040000}"/>
    <cellStyle name="20% - 강조색1 2 3 2 5 8" xfId="1159" xr:uid="{00000000-0005-0000-0000-00002C040000}"/>
    <cellStyle name="20% - 강조색1 2 3 2 5 9" xfId="1160" xr:uid="{00000000-0005-0000-0000-00002D040000}"/>
    <cellStyle name="20% - 강조색1 2 3 2 6" xfId="1161" xr:uid="{00000000-0005-0000-0000-00002E040000}"/>
    <cellStyle name="20% - 강조색1 2 3 2 6 2" xfId="1162" xr:uid="{00000000-0005-0000-0000-00002F040000}"/>
    <cellStyle name="20% - 강조색1 2 3 2 6 3" xfId="1163" xr:uid="{00000000-0005-0000-0000-000030040000}"/>
    <cellStyle name="20% - 강조색1 2 3 2 7" xfId="1164" xr:uid="{00000000-0005-0000-0000-000031040000}"/>
    <cellStyle name="20% - 강조색1 2 3 2 7 2" xfId="1165" xr:uid="{00000000-0005-0000-0000-000032040000}"/>
    <cellStyle name="20% - 강조색1 2 3 2 7 3" xfId="1166" xr:uid="{00000000-0005-0000-0000-000033040000}"/>
    <cellStyle name="20% - 강조색1 2 3 2 8" xfId="1167" xr:uid="{00000000-0005-0000-0000-000034040000}"/>
    <cellStyle name="20% - 강조색1 2 3 2 8 2" xfId="1168" xr:uid="{00000000-0005-0000-0000-000035040000}"/>
    <cellStyle name="20% - 강조색1 2 3 2 8 3" xfId="1169" xr:uid="{00000000-0005-0000-0000-000036040000}"/>
    <cellStyle name="20% - 강조색1 2 3 2 9" xfId="1170" xr:uid="{00000000-0005-0000-0000-000037040000}"/>
    <cellStyle name="20% - 강조색1 2 3 2 9 2" xfId="1171" xr:uid="{00000000-0005-0000-0000-000038040000}"/>
    <cellStyle name="20% - 강조색1 2 3 3" xfId="1172" xr:uid="{00000000-0005-0000-0000-000039040000}"/>
    <cellStyle name="20% - 강조색1 2 3 3 10" xfId="1173" xr:uid="{00000000-0005-0000-0000-00003A040000}"/>
    <cellStyle name="20% - 강조색1 2 3 3 2" xfId="1174" xr:uid="{00000000-0005-0000-0000-00003B040000}"/>
    <cellStyle name="20% - 강조색1 2 3 3 2 2" xfId="1175" xr:uid="{00000000-0005-0000-0000-00003C040000}"/>
    <cellStyle name="20% - 강조색1 2 3 3 2 2 2" xfId="1176" xr:uid="{00000000-0005-0000-0000-00003D040000}"/>
    <cellStyle name="20% - 강조색1 2 3 3 2 2 3" xfId="1177" xr:uid="{00000000-0005-0000-0000-00003E040000}"/>
    <cellStyle name="20% - 강조색1 2 3 3 2 2 4" xfId="1178" xr:uid="{00000000-0005-0000-0000-00003F040000}"/>
    <cellStyle name="20% - 강조색1 2 3 3 2 2 5" xfId="1179" xr:uid="{00000000-0005-0000-0000-000040040000}"/>
    <cellStyle name="20% - 강조색1 2 3 3 2 3" xfId="1180" xr:uid="{00000000-0005-0000-0000-000041040000}"/>
    <cellStyle name="20% - 강조색1 2 3 3 2 4" xfId="1181" xr:uid="{00000000-0005-0000-0000-000042040000}"/>
    <cellStyle name="20% - 강조색1 2 3 3 2 5" xfId="1182" xr:uid="{00000000-0005-0000-0000-000043040000}"/>
    <cellStyle name="20% - 강조색1 2 3 3 2 6" xfId="1183" xr:uid="{00000000-0005-0000-0000-000044040000}"/>
    <cellStyle name="20% - 강조색1 2 3 3 2 7" xfId="1184" xr:uid="{00000000-0005-0000-0000-000045040000}"/>
    <cellStyle name="20% - 강조색1 2 3 3 3" xfId="1185" xr:uid="{00000000-0005-0000-0000-000046040000}"/>
    <cellStyle name="20% - 강조색1 2 3 3 3 2" xfId="1186" xr:uid="{00000000-0005-0000-0000-000047040000}"/>
    <cellStyle name="20% - 강조색1 2 3 3 3 3" xfId="1187" xr:uid="{00000000-0005-0000-0000-000048040000}"/>
    <cellStyle name="20% - 강조색1 2 3 3 3 4" xfId="1188" xr:uid="{00000000-0005-0000-0000-000049040000}"/>
    <cellStyle name="20% - 강조색1 2 3 3 3 5" xfId="1189" xr:uid="{00000000-0005-0000-0000-00004A040000}"/>
    <cellStyle name="20% - 강조색1 2 3 3 3 6" xfId="1190" xr:uid="{00000000-0005-0000-0000-00004B040000}"/>
    <cellStyle name="20% - 강조색1 2 3 3 4" xfId="1191" xr:uid="{00000000-0005-0000-0000-00004C040000}"/>
    <cellStyle name="20% - 강조색1 2 3 3 4 2" xfId="1192" xr:uid="{00000000-0005-0000-0000-00004D040000}"/>
    <cellStyle name="20% - 강조색1 2 3 3 4 3" xfId="1193" xr:uid="{00000000-0005-0000-0000-00004E040000}"/>
    <cellStyle name="20% - 강조색1 2 3 3 5" xfId="1194" xr:uid="{00000000-0005-0000-0000-00004F040000}"/>
    <cellStyle name="20% - 강조색1 2 3 3 5 2" xfId="1195" xr:uid="{00000000-0005-0000-0000-000050040000}"/>
    <cellStyle name="20% - 강조색1 2 3 3 6" xfId="1196" xr:uid="{00000000-0005-0000-0000-000051040000}"/>
    <cellStyle name="20% - 강조색1 2 3 3 7" xfId="1197" xr:uid="{00000000-0005-0000-0000-000052040000}"/>
    <cellStyle name="20% - 강조색1 2 3 3 8" xfId="1198" xr:uid="{00000000-0005-0000-0000-000053040000}"/>
    <cellStyle name="20% - 강조색1 2 3 3 9" xfId="1199" xr:uid="{00000000-0005-0000-0000-000054040000}"/>
    <cellStyle name="20% - 강조색1 2 3 4" xfId="1200" xr:uid="{00000000-0005-0000-0000-000055040000}"/>
    <cellStyle name="20% - 강조색1 2 3 4 10" xfId="1201" xr:uid="{00000000-0005-0000-0000-000056040000}"/>
    <cellStyle name="20% - 강조색1 2 3 4 2" xfId="1202" xr:uid="{00000000-0005-0000-0000-000057040000}"/>
    <cellStyle name="20% - 강조색1 2 3 4 2 2" xfId="1203" xr:uid="{00000000-0005-0000-0000-000058040000}"/>
    <cellStyle name="20% - 강조색1 2 3 4 2 2 2" xfId="1204" xr:uid="{00000000-0005-0000-0000-000059040000}"/>
    <cellStyle name="20% - 강조색1 2 3 4 2 2 3" xfId="1205" xr:uid="{00000000-0005-0000-0000-00005A040000}"/>
    <cellStyle name="20% - 강조색1 2 3 4 2 2 4" xfId="1206" xr:uid="{00000000-0005-0000-0000-00005B040000}"/>
    <cellStyle name="20% - 강조색1 2 3 4 2 2 5" xfId="1207" xr:uid="{00000000-0005-0000-0000-00005C040000}"/>
    <cellStyle name="20% - 강조색1 2 3 4 2 3" xfId="1208" xr:uid="{00000000-0005-0000-0000-00005D040000}"/>
    <cellStyle name="20% - 강조색1 2 3 4 2 4" xfId="1209" xr:uid="{00000000-0005-0000-0000-00005E040000}"/>
    <cellStyle name="20% - 강조색1 2 3 4 2 5" xfId="1210" xr:uid="{00000000-0005-0000-0000-00005F040000}"/>
    <cellStyle name="20% - 강조색1 2 3 4 2 6" xfId="1211" xr:uid="{00000000-0005-0000-0000-000060040000}"/>
    <cellStyle name="20% - 강조색1 2 3 4 2 7" xfId="1212" xr:uid="{00000000-0005-0000-0000-000061040000}"/>
    <cellStyle name="20% - 강조색1 2 3 4 3" xfId="1213" xr:uid="{00000000-0005-0000-0000-000062040000}"/>
    <cellStyle name="20% - 강조색1 2 3 4 3 2" xfId="1214" xr:uid="{00000000-0005-0000-0000-000063040000}"/>
    <cellStyle name="20% - 강조색1 2 3 4 3 3" xfId="1215" xr:uid="{00000000-0005-0000-0000-000064040000}"/>
    <cellStyle name="20% - 강조색1 2 3 4 3 4" xfId="1216" xr:uid="{00000000-0005-0000-0000-000065040000}"/>
    <cellStyle name="20% - 강조색1 2 3 4 3 5" xfId="1217" xr:uid="{00000000-0005-0000-0000-000066040000}"/>
    <cellStyle name="20% - 강조색1 2 3 4 3 6" xfId="1218" xr:uid="{00000000-0005-0000-0000-000067040000}"/>
    <cellStyle name="20% - 강조색1 2 3 4 4" xfId="1219" xr:uid="{00000000-0005-0000-0000-000068040000}"/>
    <cellStyle name="20% - 강조색1 2 3 4 4 2" xfId="1220" xr:uid="{00000000-0005-0000-0000-000069040000}"/>
    <cellStyle name="20% - 강조색1 2 3 4 4 3" xfId="1221" xr:uid="{00000000-0005-0000-0000-00006A040000}"/>
    <cellStyle name="20% - 강조색1 2 3 4 5" xfId="1222" xr:uid="{00000000-0005-0000-0000-00006B040000}"/>
    <cellStyle name="20% - 강조색1 2 3 4 5 2" xfId="1223" xr:uid="{00000000-0005-0000-0000-00006C040000}"/>
    <cellStyle name="20% - 강조색1 2 3 4 6" xfId="1224" xr:uid="{00000000-0005-0000-0000-00006D040000}"/>
    <cellStyle name="20% - 강조색1 2 3 4 7" xfId="1225" xr:uid="{00000000-0005-0000-0000-00006E040000}"/>
    <cellStyle name="20% - 강조색1 2 3 4 8" xfId="1226" xr:uid="{00000000-0005-0000-0000-00006F040000}"/>
    <cellStyle name="20% - 강조색1 2 3 4 9" xfId="1227" xr:uid="{00000000-0005-0000-0000-000070040000}"/>
    <cellStyle name="20% - 강조색1 2 3 5" xfId="1228" xr:uid="{00000000-0005-0000-0000-000071040000}"/>
    <cellStyle name="20% - 강조색1 2 3 5 10" xfId="1229" xr:uid="{00000000-0005-0000-0000-000072040000}"/>
    <cellStyle name="20% - 강조색1 2 3 5 2" xfId="1230" xr:uid="{00000000-0005-0000-0000-000073040000}"/>
    <cellStyle name="20% - 강조색1 2 3 5 2 2" xfId="1231" xr:uid="{00000000-0005-0000-0000-000074040000}"/>
    <cellStyle name="20% - 강조색1 2 3 5 2 3" xfId="1232" xr:uid="{00000000-0005-0000-0000-000075040000}"/>
    <cellStyle name="20% - 강조색1 2 3 5 2 4" xfId="1233" xr:uid="{00000000-0005-0000-0000-000076040000}"/>
    <cellStyle name="20% - 강조색1 2 3 5 2 5" xfId="1234" xr:uid="{00000000-0005-0000-0000-000077040000}"/>
    <cellStyle name="20% - 강조색1 2 3 5 2 6" xfId="1235" xr:uid="{00000000-0005-0000-0000-000078040000}"/>
    <cellStyle name="20% - 강조색1 2 3 5 3" xfId="1236" xr:uid="{00000000-0005-0000-0000-000079040000}"/>
    <cellStyle name="20% - 강조색1 2 3 5 3 2" xfId="1237" xr:uid="{00000000-0005-0000-0000-00007A040000}"/>
    <cellStyle name="20% - 강조색1 2 3 5 3 3" xfId="1238" xr:uid="{00000000-0005-0000-0000-00007B040000}"/>
    <cellStyle name="20% - 강조색1 2 3 5 4" xfId="1239" xr:uid="{00000000-0005-0000-0000-00007C040000}"/>
    <cellStyle name="20% - 강조색1 2 3 5 4 2" xfId="1240" xr:uid="{00000000-0005-0000-0000-00007D040000}"/>
    <cellStyle name="20% - 강조색1 2 3 5 4 3" xfId="1241" xr:uid="{00000000-0005-0000-0000-00007E040000}"/>
    <cellStyle name="20% - 강조색1 2 3 5 5" xfId="1242" xr:uid="{00000000-0005-0000-0000-00007F040000}"/>
    <cellStyle name="20% - 강조색1 2 3 5 5 2" xfId="1243" xr:uid="{00000000-0005-0000-0000-000080040000}"/>
    <cellStyle name="20% - 강조색1 2 3 5 6" xfId="1244" xr:uid="{00000000-0005-0000-0000-000081040000}"/>
    <cellStyle name="20% - 강조색1 2 3 5 7" xfId="1245" xr:uid="{00000000-0005-0000-0000-000082040000}"/>
    <cellStyle name="20% - 강조색1 2 3 5 8" xfId="1246" xr:uid="{00000000-0005-0000-0000-000083040000}"/>
    <cellStyle name="20% - 강조색1 2 3 5 9" xfId="1247" xr:uid="{00000000-0005-0000-0000-000084040000}"/>
    <cellStyle name="20% - 강조색1 2 3 6" xfId="1248" xr:uid="{00000000-0005-0000-0000-000085040000}"/>
    <cellStyle name="20% - 강조색1 2 3 6 10" xfId="1249" xr:uid="{00000000-0005-0000-0000-000086040000}"/>
    <cellStyle name="20% - 강조색1 2 3 6 2" xfId="1250" xr:uid="{00000000-0005-0000-0000-000087040000}"/>
    <cellStyle name="20% - 강조색1 2 3 6 2 2" xfId="1251" xr:uid="{00000000-0005-0000-0000-000088040000}"/>
    <cellStyle name="20% - 강조색1 2 3 6 2 3" xfId="1252" xr:uid="{00000000-0005-0000-0000-000089040000}"/>
    <cellStyle name="20% - 강조색1 2 3 6 3" xfId="1253" xr:uid="{00000000-0005-0000-0000-00008A040000}"/>
    <cellStyle name="20% - 강조색1 2 3 6 3 2" xfId="1254" xr:uid="{00000000-0005-0000-0000-00008B040000}"/>
    <cellStyle name="20% - 강조색1 2 3 6 3 3" xfId="1255" xr:uid="{00000000-0005-0000-0000-00008C040000}"/>
    <cellStyle name="20% - 강조색1 2 3 6 4" xfId="1256" xr:uid="{00000000-0005-0000-0000-00008D040000}"/>
    <cellStyle name="20% - 강조색1 2 3 6 4 2" xfId="1257" xr:uid="{00000000-0005-0000-0000-00008E040000}"/>
    <cellStyle name="20% - 강조색1 2 3 6 5" xfId="1258" xr:uid="{00000000-0005-0000-0000-00008F040000}"/>
    <cellStyle name="20% - 강조색1 2 3 6 5 2" xfId="1259" xr:uid="{00000000-0005-0000-0000-000090040000}"/>
    <cellStyle name="20% - 강조색1 2 3 6 6" xfId="1260" xr:uid="{00000000-0005-0000-0000-000091040000}"/>
    <cellStyle name="20% - 강조색1 2 3 6 7" xfId="1261" xr:uid="{00000000-0005-0000-0000-000092040000}"/>
    <cellStyle name="20% - 강조색1 2 3 6 8" xfId="1262" xr:uid="{00000000-0005-0000-0000-000093040000}"/>
    <cellStyle name="20% - 강조색1 2 3 6 9" xfId="1263" xr:uid="{00000000-0005-0000-0000-000094040000}"/>
    <cellStyle name="20% - 강조색1 2 3 7" xfId="1264" xr:uid="{00000000-0005-0000-0000-000095040000}"/>
    <cellStyle name="20% - 강조색1 2 3 7 2" xfId="1265" xr:uid="{00000000-0005-0000-0000-000096040000}"/>
    <cellStyle name="20% - 강조색1 2 3 7 3" xfId="1266" xr:uid="{00000000-0005-0000-0000-000097040000}"/>
    <cellStyle name="20% - 강조색1 2 3 8" xfId="1267" xr:uid="{00000000-0005-0000-0000-000098040000}"/>
    <cellStyle name="20% - 강조색1 2 3 8 2" xfId="1268" xr:uid="{00000000-0005-0000-0000-000099040000}"/>
    <cellStyle name="20% - 강조색1 2 3 8 3" xfId="1269" xr:uid="{00000000-0005-0000-0000-00009A040000}"/>
    <cellStyle name="20% - 강조색1 2 3 9" xfId="1270" xr:uid="{00000000-0005-0000-0000-00009B040000}"/>
    <cellStyle name="20% - 강조색1 2 3 9 2" xfId="1271" xr:uid="{00000000-0005-0000-0000-00009C040000}"/>
    <cellStyle name="20% - 강조색1 2 3 9 3" xfId="1272" xr:uid="{00000000-0005-0000-0000-00009D040000}"/>
    <cellStyle name="20% - 강조색1 2 4" xfId="1273" xr:uid="{00000000-0005-0000-0000-00009E040000}"/>
    <cellStyle name="20% - 강조색1 2 4 10" xfId="1274" xr:uid="{00000000-0005-0000-0000-00009F040000}"/>
    <cellStyle name="20% - 강조색1 2 4 10 2" xfId="1275" xr:uid="{00000000-0005-0000-0000-0000A0040000}"/>
    <cellStyle name="20% - 강조색1 2 4 11" xfId="1276" xr:uid="{00000000-0005-0000-0000-0000A1040000}"/>
    <cellStyle name="20% - 강조색1 2 4 12" xfId="1277" xr:uid="{00000000-0005-0000-0000-0000A2040000}"/>
    <cellStyle name="20% - 강조색1 2 4 13" xfId="1278" xr:uid="{00000000-0005-0000-0000-0000A3040000}"/>
    <cellStyle name="20% - 강조색1 2 4 14" xfId="1279" xr:uid="{00000000-0005-0000-0000-0000A4040000}"/>
    <cellStyle name="20% - 강조색1 2 4 15" xfId="1280" xr:uid="{00000000-0005-0000-0000-0000A5040000}"/>
    <cellStyle name="20% - 강조색1 2 4 2" xfId="1281" xr:uid="{00000000-0005-0000-0000-0000A6040000}"/>
    <cellStyle name="20% - 강조색1 2 4 2 10" xfId="1282" xr:uid="{00000000-0005-0000-0000-0000A7040000}"/>
    <cellStyle name="20% - 강조색1 2 4 2 11" xfId="1283" xr:uid="{00000000-0005-0000-0000-0000A8040000}"/>
    <cellStyle name="20% - 강조색1 2 4 2 12" xfId="1284" xr:uid="{00000000-0005-0000-0000-0000A9040000}"/>
    <cellStyle name="20% - 강조색1 2 4 2 2" xfId="1285" xr:uid="{00000000-0005-0000-0000-0000AA040000}"/>
    <cellStyle name="20% - 강조색1 2 4 2 2 10" xfId="1286" xr:uid="{00000000-0005-0000-0000-0000AB040000}"/>
    <cellStyle name="20% - 강조색1 2 4 2 2 2" xfId="1287" xr:uid="{00000000-0005-0000-0000-0000AC040000}"/>
    <cellStyle name="20% - 강조색1 2 4 2 2 2 2" xfId="1288" xr:uid="{00000000-0005-0000-0000-0000AD040000}"/>
    <cellStyle name="20% - 강조색1 2 4 2 2 2 2 2" xfId="1289" xr:uid="{00000000-0005-0000-0000-0000AE040000}"/>
    <cellStyle name="20% - 강조색1 2 4 2 2 2 2 3" xfId="1290" xr:uid="{00000000-0005-0000-0000-0000AF040000}"/>
    <cellStyle name="20% - 강조색1 2 4 2 2 2 2 4" xfId="1291" xr:uid="{00000000-0005-0000-0000-0000B0040000}"/>
    <cellStyle name="20% - 강조색1 2 4 2 2 2 2 5" xfId="1292" xr:uid="{00000000-0005-0000-0000-0000B1040000}"/>
    <cellStyle name="20% - 강조색1 2 4 2 2 2 3" xfId="1293" xr:uid="{00000000-0005-0000-0000-0000B2040000}"/>
    <cellStyle name="20% - 강조색1 2 4 2 2 2 4" xfId="1294" xr:uid="{00000000-0005-0000-0000-0000B3040000}"/>
    <cellStyle name="20% - 강조색1 2 4 2 2 2 5" xfId="1295" xr:uid="{00000000-0005-0000-0000-0000B4040000}"/>
    <cellStyle name="20% - 강조색1 2 4 2 2 2 6" xfId="1296" xr:uid="{00000000-0005-0000-0000-0000B5040000}"/>
    <cellStyle name="20% - 강조색1 2 4 2 2 2 7" xfId="1297" xr:uid="{00000000-0005-0000-0000-0000B6040000}"/>
    <cellStyle name="20% - 강조색1 2 4 2 2 3" xfId="1298" xr:uid="{00000000-0005-0000-0000-0000B7040000}"/>
    <cellStyle name="20% - 강조색1 2 4 2 2 3 2" xfId="1299" xr:uid="{00000000-0005-0000-0000-0000B8040000}"/>
    <cellStyle name="20% - 강조색1 2 4 2 2 3 3" xfId="1300" xr:uid="{00000000-0005-0000-0000-0000B9040000}"/>
    <cellStyle name="20% - 강조색1 2 4 2 2 3 4" xfId="1301" xr:uid="{00000000-0005-0000-0000-0000BA040000}"/>
    <cellStyle name="20% - 강조색1 2 4 2 2 3 5" xfId="1302" xr:uid="{00000000-0005-0000-0000-0000BB040000}"/>
    <cellStyle name="20% - 강조색1 2 4 2 2 3 6" xfId="1303" xr:uid="{00000000-0005-0000-0000-0000BC040000}"/>
    <cellStyle name="20% - 강조색1 2 4 2 2 4" xfId="1304" xr:uid="{00000000-0005-0000-0000-0000BD040000}"/>
    <cellStyle name="20% - 강조색1 2 4 2 2 4 2" xfId="1305" xr:uid="{00000000-0005-0000-0000-0000BE040000}"/>
    <cellStyle name="20% - 강조색1 2 4 2 2 5" xfId="1306" xr:uid="{00000000-0005-0000-0000-0000BF040000}"/>
    <cellStyle name="20% - 강조색1 2 4 2 2 5 2" xfId="1307" xr:uid="{00000000-0005-0000-0000-0000C0040000}"/>
    <cellStyle name="20% - 강조색1 2 4 2 2 6" xfId="1308" xr:uid="{00000000-0005-0000-0000-0000C1040000}"/>
    <cellStyle name="20% - 강조색1 2 4 2 2 7" xfId="1309" xr:uid="{00000000-0005-0000-0000-0000C2040000}"/>
    <cellStyle name="20% - 강조색1 2 4 2 2 8" xfId="1310" xr:uid="{00000000-0005-0000-0000-0000C3040000}"/>
    <cellStyle name="20% - 강조색1 2 4 2 2 9" xfId="1311" xr:uid="{00000000-0005-0000-0000-0000C4040000}"/>
    <cellStyle name="20% - 강조색1 2 4 2 3" xfId="1312" xr:uid="{00000000-0005-0000-0000-0000C5040000}"/>
    <cellStyle name="20% - 강조색1 2 4 2 3 10" xfId="1313" xr:uid="{00000000-0005-0000-0000-0000C6040000}"/>
    <cellStyle name="20% - 강조색1 2 4 2 3 2" xfId="1314" xr:uid="{00000000-0005-0000-0000-0000C7040000}"/>
    <cellStyle name="20% - 강조색1 2 4 2 3 2 2" xfId="1315" xr:uid="{00000000-0005-0000-0000-0000C8040000}"/>
    <cellStyle name="20% - 강조색1 2 4 2 3 2 3" xfId="1316" xr:uid="{00000000-0005-0000-0000-0000C9040000}"/>
    <cellStyle name="20% - 강조색1 2 4 2 3 2 4" xfId="1317" xr:uid="{00000000-0005-0000-0000-0000CA040000}"/>
    <cellStyle name="20% - 강조색1 2 4 2 3 2 5" xfId="1318" xr:uid="{00000000-0005-0000-0000-0000CB040000}"/>
    <cellStyle name="20% - 강조색1 2 4 2 3 2 6" xfId="1319" xr:uid="{00000000-0005-0000-0000-0000CC040000}"/>
    <cellStyle name="20% - 강조색1 2 4 2 3 3" xfId="1320" xr:uid="{00000000-0005-0000-0000-0000CD040000}"/>
    <cellStyle name="20% - 강조색1 2 4 2 3 3 2" xfId="1321" xr:uid="{00000000-0005-0000-0000-0000CE040000}"/>
    <cellStyle name="20% - 강조색1 2 4 2 3 4" xfId="1322" xr:uid="{00000000-0005-0000-0000-0000CF040000}"/>
    <cellStyle name="20% - 강조색1 2 4 2 3 4 2" xfId="1323" xr:uid="{00000000-0005-0000-0000-0000D0040000}"/>
    <cellStyle name="20% - 강조색1 2 4 2 3 5" xfId="1324" xr:uid="{00000000-0005-0000-0000-0000D1040000}"/>
    <cellStyle name="20% - 강조색1 2 4 2 3 5 2" xfId="1325" xr:uid="{00000000-0005-0000-0000-0000D2040000}"/>
    <cellStyle name="20% - 강조색1 2 4 2 3 6" xfId="1326" xr:uid="{00000000-0005-0000-0000-0000D3040000}"/>
    <cellStyle name="20% - 강조색1 2 4 2 3 7" xfId="1327" xr:uid="{00000000-0005-0000-0000-0000D4040000}"/>
    <cellStyle name="20% - 강조색1 2 4 2 3 8" xfId="1328" xr:uid="{00000000-0005-0000-0000-0000D5040000}"/>
    <cellStyle name="20% - 강조색1 2 4 2 3 9" xfId="1329" xr:uid="{00000000-0005-0000-0000-0000D6040000}"/>
    <cellStyle name="20% - 강조색1 2 4 2 4" xfId="1330" xr:uid="{00000000-0005-0000-0000-0000D7040000}"/>
    <cellStyle name="20% - 강조색1 2 4 2 4 2" xfId="1331" xr:uid="{00000000-0005-0000-0000-0000D8040000}"/>
    <cellStyle name="20% - 강조색1 2 4 2 4 3" xfId="1332" xr:uid="{00000000-0005-0000-0000-0000D9040000}"/>
    <cellStyle name="20% - 강조색1 2 4 2 4 4" xfId="1333" xr:uid="{00000000-0005-0000-0000-0000DA040000}"/>
    <cellStyle name="20% - 강조색1 2 4 2 4 5" xfId="1334" xr:uid="{00000000-0005-0000-0000-0000DB040000}"/>
    <cellStyle name="20% - 강조색1 2 4 2 4 6" xfId="1335" xr:uid="{00000000-0005-0000-0000-0000DC040000}"/>
    <cellStyle name="20% - 강조색1 2 4 2 5" xfId="1336" xr:uid="{00000000-0005-0000-0000-0000DD040000}"/>
    <cellStyle name="20% - 강조색1 2 4 2 5 2" xfId="1337" xr:uid="{00000000-0005-0000-0000-0000DE040000}"/>
    <cellStyle name="20% - 강조색1 2 4 2 6" xfId="1338" xr:uid="{00000000-0005-0000-0000-0000DF040000}"/>
    <cellStyle name="20% - 강조색1 2 4 2 6 2" xfId="1339" xr:uid="{00000000-0005-0000-0000-0000E0040000}"/>
    <cellStyle name="20% - 강조색1 2 4 2 7" xfId="1340" xr:uid="{00000000-0005-0000-0000-0000E1040000}"/>
    <cellStyle name="20% - 강조색1 2 4 2 7 2" xfId="1341" xr:uid="{00000000-0005-0000-0000-0000E2040000}"/>
    <cellStyle name="20% - 강조색1 2 4 2 8" xfId="1342" xr:uid="{00000000-0005-0000-0000-0000E3040000}"/>
    <cellStyle name="20% - 강조색1 2 4 2 9" xfId="1343" xr:uid="{00000000-0005-0000-0000-0000E4040000}"/>
    <cellStyle name="20% - 강조색1 2 4 3" xfId="1344" xr:uid="{00000000-0005-0000-0000-0000E5040000}"/>
    <cellStyle name="20% - 강조색1 2 4 3 10" xfId="1345" xr:uid="{00000000-0005-0000-0000-0000E6040000}"/>
    <cellStyle name="20% - 강조색1 2 4 3 2" xfId="1346" xr:uid="{00000000-0005-0000-0000-0000E7040000}"/>
    <cellStyle name="20% - 강조색1 2 4 3 2 2" xfId="1347" xr:uid="{00000000-0005-0000-0000-0000E8040000}"/>
    <cellStyle name="20% - 강조색1 2 4 3 2 2 2" xfId="1348" xr:uid="{00000000-0005-0000-0000-0000E9040000}"/>
    <cellStyle name="20% - 강조색1 2 4 3 2 2 3" xfId="1349" xr:uid="{00000000-0005-0000-0000-0000EA040000}"/>
    <cellStyle name="20% - 강조색1 2 4 3 2 2 4" xfId="1350" xr:uid="{00000000-0005-0000-0000-0000EB040000}"/>
    <cellStyle name="20% - 강조색1 2 4 3 2 2 5" xfId="1351" xr:uid="{00000000-0005-0000-0000-0000EC040000}"/>
    <cellStyle name="20% - 강조색1 2 4 3 2 3" xfId="1352" xr:uid="{00000000-0005-0000-0000-0000ED040000}"/>
    <cellStyle name="20% - 강조색1 2 4 3 2 4" xfId="1353" xr:uid="{00000000-0005-0000-0000-0000EE040000}"/>
    <cellStyle name="20% - 강조색1 2 4 3 2 5" xfId="1354" xr:uid="{00000000-0005-0000-0000-0000EF040000}"/>
    <cellStyle name="20% - 강조색1 2 4 3 2 6" xfId="1355" xr:uid="{00000000-0005-0000-0000-0000F0040000}"/>
    <cellStyle name="20% - 강조색1 2 4 3 2 7" xfId="1356" xr:uid="{00000000-0005-0000-0000-0000F1040000}"/>
    <cellStyle name="20% - 강조색1 2 4 3 3" xfId="1357" xr:uid="{00000000-0005-0000-0000-0000F2040000}"/>
    <cellStyle name="20% - 강조색1 2 4 3 3 2" xfId="1358" xr:uid="{00000000-0005-0000-0000-0000F3040000}"/>
    <cellStyle name="20% - 강조색1 2 4 3 3 3" xfId="1359" xr:uid="{00000000-0005-0000-0000-0000F4040000}"/>
    <cellStyle name="20% - 강조색1 2 4 3 3 4" xfId="1360" xr:uid="{00000000-0005-0000-0000-0000F5040000}"/>
    <cellStyle name="20% - 강조색1 2 4 3 3 5" xfId="1361" xr:uid="{00000000-0005-0000-0000-0000F6040000}"/>
    <cellStyle name="20% - 강조색1 2 4 3 3 6" xfId="1362" xr:uid="{00000000-0005-0000-0000-0000F7040000}"/>
    <cellStyle name="20% - 강조색1 2 4 3 4" xfId="1363" xr:uid="{00000000-0005-0000-0000-0000F8040000}"/>
    <cellStyle name="20% - 강조색1 2 4 3 4 2" xfId="1364" xr:uid="{00000000-0005-0000-0000-0000F9040000}"/>
    <cellStyle name="20% - 강조색1 2 4 3 4 3" xfId="1365" xr:uid="{00000000-0005-0000-0000-0000FA040000}"/>
    <cellStyle name="20% - 강조색1 2 4 3 5" xfId="1366" xr:uid="{00000000-0005-0000-0000-0000FB040000}"/>
    <cellStyle name="20% - 강조색1 2 4 3 5 2" xfId="1367" xr:uid="{00000000-0005-0000-0000-0000FC040000}"/>
    <cellStyle name="20% - 강조색1 2 4 3 6" xfId="1368" xr:uid="{00000000-0005-0000-0000-0000FD040000}"/>
    <cellStyle name="20% - 강조색1 2 4 3 7" xfId="1369" xr:uid="{00000000-0005-0000-0000-0000FE040000}"/>
    <cellStyle name="20% - 강조색1 2 4 3 8" xfId="1370" xr:uid="{00000000-0005-0000-0000-0000FF040000}"/>
    <cellStyle name="20% - 강조색1 2 4 3 9" xfId="1371" xr:uid="{00000000-0005-0000-0000-000000050000}"/>
    <cellStyle name="20% - 강조색1 2 4 4" xfId="1372" xr:uid="{00000000-0005-0000-0000-000001050000}"/>
    <cellStyle name="20% - 강조색1 2 4 4 10" xfId="1373" xr:uid="{00000000-0005-0000-0000-000002050000}"/>
    <cellStyle name="20% - 강조색1 2 4 4 2" xfId="1374" xr:uid="{00000000-0005-0000-0000-000003050000}"/>
    <cellStyle name="20% - 강조색1 2 4 4 2 2" xfId="1375" xr:uid="{00000000-0005-0000-0000-000004050000}"/>
    <cellStyle name="20% - 강조색1 2 4 4 2 2 2" xfId="1376" xr:uid="{00000000-0005-0000-0000-000005050000}"/>
    <cellStyle name="20% - 강조색1 2 4 4 2 2 3" xfId="1377" xr:uid="{00000000-0005-0000-0000-000006050000}"/>
    <cellStyle name="20% - 강조색1 2 4 4 2 2 4" xfId="1378" xr:uid="{00000000-0005-0000-0000-000007050000}"/>
    <cellStyle name="20% - 강조색1 2 4 4 2 2 5" xfId="1379" xr:uid="{00000000-0005-0000-0000-000008050000}"/>
    <cellStyle name="20% - 강조색1 2 4 4 2 3" xfId="1380" xr:uid="{00000000-0005-0000-0000-000009050000}"/>
    <cellStyle name="20% - 강조색1 2 4 4 2 4" xfId="1381" xr:uid="{00000000-0005-0000-0000-00000A050000}"/>
    <cellStyle name="20% - 강조색1 2 4 4 2 5" xfId="1382" xr:uid="{00000000-0005-0000-0000-00000B050000}"/>
    <cellStyle name="20% - 강조색1 2 4 4 2 6" xfId="1383" xr:uid="{00000000-0005-0000-0000-00000C050000}"/>
    <cellStyle name="20% - 강조색1 2 4 4 2 7" xfId="1384" xr:uid="{00000000-0005-0000-0000-00000D050000}"/>
    <cellStyle name="20% - 강조색1 2 4 4 3" xfId="1385" xr:uid="{00000000-0005-0000-0000-00000E050000}"/>
    <cellStyle name="20% - 강조색1 2 4 4 3 2" xfId="1386" xr:uid="{00000000-0005-0000-0000-00000F050000}"/>
    <cellStyle name="20% - 강조색1 2 4 4 3 3" xfId="1387" xr:uid="{00000000-0005-0000-0000-000010050000}"/>
    <cellStyle name="20% - 강조색1 2 4 4 3 4" xfId="1388" xr:uid="{00000000-0005-0000-0000-000011050000}"/>
    <cellStyle name="20% - 강조색1 2 4 4 3 5" xfId="1389" xr:uid="{00000000-0005-0000-0000-000012050000}"/>
    <cellStyle name="20% - 강조색1 2 4 4 3 6" xfId="1390" xr:uid="{00000000-0005-0000-0000-000013050000}"/>
    <cellStyle name="20% - 강조색1 2 4 4 4" xfId="1391" xr:uid="{00000000-0005-0000-0000-000014050000}"/>
    <cellStyle name="20% - 강조색1 2 4 4 4 2" xfId="1392" xr:uid="{00000000-0005-0000-0000-000015050000}"/>
    <cellStyle name="20% - 강조색1 2 4 4 4 3" xfId="1393" xr:uid="{00000000-0005-0000-0000-000016050000}"/>
    <cellStyle name="20% - 강조색1 2 4 4 5" xfId="1394" xr:uid="{00000000-0005-0000-0000-000017050000}"/>
    <cellStyle name="20% - 강조색1 2 4 4 5 2" xfId="1395" xr:uid="{00000000-0005-0000-0000-000018050000}"/>
    <cellStyle name="20% - 강조색1 2 4 4 6" xfId="1396" xr:uid="{00000000-0005-0000-0000-000019050000}"/>
    <cellStyle name="20% - 강조색1 2 4 4 7" xfId="1397" xr:uid="{00000000-0005-0000-0000-00001A050000}"/>
    <cellStyle name="20% - 강조색1 2 4 4 8" xfId="1398" xr:uid="{00000000-0005-0000-0000-00001B050000}"/>
    <cellStyle name="20% - 강조색1 2 4 4 9" xfId="1399" xr:uid="{00000000-0005-0000-0000-00001C050000}"/>
    <cellStyle name="20% - 강조색1 2 4 5" xfId="1400" xr:uid="{00000000-0005-0000-0000-00001D050000}"/>
    <cellStyle name="20% - 강조색1 2 4 5 10" xfId="1401" xr:uid="{00000000-0005-0000-0000-00001E050000}"/>
    <cellStyle name="20% - 강조색1 2 4 5 2" xfId="1402" xr:uid="{00000000-0005-0000-0000-00001F050000}"/>
    <cellStyle name="20% - 강조색1 2 4 5 2 2" xfId="1403" xr:uid="{00000000-0005-0000-0000-000020050000}"/>
    <cellStyle name="20% - 강조색1 2 4 5 2 3" xfId="1404" xr:uid="{00000000-0005-0000-0000-000021050000}"/>
    <cellStyle name="20% - 강조색1 2 4 5 2 4" xfId="1405" xr:uid="{00000000-0005-0000-0000-000022050000}"/>
    <cellStyle name="20% - 강조색1 2 4 5 2 5" xfId="1406" xr:uid="{00000000-0005-0000-0000-000023050000}"/>
    <cellStyle name="20% - 강조색1 2 4 5 2 6" xfId="1407" xr:uid="{00000000-0005-0000-0000-000024050000}"/>
    <cellStyle name="20% - 강조색1 2 4 5 3" xfId="1408" xr:uid="{00000000-0005-0000-0000-000025050000}"/>
    <cellStyle name="20% - 강조색1 2 4 5 3 2" xfId="1409" xr:uid="{00000000-0005-0000-0000-000026050000}"/>
    <cellStyle name="20% - 강조색1 2 4 5 3 3" xfId="1410" xr:uid="{00000000-0005-0000-0000-000027050000}"/>
    <cellStyle name="20% - 강조색1 2 4 5 4" xfId="1411" xr:uid="{00000000-0005-0000-0000-000028050000}"/>
    <cellStyle name="20% - 강조색1 2 4 5 4 2" xfId="1412" xr:uid="{00000000-0005-0000-0000-000029050000}"/>
    <cellStyle name="20% - 강조색1 2 4 5 5" xfId="1413" xr:uid="{00000000-0005-0000-0000-00002A050000}"/>
    <cellStyle name="20% - 강조색1 2 4 5 5 2" xfId="1414" xr:uid="{00000000-0005-0000-0000-00002B050000}"/>
    <cellStyle name="20% - 강조색1 2 4 5 6" xfId="1415" xr:uid="{00000000-0005-0000-0000-00002C050000}"/>
    <cellStyle name="20% - 강조색1 2 4 5 7" xfId="1416" xr:uid="{00000000-0005-0000-0000-00002D050000}"/>
    <cellStyle name="20% - 강조색1 2 4 5 8" xfId="1417" xr:uid="{00000000-0005-0000-0000-00002E050000}"/>
    <cellStyle name="20% - 강조색1 2 4 5 9" xfId="1418" xr:uid="{00000000-0005-0000-0000-00002F050000}"/>
    <cellStyle name="20% - 강조색1 2 4 6" xfId="1419" xr:uid="{00000000-0005-0000-0000-000030050000}"/>
    <cellStyle name="20% - 강조색1 2 4 6 10" xfId="1420" xr:uid="{00000000-0005-0000-0000-000031050000}"/>
    <cellStyle name="20% - 강조색1 2 4 6 2" xfId="1421" xr:uid="{00000000-0005-0000-0000-000032050000}"/>
    <cellStyle name="20% - 강조색1 2 4 6 2 2" xfId="1422" xr:uid="{00000000-0005-0000-0000-000033050000}"/>
    <cellStyle name="20% - 강조색1 2 4 6 3" xfId="1423" xr:uid="{00000000-0005-0000-0000-000034050000}"/>
    <cellStyle name="20% - 강조색1 2 4 6 3 2" xfId="1424" xr:uid="{00000000-0005-0000-0000-000035050000}"/>
    <cellStyle name="20% - 강조색1 2 4 6 4" xfId="1425" xr:uid="{00000000-0005-0000-0000-000036050000}"/>
    <cellStyle name="20% - 강조색1 2 4 6 4 2" xfId="1426" xr:uid="{00000000-0005-0000-0000-000037050000}"/>
    <cellStyle name="20% - 강조색1 2 4 6 5" xfId="1427" xr:uid="{00000000-0005-0000-0000-000038050000}"/>
    <cellStyle name="20% - 강조색1 2 4 6 5 2" xfId="1428" xr:uid="{00000000-0005-0000-0000-000039050000}"/>
    <cellStyle name="20% - 강조색1 2 4 6 6" xfId="1429" xr:uid="{00000000-0005-0000-0000-00003A050000}"/>
    <cellStyle name="20% - 강조색1 2 4 6 7" xfId="1430" xr:uid="{00000000-0005-0000-0000-00003B050000}"/>
    <cellStyle name="20% - 강조색1 2 4 6 8" xfId="1431" xr:uid="{00000000-0005-0000-0000-00003C050000}"/>
    <cellStyle name="20% - 강조색1 2 4 6 9" xfId="1432" xr:uid="{00000000-0005-0000-0000-00003D050000}"/>
    <cellStyle name="20% - 강조색1 2 4 7" xfId="1433" xr:uid="{00000000-0005-0000-0000-00003E050000}"/>
    <cellStyle name="20% - 강조색1 2 4 7 2" xfId="1434" xr:uid="{00000000-0005-0000-0000-00003F050000}"/>
    <cellStyle name="20% - 강조색1 2 4 7 3" xfId="1435" xr:uid="{00000000-0005-0000-0000-000040050000}"/>
    <cellStyle name="20% - 강조색1 2 4 8" xfId="1436" xr:uid="{00000000-0005-0000-0000-000041050000}"/>
    <cellStyle name="20% - 강조색1 2 4 8 2" xfId="1437" xr:uid="{00000000-0005-0000-0000-000042050000}"/>
    <cellStyle name="20% - 강조색1 2 4 8 3" xfId="1438" xr:uid="{00000000-0005-0000-0000-000043050000}"/>
    <cellStyle name="20% - 강조색1 2 4 9" xfId="1439" xr:uid="{00000000-0005-0000-0000-000044050000}"/>
    <cellStyle name="20% - 강조색1 2 4 9 2" xfId="1440" xr:uid="{00000000-0005-0000-0000-000045050000}"/>
    <cellStyle name="20% - 강조색1 2 5" xfId="1441" xr:uid="{00000000-0005-0000-0000-000046050000}"/>
    <cellStyle name="20% - 강조색1 2 5 10" xfId="1442" xr:uid="{00000000-0005-0000-0000-000047050000}"/>
    <cellStyle name="20% - 강조색1 2 5 11" xfId="1443" xr:uid="{00000000-0005-0000-0000-000048050000}"/>
    <cellStyle name="20% - 강조색1 2 5 12" xfId="1444" xr:uid="{00000000-0005-0000-0000-000049050000}"/>
    <cellStyle name="20% - 강조색1 2 5 13" xfId="1445" xr:uid="{00000000-0005-0000-0000-00004A050000}"/>
    <cellStyle name="20% - 강조색1 2 5 14" xfId="1446" xr:uid="{00000000-0005-0000-0000-00004B050000}"/>
    <cellStyle name="20% - 강조색1 2 5 2" xfId="1447" xr:uid="{00000000-0005-0000-0000-00004C050000}"/>
    <cellStyle name="20% - 강조색1 2 5 2 10" xfId="1448" xr:uid="{00000000-0005-0000-0000-00004D050000}"/>
    <cellStyle name="20% - 강조색1 2 5 2 11" xfId="1449" xr:uid="{00000000-0005-0000-0000-00004E050000}"/>
    <cellStyle name="20% - 강조색1 2 5 2 12" xfId="1450" xr:uid="{00000000-0005-0000-0000-00004F050000}"/>
    <cellStyle name="20% - 강조색1 2 5 2 2" xfId="1451" xr:uid="{00000000-0005-0000-0000-000050050000}"/>
    <cellStyle name="20% - 강조색1 2 5 2 2 10" xfId="1452" xr:uid="{00000000-0005-0000-0000-000051050000}"/>
    <cellStyle name="20% - 강조색1 2 5 2 2 2" xfId="1453" xr:uid="{00000000-0005-0000-0000-000052050000}"/>
    <cellStyle name="20% - 강조색1 2 5 2 2 2 2" xfId="1454" xr:uid="{00000000-0005-0000-0000-000053050000}"/>
    <cellStyle name="20% - 강조색1 2 5 2 2 2 2 2" xfId="1455" xr:uid="{00000000-0005-0000-0000-000054050000}"/>
    <cellStyle name="20% - 강조색1 2 5 2 2 2 2 3" xfId="1456" xr:uid="{00000000-0005-0000-0000-000055050000}"/>
    <cellStyle name="20% - 강조색1 2 5 2 2 2 2 4" xfId="1457" xr:uid="{00000000-0005-0000-0000-000056050000}"/>
    <cellStyle name="20% - 강조색1 2 5 2 2 2 2 5" xfId="1458" xr:uid="{00000000-0005-0000-0000-000057050000}"/>
    <cellStyle name="20% - 강조색1 2 5 2 2 2 3" xfId="1459" xr:uid="{00000000-0005-0000-0000-000058050000}"/>
    <cellStyle name="20% - 강조색1 2 5 2 2 2 4" xfId="1460" xr:uid="{00000000-0005-0000-0000-000059050000}"/>
    <cellStyle name="20% - 강조색1 2 5 2 2 2 5" xfId="1461" xr:uid="{00000000-0005-0000-0000-00005A050000}"/>
    <cellStyle name="20% - 강조색1 2 5 2 2 2 6" xfId="1462" xr:uid="{00000000-0005-0000-0000-00005B050000}"/>
    <cellStyle name="20% - 강조색1 2 5 2 2 2 7" xfId="1463" xr:uid="{00000000-0005-0000-0000-00005C050000}"/>
    <cellStyle name="20% - 강조색1 2 5 2 2 3" xfId="1464" xr:uid="{00000000-0005-0000-0000-00005D050000}"/>
    <cellStyle name="20% - 강조색1 2 5 2 2 3 2" xfId="1465" xr:uid="{00000000-0005-0000-0000-00005E050000}"/>
    <cellStyle name="20% - 강조색1 2 5 2 2 3 3" xfId="1466" xr:uid="{00000000-0005-0000-0000-00005F050000}"/>
    <cellStyle name="20% - 강조색1 2 5 2 2 3 4" xfId="1467" xr:uid="{00000000-0005-0000-0000-000060050000}"/>
    <cellStyle name="20% - 강조색1 2 5 2 2 3 5" xfId="1468" xr:uid="{00000000-0005-0000-0000-000061050000}"/>
    <cellStyle name="20% - 강조색1 2 5 2 2 3 6" xfId="1469" xr:uid="{00000000-0005-0000-0000-000062050000}"/>
    <cellStyle name="20% - 강조색1 2 5 2 2 4" xfId="1470" xr:uid="{00000000-0005-0000-0000-000063050000}"/>
    <cellStyle name="20% - 강조색1 2 5 2 2 4 2" xfId="1471" xr:uid="{00000000-0005-0000-0000-000064050000}"/>
    <cellStyle name="20% - 강조색1 2 5 2 2 5" xfId="1472" xr:uid="{00000000-0005-0000-0000-000065050000}"/>
    <cellStyle name="20% - 강조색1 2 5 2 2 5 2" xfId="1473" xr:uid="{00000000-0005-0000-0000-000066050000}"/>
    <cellStyle name="20% - 강조색1 2 5 2 2 6" xfId="1474" xr:uid="{00000000-0005-0000-0000-000067050000}"/>
    <cellStyle name="20% - 강조색1 2 5 2 2 7" xfId="1475" xr:uid="{00000000-0005-0000-0000-000068050000}"/>
    <cellStyle name="20% - 강조색1 2 5 2 2 8" xfId="1476" xr:uid="{00000000-0005-0000-0000-000069050000}"/>
    <cellStyle name="20% - 강조색1 2 5 2 2 9" xfId="1477" xr:uid="{00000000-0005-0000-0000-00006A050000}"/>
    <cellStyle name="20% - 강조색1 2 5 2 3" xfId="1478" xr:uid="{00000000-0005-0000-0000-00006B050000}"/>
    <cellStyle name="20% - 강조색1 2 5 2 3 10" xfId="1479" xr:uid="{00000000-0005-0000-0000-00006C050000}"/>
    <cellStyle name="20% - 강조색1 2 5 2 3 2" xfId="1480" xr:uid="{00000000-0005-0000-0000-00006D050000}"/>
    <cellStyle name="20% - 강조색1 2 5 2 3 2 2" xfId="1481" xr:uid="{00000000-0005-0000-0000-00006E050000}"/>
    <cellStyle name="20% - 강조색1 2 5 2 3 2 3" xfId="1482" xr:uid="{00000000-0005-0000-0000-00006F050000}"/>
    <cellStyle name="20% - 강조색1 2 5 2 3 2 4" xfId="1483" xr:uid="{00000000-0005-0000-0000-000070050000}"/>
    <cellStyle name="20% - 강조색1 2 5 2 3 2 5" xfId="1484" xr:uid="{00000000-0005-0000-0000-000071050000}"/>
    <cellStyle name="20% - 강조색1 2 5 2 3 2 6" xfId="1485" xr:uid="{00000000-0005-0000-0000-000072050000}"/>
    <cellStyle name="20% - 강조색1 2 5 2 3 3" xfId="1486" xr:uid="{00000000-0005-0000-0000-000073050000}"/>
    <cellStyle name="20% - 강조색1 2 5 2 3 3 2" xfId="1487" xr:uid="{00000000-0005-0000-0000-000074050000}"/>
    <cellStyle name="20% - 강조색1 2 5 2 3 4" xfId="1488" xr:uid="{00000000-0005-0000-0000-000075050000}"/>
    <cellStyle name="20% - 강조색1 2 5 2 3 4 2" xfId="1489" xr:uid="{00000000-0005-0000-0000-000076050000}"/>
    <cellStyle name="20% - 강조색1 2 5 2 3 5" xfId="1490" xr:uid="{00000000-0005-0000-0000-000077050000}"/>
    <cellStyle name="20% - 강조색1 2 5 2 3 5 2" xfId="1491" xr:uid="{00000000-0005-0000-0000-000078050000}"/>
    <cellStyle name="20% - 강조색1 2 5 2 3 6" xfId="1492" xr:uid="{00000000-0005-0000-0000-000079050000}"/>
    <cellStyle name="20% - 강조색1 2 5 2 3 7" xfId="1493" xr:uid="{00000000-0005-0000-0000-00007A050000}"/>
    <cellStyle name="20% - 강조색1 2 5 2 3 8" xfId="1494" xr:uid="{00000000-0005-0000-0000-00007B050000}"/>
    <cellStyle name="20% - 강조색1 2 5 2 3 9" xfId="1495" xr:uid="{00000000-0005-0000-0000-00007C050000}"/>
    <cellStyle name="20% - 강조색1 2 5 2 4" xfId="1496" xr:uid="{00000000-0005-0000-0000-00007D050000}"/>
    <cellStyle name="20% - 강조색1 2 5 2 4 2" xfId="1497" xr:uid="{00000000-0005-0000-0000-00007E050000}"/>
    <cellStyle name="20% - 강조색1 2 5 2 4 3" xfId="1498" xr:uid="{00000000-0005-0000-0000-00007F050000}"/>
    <cellStyle name="20% - 강조색1 2 5 2 4 4" xfId="1499" xr:uid="{00000000-0005-0000-0000-000080050000}"/>
    <cellStyle name="20% - 강조색1 2 5 2 4 5" xfId="1500" xr:uid="{00000000-0005-0000-0000-000081050000}"/>
    <cellStyle name="20% - 강조색1 2 5 2 4 6" xfId="1501" xr:uid="{00000000-0005-0000-0000-000082050000}"/>
    <cellStyle name="20% - 강조색1 2 5 2 5" xfId="1502" xr:uid="{00000000-0005-0000-0000-000083050000}"/>
    <cellStyle name="20% - 강조색1 2 5 2 5 2" xfId="1503" xr:uid="{00000000-0005-0000-0000-000084050000}"/>
    <cellStyle name="20% - 강조색1 2 5 2 6" xfId="1504" xr:uid="{00000000-0005-0000-0000-000085050000}"/>
    <cellStyle name="20% - 강조색1 2 5 2 6 2" xfId="1505" xr:uid="{00000000-0005-0000-0000-000086050000}"/>
    <cellStyle name="20% - 강조색1 2 5 2 7" xfId="1506" xr:uid="{00000000-0005-0000-0000-000087050000}"/>
    <cellStyle name="20% - 강조색1 2 5 2 7 2" xfId="1507" xr:uid="{00000000-0005-0000-0000-000088050000}"/>
    <cellStyle name="20% - 강조색1 2 5 2 8" xfId="1508" xr:uid="{00000000-0005-0000-0000-000089050000}"/>
    <cellStyle name="20% - 강조색1 2 5 2 9" xfId="1509" xr:uid="{00000000-0005-0000-0000-00008A050000}"/>
    <cellStyle name="20% - 강조색1 2 5 3" xfId="1510" xr:uid="{00000000-0005-0000-0000-00008B050000}"/>
    <cellStyle name="20% - 강조색1 2 5 3 10" xfId="1511" xr:uid="{00000000-0005-0000-0000-00008C050000}"/>
    <cellStyle name="20% - 강조색1 2 5 3 2" xfId="1512" xr:uid="{00000000-0005-0000-0000-00008D050000}"/>
    <cellStyle name="20% - 강조색1 2 5 3 2 2" xfId="1513" xr:uid="{00000000-0005-0000-0000-00008E050000}"/>
    <cellStyle name="20% - 강조색1 2 5 3 2 2 2" xfId="1514" xr:uid="{00000000-0005-0000-0000-00008F050000}"/>
    <cellStyle name="20% - 강조색1 2 5 3 2 2 3" xfId="1515" xr:uid="{00000000-0005-0000-0000-000090050000}"/>
    <cellStyle name="20% - 강조색1 2 5 3 2 2 4" xfId="1516" xr:uid="{00000000-0005-0000-0000-000091050000}"/>
    <cellStyle name="20% - 강조색1 2 5 3 2 2 5" xfId="1517" xr:uid="{00000000-0005-0000-0000-000092050000}"/>
    <cellStyle name="20% - 강조색1 2 5 3 2 3" xfId="1518" xr:uid="{00000000-0005-0000-0000-000093050000}"/>
    <cellStyle name="20% - 강조색1 2 5 3 2 4" xfId="1519" xr:uid="{00000000-0005-0000-0000-000094050000}"/>
    <cellStyle name="20% - 강조색1 2 5 3 2 5" xfId="1520" xr:uid="{00000000-0005-0000-0000-000095050000}"/>
    <cellStyle name="20% - 강조색1 2 5 3 2 6" xfId="1521" xr:uid="{00000000-0005-0000-0000-000096050000}"/>
    <cellStyle name="20% - 강조색1 2 5 3 2 7" xfId="1522" xr:uid="{00000000-0005-0000-0000-000097050000}"/>
    <cellStyle name="20% - 강조색1 2 5 3 3" xfId="1523" xr:uid="{00000000-0005-0000-0000-000098050000}"/>
    <cellStyle name="20% - 강조색1 2 5 3 3 2" xfId="1524" xr:uid="{00000000-0005-0000-0000-000099050000}"/>
    <cellStyle name="20% - 강조색1 2 5 3 3 3" xfId="1525" xr:uid="{00000000-0005-0000-0000-00009A050000}"/>
    <cellStyle name="20% - 강조색1 2 5 3 3 4" xfId="1526" xr:uid="{00000000-0005-0000-0000-00009B050000}"/>
    <cellStyle name="20% - 강조색1 2 5 3 3 5" xfId="1527" xr:uid="{00000000-0005-0000-0000-00009C050000}"/>
    <cellStyle name="20% - 강조색1 2 5 3 3 6" xfId="1528" xr:uid="{00000000-0005-0000-0000-00009D050000}"/>
    <cellStyle name="20% - 강조색1 2 5 3 4" xfId="1529" xr:uid="{00000000-0005-0000-0000-00009E050000}"/>
    <cellStyle name="20% - 강조색1 2 5 3 4 2" xfId="1530" xr:uid="{00000000-0005-0000-0000-00009F050000}"/>
    <cellStyle name="20% - 강조색1 2 5 3 5" xfId="1531" xr:uid="{00000000-0005-0000-0000-0000A0050000}"/>
    <cellStyle name="20% - 강조색1 2 5 3 5 2" xfId="1532" xr:uid="{00000000-0005-0000-0000-0000A1050000}"/>
    <cellStyle name="20% - 강조색1 2 5 3 6" xfId="1533" xr:uid="{00000000-0005-0000-0000-0000A2050000}"/>
    <cellStyle name="20% - 강조색1 2 5 3 7" xfId="1534" xr:uid="{00000000-0005-0000-0000-0000A3050000}"/>
    <cellStyle name="20% - 강조색1 2 5 3 8" xfId="1535" xr:uid="{00000000-0005-0000-0000-0000A4050000}"/>
    <cellStyle name="20% - 강조색1 2 5 3 9" xfId="1536" xr:uid="{00000000-0005-0000-0000-0000A5050000}"/>
    <cellStyle name="20% - 강조색1 2 5 4" xfId="1537" xr:uid="{00000000-0005-0000-0000-0000A6050000}"/>
    <cellStyle name="20% - 강조색1 2 5 4 10" xfId="1538" xr:uid="{00000000-0005-0000-0000-0000A7050000}"/>
    <cellStyle name="20% - 강조색1 2 5 4 2" xfId="1539" xr:uid="{00000000-0005-0000-0000-0000A8050000}"/>
    <cellStyle name="20% - 강조색1 2 5 4 2 2" xfId="1540" xr:uid="{00000000-0005-0000-0000-0000A9050000}"/>
    <cellStyle name="20% - 강조색1 2 5 4 2 2 2" xfId="1541" xr:uid="{00000000-0005-0000-0000-0000AA050000}"/>
    <cellStyle name="20% - 강조색1 2 5 4 2 2 3" xfId="1542" xr:uid="{00000000-0005-0000-0000-0000AB050000}"/>
    <cellStyle name="20% - 강조색1 2 5 4 2 2 4" xfId="1543" xr:uid="{00000000-0005-0000-0000-0000AC050000}"/>
    <cellStyle name="20% - 강조색1 2 5 4 2 2 5" xfId="1544" xr:uid="{00000000-0005-0000-0000-0000AD050000}"/>
    <cellStyle name="20% - 강조색1 2 5 4 2 3" xfId="1545" xr:uid="{00000000-0005-0000-0000-0000AE050000}"/>
    <cellStyle name="20% - 강조색1 2 5 4 2 4" xfId="1546" xr:uid="{00000000-0005-0000-0000-0000AF050000}"/>
    <cellStyle name="20% - 강조색1 2 5 4 2 5" xfId="1547" xr:uid="{00000000-0005-0000-0000-0000B0050000}"/>
    <cellStyle name="20% - 강조색1 2 5 4 2 6" xfId="1548" xr:uid="{00000000-0005-0000-0000-0000B1050000}"/>
    <cellStyle name="20% - 강조색1 2 5 4 2 7" xfId="1549" xr:uid="{00000000-0005-0000-0000-0000B2050000}"/>
    <cellStyle name="20% - 강조색1 2 5 4 3" xfId="1550" xr:uid="{00000000-0005-0000-0000-0000B3050000}"/>
    <cellStyle name="20% - 강조색1 2 5 4 3 2" xfId="1551" xr:uid="{00000000-0005-0000-0000-0000B4050000}"/>
    <cellStyle name="20% - 강조색1 2 5 4 3 3" xfId="1552" xr:uid="{00000000-0005-0000-0000-0000B5050000}"/>
    <cellStyle name="20% - 강조색1 2 5 4 3 4" xfId="1553" xr:uid="{00000000-0005-0000-0000-0000B6050000}"/>
    <cellStyle name="20% - 강조색1 2 5 4 3 5" xfId="1554" xr:uid="{00000000-0005-0000-0000-0000B7050000}"/>
    <cellStyle name="20% - 강조색1 2 5 4 3 6" xfId="1555" xr:uid="{00000000-0005-0000-0000-0000B8050000}"/>
    <cellStyle name="20% - 강조색1 2 5 4 4" xfId="1556" xr:uid="{00000000-0005-0000-0000-0000B9050000}"/>
    <cellStyle name="20% - 강조색1 2 5 4 4 2" xfId="1557" xr:uid="{00000000-0005-0000-0000-0000BA050000}"/>
    <cellStyle name="20% - 강조색1 2 5 4 5" xfId="1558" xr:uid="{00000000-0005-0000-0000-0000BB050000}"/>
    <cellStyle name="20% - 강조색1 2 5 4 5 2" xfId="1559" xr:uid="{00000000-0005-0000-0000-0000BC050000}"/>
    <cellStyle name="20% - 강조색1 2 5 4 6" xfId="1560" xr:uid="{00000000-0005-0000-0000-0000BD050000}"/>
    <cellStyle name="20% - 강조색1 2 5 4 7" xfId="1561" xr:uid="{00000000-0005-0000-0000-0000BE050000}"/>
    <cellStyle name="20% - 강조색1 2 5 4 8" xfId="1562" xr:uid="{00000000-0005-0000-0000-0000BF050000}"/>
    <cellStyle name="20% - 강조색1 2 5 4 9" xfId="1563" xr:uid="{00000000-0005-0000-0000-0000C0050000}"/>
    <cellStyle name="20% - 강조색1 2 5 5" xfId="1564" xr:uid="{00000000-0005-0000-0000-0000C1050000}"/>
    <cellStyle name="20% - 강조색1 2 5 5 10" xfId="1565" xr:uid="{00000000-0005-0000-0000-0000C2050000}"/>
    <cellStyle name="20% - 강조색1 2 5 5 2" xfId="1566" xr:uid="{00000000-0005-0000-0000-0000C3050000}"/>
    <cellStyle name="20% - 강조색1 2 5 5 2 2" xfId="1567" xr:uid="{00000000-0005-0000-0000-0000C4050000}"/>
    <cellStyle name="20% - 강조색1 2 5 5 2 3" xfId="1568" xr:uid="{00000000-0005-0000-0000-0000C5050000}"/>
    <cellStyle name="20% - 강조색1 2 5 5 2 4" xfId="1569" xr:uid="{00000000-0005-0000-0000-0000C6050000}"/>
    <cellStyle name="20% - 강조색1 2 5 5 2 5" xfId="1570" xr:uid="{00000000-0005-0000-0000-0000C7050000}"/>
    <cellStyle name="20% - 강조색1 2 5 5 2 6" xfId="1571" xr:uid="{00000000-0005-0000-0000-0000C8050000}"/>
    <cellStyle name="20% - 강조색1 2 5 5 3" xfId="1572" xr:uid="{00000000-0005-0000-0000-0000C9050000}"/>
    <cellStyle name="20% - 강조색1 2 5 5 3 2" xfId="1573" xr:uid="{00000000-0005-0000-0000-0000CA050000}"/>
    <cellStyle name="20% - 강조색1 2 5 5 4" xfId="1574" xr:uid="{00000000-0005-0000-0000-0000CB050000}"/>
    <cellStyle name="20% - 강조색1 2 5 5 4 2" xfId="1575" xr:uid="{00000000-0005-0000-0000-0000CC050000}"/>
    <cellStyle name="20% - 강조색1 2 5 5 5" xfId="1576" xr:uid="{00000000-0005-0000-0000-0000CD050000}"/>
    <cellStyle name="20% - 강조색1 2 5 5 5 2" xfId="1577" xr:uid="{00000000-0005-0000-0000-0000CE050000}"/>
    <cellStyle name="20% - 강조색1 2 5 5 6" xfId="1578" xr:uid="{00000000-0005-0000-0000-0000CF050000}"/>
    <cellStyle name="20% - 강조색1 2 5 5 7" xfId="1579" xr:uid="{00000000-0005-0000-0000-0000D0050000}"/>
    <cellStyle name="20% - 강조색1 2 5 5 8" xfId="1580" xr:uid="{00000000-0005-0000-0000-0000D1050000}"/>
    <cellStyle name="20% - 강조색1 2 5 5 9" xfId="1581" xr:uid="{00000000-0005-0000-0000-0000D2050000}"/>
    <cellStyle name="20% - 강조색1 2 5 6" xfId="1582" xr:uid="{00000000-0005-0000-0000-0000D3050000}"/>
    <cellStyle name="20% - 강조색1 2 5 6 2" xfId="1583" xr:uid="{00000000-0005-0000-0000-0000D4050000}"/>
    <cellStyle name="20% - 강조색1 2 5 6 3" xfId="1584" xr:uid="{00000000-0005-0000-0000-0000D5050000}"/>
    <cellStyle name="20% - 강조색1 2 5 6 4" xfId="1585" xr:uid="{00000000-0005-0000-0000-0000D6050000}"/>
    <cellStyle name="20% - 강조색1 2 5 6 5" xfId="1586" xr:uid="{00000000-0005-0000-0000-0000D7050000}"/>
    <cellStyle name="20% - 강조색1 2 5 6 6" xfId="1587" xr:uid="{00000000-0005-0000-0000-0000D8050000}"/>
    <cellStyle name="20% - 강조색1 2 5 7" xfId="1588" xr:uid="{00000000-0005-0000-0000-0000D9050000}"/>
    <cellStyle name="20% - 강조색1 2 5 7 2" xfId="1589" xr:uid="{00000000-0005-0000-0000-0000DA050000}"/>
    <cellStyle name="20% - 강조색1 2 5 8" xfId="1590" xr:uid="{00000000-0005-0000-0000-0000DB050000}"/>
    <cellStyle name="20% - 강조색1 2 5 8 2" xfId="1591" xr:uid="{00000000-0005-0000-0000-0000DC050000}"/>
    <cellStyle name="20% - 강조색1 2 5 9" xfId="1592" xr:uid="{00000000-0005-0000-0000-0000DD050000}"/>
    <cellStyle name="20% - 강조색1 2 5 9 2" xfId="1593" xr:uid="{00000000-0005-0000-0000-0000DE050000}"/>
    <cellStyle name="20% - 강조색1 2 6" xfId="1594" xr:uid="{00000000-0005-0000-0000-0000DF050000}"/>
    <cellStyle name="20% - 강조색1 2 6 10" xfId="1595" xr:uid="{00000000-0005-0000-0000-0000E0050000}"/>
    <cellStyle name="20% - 강조색1 2 6 11" xfId="1596" xr:uid="{00000000-0005-0000-0000-0000E1050000}"/>
    <cellStyle name="20% - 강조색1 2 6 12" xfId="1597" xr:uid="{00000000-0005-0000-0000-0000E2050000}"/>
    <cellStyle name="20% - 강조색1 2 6 13" xfId="1598" xr:uid="{00000000-0005-0000-0000-0000E3050000}"/>
    <cellStyle name="20% - 강조색1 2 6 14" xfId="1599" xr:uid="{00000000-0005-0000-0000-0000E4050000}"/>
    <cellStyle name="20% - 강조색1 2 6 2" xfId="1600" xr:uid="{00000000-0005-0000-0000-0000E5050000}"/>
    <cellStyle name="20% - 강조색1 2 6 2 10" xfId="1601" xr:uid="{00000000-0005-0000-0000-0000E6050000}"/>
    <cellStyle name="20% - 강조색1 2 6 2 11" xfId="1602" xr:uid="{00000000-0005-0000-0000-0000E7050000}"/>
    <cellStyle name="20% - 강조색1 2 6 2 12" xfId="1603" xr:uid="{00000000-0005-0000-0000-0000E8050000}"/>
    <cellStyle name="20% - 강조색1 2 6 2 2" xfId="1604" xr:uid="{00000000-0005-0000-0000-0000E9050000}"/>
    <cellStyle name="20% - 강조색1 2 6 2 2 10" xfId="1605" xr:uid="{00000000-0005-0000-0000-0000EA050000}"/>
    <cellStyle name="20% - 강조색1 2 6 2 2 2" xfId="1606" xr:uid="{00000000-0005-0000-0000-0000EB050000}"/>
    <cellStyle name="20% - 강조색1 2 6 2 2 2 2" xfId="1607" xr:uid="{00000000-0005-0000-0000-0000EC050000}"/>
    <cellStyle name="20% - 강조색1 2 6 2 2 2 2 2" xfId="1608" xr:uid="{00000000-0005-0000-0000-0000ED050000}"/>
    <cellStyle name="20% - 강조색1 2 6 2 2 2 2 3" xfId="1609" xr:uid="{00000000-0005-0000-0000-0000EE050000}"/>
    <cellStyle name="20% - 강조색1 2 6 2 2 2 2 4" xfId="1610" xr:uid="{00000000-0005-0000-0000-0000EF050000}"/>
    <cellStyle name="20% - 강조색1 2 6 2 2 2 2 5" xfId="1611" xr:uid="{00000000-0005-0000-0000-0000F0050000}"/>
    <cellStyle name="20% - 강조색1 2 6 2 2 2 3" xfId="1612" xr:uid="{00000000-0005-0000-0000-0000F1050000}"/>
    <cellStyle name="20% - 강조색1 2 6 2 2 2 4" xfId="1613" xr:uid="{00000000-0005-0000-0000-0000F2050000}"/>
    <cellStyle name="20% - 강조색1 2 6 2 2 2 5" xfId="1614" xr:uid="{00000000-0005-0000-0000-0000F3050000}"/>
    <cellStyle name="20% - 강조색1 2 6 2 2 2 6" xfId="1615" xr:uid="{00000000-0005-0000-0000-0000F4050000}"/>
    <cellStyle name="20% - 강조색1 2 6 2 2 2 7" xfId="1616" xr:uid="{00000000-0005-0000-0000-0000F5050000}"/>
    <cellStyle name="20% - 강조색1 2 6 2 2 3" xfId="1617" xr:uid="{00000000-0005-0000-0000-0000F6050000}"/>
    <cellStyle name="20% - 강조색1 2 6 2 2 3 2" xfId="1618" xr:uid="{00000000-0005-0000-0000-0000F7050000}"/>
    <cellStyle name="20% - 강조색1 2 6 2 2 3 3" xfId="1619" xr:uid="{00000000-0005-0000-0000-0000F8050000}"/>
    <cellStyle name="20% - 강조색1 2 6 2 2 3 4" xfId="1620" xr:uid="{00000000-0005-0000-0000-0000F9050000}"/>
    <cellStyle name="20% - 강조색1 2 6 2 2 3 5" xfId="1621" xr:uid="{00000000-0005-0000-0000-0000FA050000}"/>
    <cellStyle name="20% - 강조색1 2 6 2 2 3 6" xfId="1622" xr:uid="{00000000-0005-0000-0000-0000FB050000}"/>
    <cellStyle name="20% - 강조색1 2 6 2 2 4" xfId="1623" xr:uid="{00000000-0005-0000-0000-0000FC050000}"/>
    <cellStyle name="20% - 강조색1 2 6 2 2 4 2" xfId="1624" xr:uid="{00000000-0005-0000-0000-0000FD050000}"/>
    <cellStyle name="20% - 강조색1 2 6 2 2 5" xfId="1625" xr:uid="{00000000-0005-0000-0000-0000FE050000}"/>
    <cellStyle name="20% - 강조색1 2 6 2 2 5 2" xfId="1626" xr:uid="{00000000-0005-0000-0000-0000FF050000}"/>
    <cellStyle name="20% - 강조색1 2 6 2 2 6" xfId="1627" xr:uid="{00000000-0005-0000-0000-000000060000}"/>
    <cellStyle name="20% - 강조색1 2 6 2 2 7" xfId="1628" xr:uid="{00000000-0005-0000-0000-000001060000}"/>
    <cellStyle name="20% - 강조색1 2 6 2 2 8" xfId="1629" xr:uid="{00000000-0005-0000-0000-000002060000}"/>
    <cellStyle name="20% - 강조색1 2 6 2 2 9" xfId="1630" xr:uid="{00000000-0005-0000-0000-000003060000}"/>
    <cellStyle name="20% - 강조색1 2 6 2 3" xfId="1631" xr:uid="{00000000-0005-0000-0000-000004060000}"/>
    <cellStyle name="20% - 강조색1 2 6 2 3 10" xfId="1632" xr:uid="{00000000-0005-0000-0000-000005060000}"/>
    <cellStyle name="20% - 강조색1 2 6 2 3 2" xfId="1633" xr:uid="{00000000-0005-0000-0000-000006060000}"/>
    <cellStyle name="20% - 강조색1 2 6 2 3 2 2" xfId="1634" xr:uid="{00000000-0005-0000-0000-000007060000}"/>
    <cellStyle name="20% - 강조색1 2 6 2 3 2 3" xfId="1635" xr:uid="{00000000-0005-0000-0000-000008060000}"/>
    <cellStyle name="20% - 강조색1 2 6 2 3 2 4" xfId="1636" xr:uid="{00000000-0005-0000-0000-000009060000}"/>
    <cellStyle name="20% - 강조색1 2 6 2 3 2 5" xfId="1637" xr:uid="{00000000-0005-0000-0000-00000A060000}"/>
    <cellStyle name="20% - 강조색1 2 6 2 3 2 6" xfId="1638" xr:uid="{00000000-0005-0000-0000-00000B060000}"/>
    <cellStyle name="20% - 강조색1 2 6 2 3 3" xfId="1639" xr:uid="{00000000-0005-0000-0000-00000C060000}"/>
    <cellStyle name="20% - 강조색1 2 6 2 3 3 2" xfId="1640" xr:uid="{00000000-0005-0000-0000-00000D060000}"/>
    <cellStyle name="20% - 강조색1 2 6 2 3 4" xfId="1641" xr:uid="{00000000-0005-0000-0000-00000E060000}"/>
    <cellStyle name="20% - 강조색1 2 6 2 3 4 2" xfId="1642" xr:uid="{00000000-0005-0000-0000-00000F060000}"/>
    <cellStyle name="20% - 강조색1 2 6 2 3 5" xfId="1643" xr:uid="{00000000-0005-0000-0000-000010060000}"/>
    <cellStyle name="20% - 강조색1 2 6 2 3 5 2" xfId="1644" xr:uid="{00000000-0005-0000-0000-000011060000}"/>
    <cellStyle name="20% - 강조색1 2 6 2 3 6" xfId="1645" xr:uid="{00000000-0005-0000-0000-000012060000}"/>
    <cellStyle name="20% - 강조색1 2 6 2 3 7" xfId="1646" xr:uid="{00000000-0005-0000-0000-000013060000}"/>
    <cellStyle name="20% - 강조색1 2 6 2 3 8" xfId="1647" xr:uid="{00000000-0005-0000-0000-000014060000}"/>
    <cellStyle name="20% - 강조색1 2 6 2 3 9" xfId="1648" xr:uid="{00000000-0005-0000-0000-000015060000}"/>
    <cellStyle name="20% - 강조색1 2 6 2 4" xfId="1649" xr:uid="{00000000-0005-0000-0000-000016060000}"/>
    <cellStyle name="20% - 강조색1 2 6 2 4 2" xfId="1650" xr:uid="{00000000-0005-0000-0000-000017060000}"/>
    <cellStyle name="20% - 강조색1 2 6 2 4 3" xfId="1651" xr:uid="{00000000-0005-0000-0000-000018060000}"/>
    <cellStyle name="20% - 강조색1 2 6 2 4 4" xfId="1652" xr:uid="{00000000-0005-0000-0000-000019060000}"/>
    <cellStyle name="20% - 강조색1 2 6 2 4 5" xfId="1653" xr:uid="{00000000-0005-0000-0000-00001A060000}"/>
    <cellStyle name="20% - 강조색1 2 6 2 4 6" xfId="1654" xr:uid="{00000000-0005-0000-0000-00001B060000}"/>
    <cellStyle name="20% - 강조색1 2 6 2 5" xfId="1655" xr:uid="{00000000-0005-0000-0000-00001C060000}"/>
    <cellStyle name="20% - 강조색1 2 6 2 5 2" xfId="1656" xr:uid="{00000000-0005-0000-0000-00001D060000}"/>
    <cellStyle name="20% - 강조색1 2 6 2 6" xfId="1657" xr:uid="{00000000-0005-0000-0000-00001E060000}"/>
    <cellStyle name="20% - 강조색1 2 6 2 6 2" xfId="1658" xr:uid="{00000000-0005-0000-0000-00001F060000}"/>
    <cellStyle name="20% - 강조색1 2 6 2 7" xfId="1659" xr:uid="{00000000-0005-0000-0000-000020060000}"/>
    <cellStyle name="20% - 강조색1 2 6 2 7 2" xfId="1660" xr:uid="{00000000-0005-0000-0000-000021060000}"/>
    <cellStyle name="20% - 강조색1 2 6 2 8" xfId="1661" xr:uid="{00000000-0005-0000-0000-000022060000}"/>
    <cellStyle name="20% - 강조색1 2 6 2 9" xfId="1662" xr:uid="{00000000-0005-0000-0000-000023060000}"/>
    <cellStyle name="20% - 강조색1 2 6 3" xfId="1663" xr:uid="{00000000-0005-0000-0000-000024060000}"/>
    <cellStyle name="20% - 강조색1 2 6 3 10" xfId="1664" xr:uid="{00000000-0005-0000-0000-000025060000}"/>
    <cellStyle name="20% - 강조색1 2 6 3 2" xfId="1665" xr:uid="{00000000-0005-0000-0000-000026060000}"/>
    <cellStyle name="20% - 강조색1 2 6 3 2 2" xfId="1666" xr:uid="{00000000-0005-0000-0000-000027060000}"/>
    <cellStyle name="20% - 강조색1 2 6 3 2 2 2" xfId="1667" xr:uid="{00000000-0005-0000-0000-000028060000}"/>
    <cellStyle name="20% - 강조색1 2 6 3 2 2 3" xfId="1668" xr:uid="{00000000-0005-0000-0000-000029060000}"/>
    <cellStyle name="20% - 강조색1 2 6 3 2 2 4" xfId="1669" xr:uid="{00000000-0005-0000-0000-00002A060000}"/>
    <cellStyle name="20% - 강조색1 2 6 3 2 2 5" xfId="1670" xr:uid="{00000000-0005-0000-0000-00002B060000}"/>
    <cellStyle name="20% - 강조색1 2 6 3 2 3" xfId="1671" xr:uid="{00000000-0005-0000-0000-00002C060000}"/>
    <cellStyle name="20% - 강조색1 2 6 3 2 4" xfId="1672" xr:uid="{00000000-0005-0000-0000-00002D060000}"/>
    <cellStyle name="20% - 강조색1 2 6 3 2 5" xfId="1673" xr:uid="{00000000-0005-0000-0000-00002E060000}"/>
    <cellStyle name="20% - 강조색1 2 6 3 2 6" xfId="1674" xr:uid="{00000000-0005-0000-0000-00002F060000}"/>
    <cellStyle name="20% - 강조색1 2 6 3 2 7" xfId="1675" xr:uid="{00000000-0005-0000-0000-000030060000}"/>
    <cellStyle name="20% - 강조색1 2 6 3 3" xfId="1676" xr:uid="{00000000-0005-0000-0000-000031060000}"/>
    <cellStyle name="20% - 강조색1 2 6 3 3 2" xfId="1677" xr:uid="{00000000-0005-0000-0000-000032060000}"/>
    <cellStyle name="20% - 강조색1 2 6 3 3 3" xfId="1678" xr:uid="{00000000-0005-0000-0000-000033060000}"/>
    <cellStyle name="20% - 강조색1 2 6 3 3 4" xfId="1679" xr:uid="{00000000-0005-0000-0000-000034060000}"/>
    <cellStyle name="20% - 강조색1 2 6 3 3 5" xfId="1680" xr:uid="{00000000-0005-0000-0000-000035060000}"/>
    <cellStyle name="20% - 강조색1 2 6 3 3 6" xfId="1681" xr:uid="{00000000-0005-0000-0000-000036060000}"/>
    <cellStyle name="20% - 강조색1 2 6 3 4" xfId="1682" xr:uid="{00000000-0005-0000-0000-000037060000}"/>
    <cellStyle name="20% - 강조색1 2 6 3 4 2" xfId="1683" xr:uid="{00000000-0005-0000-0000-000038060000}"/>
    <cellStyle name="20% - 강조색1 2 6 3 5" xfId="1684" xr:uid="{00000000-0005-0000-0000-000039060000}"/>
    <cellStyle name="20% - 강조색1 2 6 3 5 2" xfId="1685" xr:uid="{00000000-0005-0000-0000-00003A060000}"/>
    <cellStyle name="20% - 강조색1 2 6 3 6" xfId="1686" xr:uid="{00000000-0005-0000-0000-00003B060000}"/>
    <cellStyle name="20% - 강조색1 2 6 3 7" xfId="1687" xr:uid="{00000000-0005-0000-0000-00003C060000}"/>
    <cellStyle name="20% - 강조색1 2 6 3 8" xfId="1688" xr:uid="{00000000-0005-0000-0000-00003D060000}"/>
    <cellStyle name="20% - 강조색1 2 6 3 9" xfId="1689" xr:uid="{00000000-0005-0000-0000-00003E060000}"/>
    <cellStyle name="20% - 강조색1 2 6 4" xfId="1690" xr:uid="{00000000-0005-0000-0000-00003F060000}"/>
    <cellStyle name="20% - 강조색1 2 6 4 10" xfId="1691" xr:uid="{00000000-0005-0000-0000-000040060000}"/>
    <cellStyle name="20% - 강조색1 2 6 4 2" xfId="1692" xr:uid="{00000000-0005-0000-0000-000041060000}"/>
    <cellStyle name="20% - 강조색1 2 6 4 2 2" xfId="1693" xr:uid="{00000000-0005-0000-0000-000042060000}"/>
    <cellStyle name="20% - 강조색1 2 6 4 2 2 2" xfId="1694" xr:uid="{00000000-0005-0000-0000-000043060000}"/>
    <cellStyle name="20% - 강조색1 2 6 4 2 2 3" xfId="1695" xr:uid="{00000000-0005-0000-0000-000044060000}"/>
    <cellStyle name="20% - 강조색1 2 6 4 2 2 4" xfId="1696" xr:uid="{00000000-0005-0000-0000-000045060000}"/>
    <cellStyle name="20% - 강조색1 2 6 4 2 2 5" xfId="1697" xr:uid="{00000000-0005-0000-0000-000046060000}"/>
    <cellStyle name="20% - 강조색1 2 6 4 2 3" xfId="1698" xr:uid="{00000000-0005-0000-0000-000047060000}"/>
    <cellStyle name="20% - 강조색1 2 6 4 2 4" xfId="1699" xr:uid="{00000000-0005-0000-0000-000048060000}"/>
    <cellStyle name="20% - 강조색1 2 6 4 2 5" xfId="1700" xr:uid="{00000000-0005-0000-0000-000049060000}"/>
    <cellStyle name="20% - 강조색1 2 6 4 2 6" xfId="1701" xr:uid="{00000000-0005-0000-0000-00004A060000}"/>
    <cellStyle name="20% - 강조색1 2 6 4 2 7" xfId="1702" xr:uid="{00000000-0005-0000-0000-00004B060000}"/>
    <cellStyle name="20% - 강조색1 2 6 4 3" xfId="1703" xr:uid="{00000000-0005-0000-0000-00004C060000}"/>
    <cellStyle name="20% - 강조색1 2 6 4 3 2" xfId="1704" xr:uid="{00000000-0005-0000-0000-00004D060000}"/>
    <cellStyle name="20% - 강조색1 2 6 4 3 3" xfId="1705" xr:uid="{00000000-0005-0000-0000-00004E060000}"/>
    <cellStyle name="20% - 강조색1 2 6 4 3 4" xfId="1706" xr:uid="{00000000-0005-0000-0000-00004F060000}"/>
    <cellStyle name="20% - 강조색1 2 6 4 3 5" xfId="1707" xr:uid="{00000000-0005-0000-0000-000050060000}"/>
    <cellStyle name="20% - 강조색1 2 6 4 3 6" xfId="1708" xr:uid="{00000000-0005-0000-0000-000051060000}"/>
    <cellStyle name="20% - 강조색1 2 6 4 4" xfId="1709" xr:uid="{00000000-0005-0000-0000-000052060000}"/>
    <cellStyle name="20% - 강조색1 2 6 4 4 2" xfId="1710" xr:uid="{00000000-0005-0000-0000-000053060000}"/>
    <cellStyle name="20% - 강조색1 2 6 4 5" xfId="1711" xr:uid="{00000000-0005-0000-0000-000054060000}"/>
    <cellStyle name="20% - 강조색1 2 6 4 5 2" xfId="1712" xr:uid="{00000000-0005-0000-0000-000055060000}"/>
    <cellStyle name="20% - 강조색1 2 6 4 6" xfId="1713" xr:uid="{00000000-0005-0000-0000-000056060000}"/>
    <cellStyle name="20% - 강조색1 2 6 4 7" xfId="1714" xr:uid="{00000000-0005-0000-0000-000057060000}"/>
    <cellStyle name="20% - 강조색1 2 6 4 8" xfId="1715" xr:uid="{00000000-0005-0000-0000-000058060000}"/>
    <cellStyle name="20% - 강조색1 2 6 4 9" xfId="1716" xr:uid="{00000000-0005-0000-0000-000059060000}"/>
    <cellStyle name="20% - 강조색1 2 6 5" xfId="1717" xr:uid="{00000000-0005-0000-0000-00005A060000}"/>
    <cellStyle name="20% - 강조색1 2 6 5 10" xfId="1718" xr:uid="{00000000-0005-0000-0000-00005B060000}"/>
    <cellStyle name="20% - 강조색1 2 6 5 2" xfId="1719" xr:uid="{00000000-0005-0000-0000-00005C060000}"/>
    <cellStyle name="20% - 강조색1 2 6 5 2 2" xfId="1720" xr:uid="{00000000-0005-0000-0000-00005D060000}"/>
    <cellStyle name="20% - 강조색1 2 6 5 2 3" xfId="1721" xr:uid="{00000000-0005-0000-0000-00005E060000}"/>
    <cellStyle name="20% - 강조색1 2 6 5 2 4" xfId="1722" xr:uid="{00000000-0005-0000-0000-00005F060000}"/>
    <cellStyle name="20% - 강조색1 2 6 5 2 5" xfId="1723" xr:uid="{00000000-0005-0000-0000-000060060000}"/>
    <cellStyle name="20% - 강조색1 2 6 5 2 6" xfId="1724" xr:uid="{00000000-0005-0000-0000-000061060000}"/>
    <cellStyle name="20% - 강조색1 2 6 5 3" xfId="1725" xr:uid="{00000000-0005-0000-0000-000062060000}"/>
    <cellStyle name="20% - 강조색1 2 6 5 3 2" xfId="1726" xr:uid="{00000000-0005-0000-0000-000063060000}"/>
    <cellStyle name="20% - 강조색1 2 6 5 4" xfId="1727" xr:uid="{00000000-0005-0000-0000-000064060000}"/>
    <cellStyle name="20% - 강조색1 2 6 5 4 2" xfId="1728" xr:uid="{00000000-0005-0000-0000-000065060000}"/>
    <cellStyle name="20% - 강조색1 2 6 5 5" xfId="1729" xr:uid="{00000000-0005-0000-0000-000066060000}"/>
    <cellStyle name="20% - 강조색1 2 6 5 5 2" xfId="1730" xr:uid="{00000000-0005-0000-0000-000067060000}"/>
    <cellStyle name="20% - 강조색1 2 6 5 6" xfId="1731" xr:uid="{00000000-0005-0000-0000-000068060000}"/>
    <cellStyle name="20% - 강조색1 2 6 5 7" xfId="1732" xr:uid="{00000000-0005-0000-0000-000069060000}"/>
    <cellStyle name="20% - 강조색1 2 6 5 8" xfId="1733" xr:uid="{00000000-0005-0000-0000-00006A060000}"/>
    <cellStyle name="20% - 강조색1 2 6 5 9" xfId="1734" xr:uid="{00000000-0005-0000-0000-00006B060000}"/>
    <cellStyle name="20% - 강조색1 2 6 6" xfId="1735" xr:uid="{00000000-0005-0000-0000-00006C060000}"/>
    <cellStyle name="20% - 강조색1 2 6 6 2" xfId="1736" xr:uid="{00000000-0005-0000-0000-00006D060000}"/>
    <cellStyle name="20% - 강조색1 2 6 6 3" xfId="1737" xr:uid="{00000000-0005-0000-0000-00006E060000}"/>
    <cellStyle name="20% - 강조색1 2 6 6 4" xfId="1738" xr:uid="{00000000-0005-0000-0000-00006F060000}"/>
    <cellStyle name="20% - 강조색1 2 6 6 5" xfId="1739" xr:uid="{00000000-0005-0000-0000-000070060000}"/>
    <cellStyle name="20% - 강조색1 2 6 6 6" xfId="1740" xr:uid="{00000000-0005-0000-0000-000071060000}"/>
    <cellStyle name="20% - 강조색1 2 6 7" xfId="1741" xr:uid="{00000000-0005-0000-0000-000072060000}"/>
    <cellStyle name="20% - 강조색1 2 6 7 2" xfId="1742" xr:uid="{00000000-0005-0000-0000-000073060000}"/>
    <cellStyle name="20% - 강조색1 2 6 8" xfId="1743" xr:uid="{00000000-0005-0000-0000-000074060000}"/>
    <cellStyle name="20% - 강조색1 2 6 8 2" xfId="1744" xr:uid="{00000000-0005-0000-0000-000075060000}"/>
    <cellStyle name="20% - 강조색1 2 6 9" xfId="1745" xr:uid="{00000000-0005-0000-0000-000076060000}"/>
    <cellStyle name="20% - 강조색1 2 6 9 2" xfId="1746" xr:uid="{00000000-0005-0000-0000-000077060000}"/>
    <cellStyle name="20% - 강조색1 2 7" xfId="1747" xr:uid="{00000000-0005-0000-0000-000078060000}"/>
    <cellStyle name="20% - 강조색1 2 7 10" xfId="1748" xr:uid="{00000000-0005-0000-0000-000079060000}"/>
    <cellStyle name="20% - 강조색1 2 7 11" xfId="1749" xr:uid="{00000000-0005-0000-0000-00007A060000}"/>
    <cellStyle name="20% - 강조색1 2 7 12" xfId="1750" xr:uid="{00000000-0005-0000-0000-00007B060000}"/>
    <cellStyle name="20% - 강조색1 2 7 13" xfId="1751" xr:uid="{00000000-0005-0000-0000-00007C060000}"/>
    <cellStyle name="20% - 강조색1 2 7 2" xfId="1752" xr:uid="{00000000-0005-0000-0000-00007D060000}"/>
    <cellStyle name="20% - 강조색1 2 7 2 10" xfId="1753" xr:uid="{00000000-0005-0000-0000-00007E060000}"/>
    <cellStyle name="20% - 강조색1 2 7 2 2" xfId="1754" xr:uid="{00000000-0005-0000-0000-00007F060000}"/>
    <cellStyle name="20% - 강조색1 2 7 2 2 2" xfId="1755" xr:uid="{00000000-0005-0000-0000-000080060000}"/>
    <cellStyle name="20% - 강조색1 2 7 2 2 2 2" xfId="1756" xr:uid="{00000000-0005-0000-0000-000081060000}"/>
    <cellStyle name="20% - 강조색1 2 7 2 2 2 3" xfId="1757" xr:uid="{00000000-0005-0000-0000-000082060000}"/>
    <cellStyle name="20% - 강조색1 2 7 2 2 2 4" xfId="1758" xr:uid="{00000000-0005-0000-0000-000083060000}"/>
    <cellStyle name="20% - 강조색1 2 7 2 2 2 5" xfId="1759" xr:uid="{00000000-0005-0000-0000-000084060000}"/>
    <cellStyle name="20% - 강조색1 2 7 2 2 3" xfId="1760" xr:uid="{00000000-0005-0000-0000-000085060000}"/>
    <cellStyle name="20% - 강조색1 2 7 2 2 4" xfId="1761" xr:uid="{00000000-0005-0000-0000-000086060000}"/>
    <cellStyle name="20% - 강조색1 2 7 2 2 5" xfId="1762" xr:uid="{00000000-0005-0000-0000-000087060000}"/>
    <cellStyle name="20% - 강조색1 2 7 2 2 6" xfId="1763" xr:uid="{00000000-0005-0000-0000-000088060000}"/>
    <cellStyle name="20% - 강조색1 2 7 2 2 7" xfId="1764" xr:uid="{00000000-0005-0000-0000-000089060000}"/>
    <cellStyle name="20% - 강조색1 2 7 2 3" xfId="1765" xr:uid="{00000000-0005-0000-0000-00008A060000}"/>
    <cellStyle name="20% - 강조색1 2 7 2 3 2" xfId="1766" xr:uid="{00000000-0005-0000-0000-00008B060000}"/>
    <cellStyle name="20% - 강조색1 2 7 2 3 3" xfId="1767" xr:uid="{00000000-0005-0000-0000-00008C060000}"/>
    <cellStyle name="20% - 강조색1 2 7 2 3 4" xfId="1768" xr:uid="{00000000-0005-0000-0000-00008D060000}"/>
    <cellStyle name="20% - 강조색1 2 7 2 3 5" xfId="1769" xr:uid="{00000000-0005-0000-0000-00008E060000}"/>
    <cellStyle name="20% - 강조색1 2 7 2 3 6" xfId="1770" xr:uid="{00000000-0005-0000-0000-00008F060000}"/>
    <cellStyle name="20% - 강조색1 2 7 2 4" xfId="1771" xr:uid="{00000000-0005-0000-0000-000090060000}"/>
    <cellStyle name="20% - 강조색1 2 7 2 4 2" xfId="1772" xr:uid="{00000000-0005-0000-0000-000091060000}"/>
    <cellStyle name="20% - 강조색1 2 7 2 5" xfId="1773" xr:uid="{00000000-0005-0000-0000-000092060000}"/>
    <cellStyle name="20% - 강조색1 2 7 2 5 2" xfId="1774" xr:uid="{00000000-0005-0000-0000-000093060000}"/>
    <cellStyle name="20% - 강조색1 2 7 2 6" xfId="1775" xr:uid="{00000000-0005-0000-0000-000094060000}"/>
    <cellStyle name="20% - 강조색1 2 7 2 7" xfId="1776" xr:uid="{00000000-0005-0000-0000-000095060000}"/>
    <cellStyle name="20% - 강조색1 2 7 2 8" xfId="1777" xr:uid="{00000000-0005-0000-0000-000096060000}"/>
    <cellStyle name="20% - 강조색1 2 7 2 9" xfId="1778" xr:uid="{00000000-0005-0000-0000-000097060000}"/>
    <cellStyle name="20% - 강조색1 2 7 3" xfId="1779" xr:uid="{00000000-0005-0000-0000-000098060000}"/>
    <cellStyle name="20% - 강조색1 2 7 3 10" xfId="1780" xr:uid="{00000000-0005-0000-0000-000099060000}"/>
    <cellStyle name="20% - 강조색1 2 7 3 2" xfId="1781" xr:uid="{00000000-0005-0000-0000-00009A060000}"/>
    <cellStyle name="20% - 강조색1 2 7 3 2 2" xfId="1782" xr:uid="{00000000-0005-0000-0000-00009B060000}"/>
    <cellStyle name="20% - 강조색1 2 7 3 2 2 2" xfId="1783" xr:uid="{00000000-0005-0000-0000-00009C060000}"/>
    <cellStyle name="20% - 강조색1 2 7 3 2 2 3" xfId="1784" xr:uid="{00000000-0005-0000-0000-00009D060000}"/>
    <cellStyle name="20% - 강조색1 2 7 3 2 2 4" xfId="1785" xr:uid="{00000000-0005-0000-0000-00009E060000}"/>
    <cellStyle name="20% - 강조색1 2 7 3 2 2 5" xfId="1786" xr:uid="{00000000-0005-0000-0000-00009F060000}"/>
    <cellStyle name="20% - 강조색1 2 7 3 2 3" xfId="1787" xr:uid="{00000000-0005-0000-0000-0000A0060000}"/>
    <cellStyle name="20% - 강조색1 2 7 3 2 4" xfId="1788" xr:uid="{00000000-0005-0000-0000-0000A1060000}"/>
    <cellStyle name="20% - 강조색1 2 7 3 2 5" xfId="1789" xr:uid="{00000000-0005-0000-0000-0000A2060000}"/>
    <cellStyle name="20% - 강조색1 2 7 3 2 6" xfId="1790" xr:uid="{00000000-0005-0000-0000-0000A3060000}"/>
    <cellStyle name="20% - 강조색1 2 7 3 2 7" xfId="1791" xr:uid="{00000000-0005-0000-0000-0000A4060000}"/>
    <cellStyle name="20% - 강조색1 2 7 3 3" xfId="1792" xr:uid="{00000000-0005-0000-0000-0000A5060000}"/>
    <cellStyle name="20% - 강조색1 2 7 3 3 2" xfId="1793" xr:uid="{00000000-0005-0000-0000-0000A6060000}"/>
    <cellStyle name="20% - 강조색1 2 7 3 3 3" xfId="1794" xr:uid="{00000000-0005-0000-0000-0000A7060000}"/>
    <cellStyle name="20% - 강조색1 2 7 3 3 4" xfId="1795" xr:uid="{00000000-0005-0000-0000-0000A8060000}"/>
    <cellStyle name="20% - 강조색1 2 7 3 3 5" xfId="1796" xr:uid="{00000000-0005-0000-0000-0000A9060000}"/>
    <cellStyle name="20% - 강조색1 2 7 3 3 6" xfId="1797" xr:uid="{00000000-0005-0000-0000-0000AA060000}"/>
    <cellStyle name="20% - 강조색1 2 7 3 4" xfId="1798" xr:uid="{00000000-0005-0000-0000-0000AB060000}"/>
    <cellStyle name="20% - 강조색1 2 7 3 4 2" xfId="1799" xr:uid="{00000000-0005-0000-0000-0000AC060000}"/>
    <cellStyle name="20% - 강조색1 2 7 3 5" xfId="1800" xr:uid="{00000000-0005-0000-0000-0000AD060000}"/>
    <cellStyle name="20% - 강조색1 2 7 3 5 2" xfId="1801" xr:uid="{00000000-0005-0000-0000-0000AE060000}"/>
    <cellStyle name="20% - 강조색1 2 7 3 6" xfId="1802" xr:uid="{00000000-0005-0000-0000-0000AF060000}"/>
    <cellStyle name="20% - 강조색1 2 7 3 7" xfId="1803" xr:uid="{00000000-0005-0000-0000-0000B0060000}"/>
    <cellStyle name="20% - 강조색1 2 7 3 8" xfId="1804" xr:uid="{00000000-0005-0000-0000-0000B1060000}"/>
    <cellStyle name="20% - 강조색1 2 7 3 9" xfId="1805" xr:uid="{00000000-0005-0000-0000-0000B2060000}"/>
    <cellStyle name="20% - 강조색1 2 7 4" xfId="1806" xr:uid="{00000000-0005-0000-0000-0000B3060000}"/>
    <cellStyle name="20% - 강조색1 2 7 4 10" xfId="1807" xr:uid="{00000000-0005-0000-0000-0000B4060000}"/>
    <cellStyle name="20% - 강조색1 2 7 4 2" xfId="1808" xr:uid="{00000000-0005-0000-0000-0000B5060000}"/>
    <cellStyle name="20% - 강조색1 2 7 4 2 2" xfId="1809" xr:uid="{00000000-0005-0000-0000-0000B6060000}"/>
    <cellStyle name="20% - 강조색1 2 7 4 2 3" xfId="1810" xr:uid="{00000000-0005-0000-0000-0000B7060000}"/>
    <cellStyle name="20% - 강조색1 2 7 4 2 4" xfId="1811" xr:uid="{00000000-0005-0000-0000-0000B8060000}"/>
    <cellStyle name="20% - 강조색1 2 7 4 2 5" xfId="1812" xr:uid="{00000000-0005-0000-0000-0000B9060000}"/>
    <cellStyle name="20% - 강조색1 2 7 4 2 6" xfId="1813" xr:uid="{00000000-0005-0000-0000-0000BA060000}"/>
    <cellStyle name="20% - 강조색1 2 7 4 3" xfId="1814" xr:uid="{00000000-0005-0000-0000-0000BB060000}"/>
    <cellStyle name="20% - 강조색1 2 7 4 3 2" xfId="1815" xr:uid="{00000000-0005-0000-0000-0000BC060000}"/>
    <cellStyle name="20% - 강조색1 2 7 4 4" xfId="1816" xr:uid="{00000000-0005-0000-0000-0000BD060000}"/>
    <cellStyle name="20% - 강조색1 2 7 4 4 2" xfId="1817" xr:uid="{00000000-0005-0000-0000-0000BE060000}"/>
    <cellStyle name="20% - 강조색1 2 7 4 5" xfId="1818" xr:uid="{00000000-0005-0000-0000-0000BF060000}"/>
    <cellStyle name="20% - 강조색1 2 7 4 5 2" xfId="1819" xr:uid="{00000000-0005-0000-0000-0000C0060000}"/>
    <cellStyle name="20% - 강조색1 2 7 4 6" xfId="1820" xr:uid="{00000000-0005-0000-0000-0000C1060000}"/>
    <cellStyle name="20% - 강조색1 2 7 4 7" xfId="1821" xr:uid="{00000000-0005-0000-0000-0000C2060000}"/>
    <cellStyle name="20% - 강조색1 2 7 4 8" xfId="1822" xr:uid="{00000000-0005-0000-0000-0000C3060000}"/>
    <cellStyle name="20% - 강조색1 2 7 4 9" xfId="1823" xr:uid="{00000000-0005-0000-0000-0000C4060000}"/>
    <cellStyle name="20% - 강조색1 2 7 5" xfId="1824" xr:uid="{00000000-0005-0000-0000-0000C5060000}"/>
    <cellStyle name="20% - 강조색1 2 7 5 2" xfId="1825" xr:uid="{00000000-0005-0000-0000-0000C6060000}"/>
    <cellStyle name="20% - 강조색1 2 7 5 3" xfId="1826" xr:uid="{00000000-0005-0000-0000-0000C7060000}"/>
    <cellStyle name="20% - 강조색1 2 7 5 4" xfId="1827" xr:uid="{00000000-0005-0000-0000-0000C8060000}"/>
    <cellStyle name="20% - 강조색1 2 7 5 5" xfId="1828" xr:uid="{00000000-0005-0000-0000-0000C9060000}"/>
    <cellStyle name="20% - 강조색1 2 7 5 6" xfId="1829" xr:uid="{00000000-0005-0000-0000-0000CA060000}"/>
    <cellStyle name="20% - 강조색1 2 7 6" xfId="1830" xr:uid="{00000000-0005-0000-0000-0000CB060000}"/>
    <cellStyle name="20% - 강조색1 2 7 6 2" xfId="1831" xr:uid="{00000000-0005-0000-0000-0000CC060000}"/>
    <cellStyle name="20% - 강조색1 2 7 7" xfId="1832" xr:uid="{00000000-0005-0000-0000-0000CD060000}"/>
    <cellStyle name="20% - 강조색1 2 7 7 2" xfId="1833" xr:uid="{00000000-0005-0000-0000-0000CE060000}"/>
    <cellStyle name="20% - 강조색1 2 7 8" xfId="1834" xr:uid="{00000000-0005-0000-0000-0000CF060000}"/>
    <cellStyle name="20% - 강조색1 2 7 8 2" xfId="1835" xr:uid="{00000000-0005-0000-0000-0000D0060000}"/>
    <cellStyle name="20% - 강조색1 2 7 9" xfId="1836" xr:uid="{00000000-0005-0000-0000-0000D1060000}"/>
    <cellStyle name="20% - 강조색1 2 8" xfId="1837" xr:uid="{00000000-0005-0000-0000-0000D2060000}"/>
    <cellStyle name="20% - 강조색1 2 8 10" xfId="1838" xr:uid="{00000000-0005-0000-0000-0000D3060000}"/>
    <cellStyle name="20% - 강조색1 2 8 11" xfId="1839" xr:uid="{00000000-0005-0000-0000-0000D4060000}"/>
    <cellStyle name="20% - 강조색1 2 8 12" xfId="1840" xr:uid="{00000000-0005-0000-0000-0000D5060000}"/>
    <cellStyle name="20% - 강조색1 2 8 2" xfId="1841" xr:uid="{00000000-0005-0000-0000-0000D6060000}"/>
    <cellStyle name="20% - 강조색1 2 8 2 10" xfId="1842" xr:uid="{00000000-0005-0000-0000-0000D7060000}"/>
    <cellStyle name="20% - 강조색1 2 8 2 2" xfId="1843" xr:uid="{00000000-0005-0000-0000-0000D8060000}"/>
    <cellStyle name="20% - 강조색1 2 8 2 2 2" xfId="1844" xr:uid="{00000000-0005-0000-0000-0000D9060000}"/>
    <cellStyle name="20% - 강조색1 2 8 2 2 2 2" xfId="1845" xr:uid="{00000000-0005-0000-0000-0000DA060000}"/>
    <cellStyle name="20% - 강조색1 2 8 2 2 2 3" xfId="1846" xr:uid="{00000000-0005-0000-0000-0000DB060000}"/>
    <cellStyle name="20% - 강조색1 2 8 2 2 2 4" xfId="1847" xr:uid="{00000000-0005-0000-0000-0000DC060000}"/>
    <cellStyle name="20% - 강조색1 2 8 2 2 2 5" xfId="1848" xr:uid="{00000000-0005-0000-0000-0000DD060000}"/>
    <cellStyle name="20% - 강조색1 2 8 2 2 3" xfId="1849" xr:uid="{00000000-0005-0000-0000-0000DE060000}"/>
    <cellStyle name="20% - 강조색1 2 8 2 2 4" xfId="1850" xr:uid="{00000000-0005-0000-0000-0000DF060000}"/>
    <cellStyle name="20% - 강조색1 2 8 2 2 5" xfId="1851" xr:uid="{00000000-0005-0000-0000-0000E0060000}"/>
    <cellStyle name="20% - 강조색1 2 8 2 2 6" xfId="1852" xr:uid="{00000000-0005-0000-0000-0000E1060000}"/>
    <cellStyle name="20% - 강조색1 2 8 2 2 7" xfId="1853" xr:uid="{00000000-0005-0000-0000-0000E2060000}"/>
    <cellStyle name="20% - 강조색1 2 8 2 3" xfId="1854" xr:uid="{00000000-0005-0000-0000-0000E3060000}"/>
    <cellStyle name="20% - 강조색1 2 8 2 3 2" xfId="1855" xr:uid="{00000000-0005-0000-0000-0000E4060000}"/>
    <cellStyle name="20% - 강조색1 2 8 2 3 3" xfId="1856" xr:uid="{00000000-0005-0000-0000-0000E5060000}"/>
    <cellStyle name="20% - 강조색1 2 8 2 3 4" xfId="1857" xr:uid="{00000000-0005-0000-0000-0000E6060000}"/>
    <cellStyle name="20% - 강조색1 2 8 2 3 5" xfId="1858" xr:uid="{00000000-0005-0000-0000-0000E7060000}"/>
    <cellStyle name="20% - 강조색1 2 8 2 3 6" xfId="1859" xr:uid="{00000000-0005-0000-0000-0000E8060000}"/>
    <cellStyle name="20% - 강조색1 2 8 2 4" xfId="1860" xr:uid="{00000000-0005-0000-0000-0000E9060000}"/>
    <cellStyle name="20% - 강조색1 2 8 2 4 2" xfId="1861" xr:uid="{00000000-0005-0000-0000-0000EA060000}"/>
    <cellStyle name="20% - 강조색1 2 8 2 5" xfId="1862" xr:uid="{00000000-0005-0000-0000-0000EB060000}"/>
    <cellStyle name="20% - 강조색1 2 8 2 5 2" xfId="1863" xr:uid="{00000000-0005-0000-0000-0000EC060000}"/>
    <cellStyle name="20% - 강조색1 2 8 2 6" xfId="1864" xr:uid="{00000000-0005-0000-0000-0000ED060000}"/>
    <cellStyle name="20% - 강조색1 2 8 2 7" xfId="1865" xr:uid="{00000000-0005-0000-0000-0000EE060000}"/>
    <cellStyle name="20% - 강조색1 2 8 2 8" xfId="1866" xr:uid="{00000000-0005-0000-0000-0000EF060000}"/>
    <cellStyle name="20% - 강조색1 2 8 2 9" xfId="1867" xr:uid="{00000000-0005-0000-0000-0000F0060000}"/>
    <cellStyle name="20% - 강조색1 2 8 3" xfId="1868" xr:uid="{00000000-0005-0000-0000-0000F1060000}"/>
    <cellStyle name="20% - 강조색1 2 8 3 10" xfId="1869" xr:uid="{00000000-0005-0000-0000-0000F2060000}"/>
    <cellStyle name="20% - 강조색1 2 8 3 2" xfId="1870" xr:uid="{00000000-0005-0000-0000-0000F3060000}"/>
    <cellStyle name="20% - 강조색1 2 8 3 2 2" xfId="1871" xr:uid="{00000000-0005-0000-0000-0000F4060000}"/>
    <cellStyle name="20% - 강조색1 2 8 3 2 3" xfId="1872" xr:uid="{00000000-0005-0000-0000-0000F5060000}"/>
    <cellStyle name="20% - 강조색1 2 8 3 2 4" xfId="1873" xr:uid="{00000000-0005-0000-0000-0000F6060000}"/>
    <cellStyle name="20% - 강조색1 2 8 3 2 5" xfId="1874" xr:uid="{00000000-0005-0000-0000-0000F7060000}"/>
    <cellStyle name="20% - 강조색1 2 8 3 2 6" xfId="1875" xr:uid="{00000000-0005-0000-0000-0000F8060000}"/>
    <cellStyle name="20% - 강조색1 2 8 3 3" xfId="1876" xr:uid="{00000000-0005-0000-0000-0000F9060000}"/>
    <cellStyle name="20% - 강조색1 2 8 3 3 2" xfId="1877" xr:uid="{00000000-0005-0000-0000-0000FA060000}"/>
    <cellStyle name="20% - 강조색1 2 8 3 4" xfId="1878" xr:uid="{00000000-0005-0000-0000-0000FB060000}"/>
    <cellStyle name="20% - 강조색1 2 8 3 4 2" xfId="1879" xr:uid="{00000000-0005-0000-0000-0000FC060000}"/>
    <cellStyle name="20% - 강조색1 2 8 3 5" xfId="1880" xr:uid="{00000000-0005-0000-0000-0000FD060000}"/>
    <cellStyle name="20% - 강조색1 2 8 3 5 2" xfId="1881" xr:uid="{00000000-0005-0000-0000-0000FE060000}"/>
    <cellStyle name="20% - 강조색1 2 8 3 6" xfId="1882" xr:uid="{00000000-0005-0000-0000-0000FF060000}"/>
    <cellStyle name="20% - 강조색1 2 8 3 7" xfId="1883" xr:uid="{00000000-0005-0000-0000-000000070000}"/>
    <cellStyle name="20% - 강조색1 2 8 3 8" xfId="1884" xr:uid="{00000000-0005-0000-0000-000001070000}"/>
    <cellStyle name="20% - 강조색1 2 8 3 9" xfId="1885" xr:uid="{00000000-0005-0000-0000-000002070000}"/>
    <cellStyle name="20% - 강조색1 2 8 4" xfId="1886" xr:uid="{00000000-0005-0000-0000-000003070000}"/>
    <cellStyle name="20% - 강조색1 2 8 4 2" xfId="1887" xr:uid="{00000000-0005-0000-0000-000004070000}"/>
    <cellStyle name="20% - 강조색1 2 8 4 3" xfId="1888" xr:uid="{00000000-0005-0000-0000-000005070000}"/>
    <cellStyle name="20% - 강조색1 2 8 4 4" xfId="1889" xr:uid="{00000000-0005-0000-0000-000006070000}"/>
    <cellStyle name="20% - 강조색1 2 8 4 5" xfId="1890" xr:uid="{00000000-0005-0000-0000-000007070000}"/>
    <cellStyle name="20% - 강조색1 2 8 4 6" xfId="1891" xr:uid="{00000000-0005-0000-0000-000008070000}"/>
    <cellStyle name="20% - 강조색1 2 8 5" xfId="1892" xr:uid="{00000000-0005-0000-0000-000009070000}"/>
    <cellStyle name="20% - 강조색1 2 8 5 2" xfId="1893" xr:uid="{00000000-0005-0000-0000-00000A070000}"/>
    <cellStyle name="20% - 강조색1 2 8 6" xfId="1894" xr:uid="{00000000-0005-0000-0000-00000B070000}"/>
    <cellStyle name="20% - 강조색1 2 8 6 2" xfId="1895" xr:uid="{00000000-0005-0000-0000-00000C070000}"/>
    <cellStyle name="20% - 강조색1 2 8 7" xfId="1896" xr:uid="{00000000-0005-0000-0000-00000D070000}"/>
    <cellStyle name="20% - 강조색1 2 8 7 2" xfId="1897" xr:uid="{00000000-0005-0000-0000-00000E070000}"/>
    <cellStyle name="20% - 강조색1 2 8 8" xfId="1898" xr:uid="{00000000-0005-0000-0000-00000F070000}"/>
    <cellStyle name="20% - 강조색1 2 8 9" xfId="1899" xr:uid="{00000000-0005-0000-0000-000010070000}"/>
    <cellStyle name="20% - 강조색1 2 9" xfId="1900" xr:uid="{00000000-0005-0000-0000-000011070000}"/>
    <cellStyle name="20% - 강조색1 2 9 10" xfId="1901" xr:uid="{00000000-0005-0000-0000-000012070000}"/>
    <cellStyle name="20% - 강조색1 2 9 2" xfId="1902" xr:uid="{00000000-0005-0000-0000-000013070000}"/>
    <cellStyle name="20% - 강조색1 2 9 2 2" xfId="1903" xr:uid="{00000000-0005-0000-0000-000014070000}"/>
    <cellStyle name="20% - 강조색1 2 9 2 2 2" xfId="1904" xr:uid="{00000000-0005-0000-0000-000015070000}"/>
    <cellStyle name="20% - 강조색1 2 9 2 2 3" xfId="1905" xr:uid="{00000000-0005-0000-0000-000016070000}"/>
    <cellStyle name="20% - 강조색1 2 9 2 2 4" xfId="1906" xr:uid="{00000000-0005-0000-0000-000017070000}"/>
    <cellStyle name="20% - 강조색1 2 9 2 2 5" xfId="1907" xr:uid="{00000000-0005-0000-0000-000018070000}"/>
    <cellStyle name="20% - 강조색1 2 9 2 3" xfId="1908" xr:uid="{00000000-0005-0000-0000-000019070000}"/>
    <cellStyle name="20% - 강조색1 2 9 2 4" xfId="1909" xr:uid="{00000000-0005-0000-0000-00001A070000}"/>
    <cellStyle name="20% - 강조색1 2 9 2 5" xfId="1910" xr:uid="{00000000-0005-0000-0000-00001B070000}"/>
    <cellStyle name="20% - 강조색1 2 9 2 6" xfId="1911" xr:uid="{00000000-0005-0000-0000-00001C070000}"/>
    <cellStyle name="20% - 강조색1 2 9 2 7" xfId="1912" xr:uid="{00000000-0005-0000-0000-00001D070000}"/>
    <cellStyle name="20% - 강조색1 2 9 3" xfId="1913" xr:uid="{00000000-0005-0000-0000-00001E070000}"/>
    <cellStyle name="20% - 강조색1 2 9 3 2" xfId="1914" xr:uid="{00000000-0005-0000-0000-00001F070000}"/>
    <cellStyle name="20% - 강조색1 2 9 3 3" xfId="1915" xr:uid="{00000000-0005-0000-0000-000020070000}"/>
    <cellStyle name="20% - 강조색1 2 9 3 4" xfId="1916" xr:uid="{00000000-0005-0000-0000-000021070000}"/>
    <cellStyle name="20% - 강조색1 2 9 3 5" xfId="1917" xr:uid="{00000000-0005-0000-0000-000022070000}"/>
    <cellStyle name="20% - 강조색1 2 9 3 6" xfId="1918" xr:uid="{00000000-0005-0000-0000-000023070000}"/>
    <cellStyle name="20% - 강조색1 2 9 4" xfId="1919" xr:uid="{00000000-0005-0000-0000-000024070000}"/>
    <cellStyle name="20% - 강조색1 2 9 4 2" xfId="1920" xr:uid="{00000000-0005-0000-0000-000025070000}"/>
    <cellStyle name="20% - 강조색1 2 9 5" xfId="1921" xr:uid="{00000000-0005-0000-0000-000026070000}"/>
    <cellStyle name="20% - 강조색1 2 9 5 2" xfId="1922" xr:uid="{00000000-0005-0000-0000-000027070000}"/>
    <cellStyle name="20% - 강조색1 2 9 6" xfId="1923" xr:uid="{00000000-0005-0000-0000-000028070000}"/>
    <cellStyle name="20% - 강조색1 2 9 7" xfId="1924" xr:uid="{00000000-0005-0000-0000-000029070000}"/>
    <cellStyle name="20% - 강조색1 2 9 8" xfId="1925" xr:uid="{00000000-0005-0000-0000-00002A070000}"/>
    <cellStyle name="20% - 강조색1 2 9 9" xfId="1926" xr:uid="{00000000-0005-0000-0000-00002B070000}"/>
    <cellStyle name="20% - 강조색1 3" xfId="1927" xr:uid="{00000000-0005-0000-0000-00002C070000}"/>
    <cellStyle name="20% - 강조색1 4" xfId="1928" xr:uid="{00000000-0005-0000-0000-00002D070000}"/>
    <cellStyle name="20% - 강조색1 5" xfId="1929" xr:uid="{00000000-0005-0000-0000-00002E070000}"/>
    <cellStyle name="20% - 강조색1 6" xfId="1930" xr:uid="{00000000-0005-0000-0000-00002F070000}"/>
    <cellStyle name="20% - 강조색2 2" xfId="1931" xr:uid="{00000000-0005-0000-0000-000030070000}"/>
    <cellStyle name="20% - 강조색2 2 10" xfId="1932" xr:uid="{00000000-0005-0000-0000-000031070000}"/>
    <cellStyle name="20% - 강조색2 2 10 10" xfId="1933" xr:uid="{00000000-0005-0000-0000-000032070000}"/>
    <cellStyle name="20% - 강조색2 2 10 2" xfId="1934" xr:uid="{00000000-0005-0000-0000-000033070000}"/>
    <cellStyle name="20% - 강조색2 2 10 2 2" xfId="1935" xr:uid="{00000000-0005-0000-0000-000034070000}"/>
    <cellStyle name="20% - 강조색2 2 10 2 3" xfId="1936" xr:uid="{00000000-0005-0000-0000-000035070000}"/>
    <cellStyle name="20% - 강조색2 2 10 2 4" xfId="1937" xr:uid="{00000000-0005-0000-0000-000036070000}"/>
    <cellStyle name="20% - 강조색2 2 10 2 5" xfId="1938" xr:uid="{00000000-0005-0000-0000-000037070000}"/>
    <cellStyle name="20% - 강조색2 2 10 2 6" xfId="1939" xr:uid="{00000000-0005-0000-0000-000038070000}"/>
    <cellStyle name="20% - 강조색2 2 10 3" xfId="1940" xr:uid="{00000000-0005-0000-0000-000039070000}"/>
    <cellStyle name="20% - 강조색2 2 10 3 2" xfId="1941" xr:uid="{00000000-0005-0000-0000-00003A070000}"/>
    <cellStyle name="20% - 강조색2 2 10 4" xfId="1942" xr:uid="{00000000-0005-0000-0000-00003B070000}"/>
    <cellStyle name="20% - 강조색2 2 10 4 2" xfId="1943" xr:uid="{00000000-0005-0000-0000-00003C070000}"/>
    <cellStyle name="20% - 강조색2 2 10 5" xfId="1944" xr:uid="{00000000-0005-0000-0000-00003D070000}"/>
    <cellStyle name="20% - 강조색2 2 10 5 2" xfId="1945" xr:uid="{00000000-0005-0000-0000-00003E070000}"/>
    <cellStyle name="20% - 강조색2 2 10 6" xfId="1946" xr:uid="{00000000-0005-0000-0000-00003F070000}"/>
    <cellStyle name="20% - 강조색2 2 10 7" xfId="1947" xr:uid="{00000000-0005-0000-0000-000040070000}"/>
    <cellStyle name="20% - 강조색2 2 10 8" xfId="1948" xr:uid="{00000000-0005-0000-0000-000041070000}"/>
    <cellStyle name="20% - 강조색2 2 10 9" xfId="1949" xr:uid="{00000000-0005-0000-0000-000042070000}"/>
    <cellStyle name="20% - 강조색2 2 11" xfId="1950" xr:uid="{00000000-0005-0000-0000-000043070000}"/>
    <cellStyle name="20% - 강조색2 2 11 10" xfId="1951" xr:uid="{00000000-0005-0000-0000-000044070000}"/>
    <cellStyle name="20% - 강조색2 2 11 2" xfId="1952" xr:uid="{00000000-0005-0000-0000-000045070000}"/>
    <cellStyle name="20% - 강조색2 2 11 2 2" xfId="1953" xr:uid="{00000000-0005-0000-0000-000046070000}"/>
    <cellStyle name="20% - 강조색2 2 11 3" xfId="1954" xr:uid="{00000000-0005-0000-0000-000047070000}"/>
    <cellStyle name="20% - 강조색2 2 11 3 2" xfId="1955" xr:uid="{00000000-0005-0000-0000-000048070000}"/>
    <cellStyle name="20% - 강조색2 2 11 4" xfId="1956" xr:uid="{00000000-0005-0000-0000-000049070000}"/>
    <cellStyle name="20% - 강조색2 2 11 4 2" xfId="1957" xr:uid="{00000000-0005-0000-0000-00004A070000}"/>
    <cellStyle name="20% - 강조색2 2 11 5" xfId="1958" xr:uid="{00000000-0005-0000-0000-00004B070000}"/>
    <cellStyle name="20% - 강조색2 2 11 5 2" xfId="1959" xr:uid="{00000000-0005-0000-0000-00004C070000}"/>
    <cellStyle name="20% - 강조색2 2 11 6" xfId="1960" xr:uid="{00000000-0005-0000-0000-00004D070000}"/>
    <cellStyle name="20% - 강조색2 2 11 7" xfId="1961" xr:uid="{00000000-0005-0000-0000-00004E070000}"/>
    <cellStyle name="20% - 강조색2 2 11 8" xfId="1962" xr:uid="{00000000-0005-0000-0000-00004F070000}"/>
    <cellStyle name="20% - 강조색2 2 11 9" xfId="1963" xr:uid="{00000000-0005-0000-0000-000050070000}"/>
    <cellStyle name="20% - 강조색2 2 12" xfId="1964" xr:uid="{00000000-0005-0000-0000-000051070000}"/>
    <cellStyle name="20% - 강조색2 2 12 2" xfId="1965" xr:uid="{00000000-0005-0000-0000-000052070000}"/>
    <cellStyle name="20% - 강조색2 2 13" xfId="1966" xr:uid="{00000000-0005-0000-0000-000053070000}"/>
    <cellStyle name="20% - 강조색2 2 13 2" xfId="1967" xr:uid="{00000000-0005-0000-0000-000054070000}"/>
    <cellStyle name="20% - 강조색2 2 14" xfId="1968" xr:uid="{00000000-0005-0000-0000-000055070000}"/>
    <cellStyle name="20% - 강조색2 2 14 2" xfId="1969" xr:uid="{00000000-0005-0000-0000-000056070000}"/>
    <cellStyle name="20% - 강조색2 2 15" xfId="1970" xr:uid="{00000000-0005-0000-0000-000057070000}"/>
    <cellStyle name="20% - 강조색2 2 15 2" xfId="1971" xr:uid="{00000000-0005-0000-0000-000058070000}"/>
    <cellStyle name="20% - 강조색2 2 16" xfId="1972" xr:uid="{00000000-0005-0000-0000-000059070000}"/>
    <cellStyle name="20% - 강조색2 2 17" xfId="1973" xr:uid="{00000000-0005-0000-0000-00005A070000}"/>
    <cellStyle name="20% - 강조색2 2 18" xfId="1974" xr:uid="{00000000-0005-0000-0000-00005B070000}"/>
    <cellStyle name="20% - 강조색2 2 19" xfId="1975" xr:uid="{00000000-0005-0000-0000-00005C070000}"/>
    <cellStyle name="20% - 강조색2 2 2" xfId="1976" xr:uid="{00000000-0005-0000-0000-00005D070000}"/>
    <cellStyle name="20% - 강조색2 2 2 10" xfId="1977" xr:uid="{00000000-0005-0000-0000-00005E070000}"/>
    <cellStyle name="20% - 강조색2 2 2 10 10" xfId="1978" xr:uid="{00000000-0005-0000-0000-00005F070000}"/>
    <cellStyle name="20% - 강조색2 2 2 10 2" xfId="1979" xr:uid="{00000000-0005-0000-0000-000060070000}"/>
    <cellStyle name="20% - 강조색2 2 2 10 2 2" xfId="1980" xr:uid="{00000000-0005-0000-0000-000061070000}"/>
    <cellStyle name="20% - 강조색2 2 2 10 3" xfId="1981" xr:uid="{00000000-0005-0000-0000-000062070000}"/>
    <cellStyle name="20% - 강조색2 2 2 10 3 2" xfId="1982" xr:uid="{00000000-0005-0000-0000-000063070000}"/>
    <cellStyle name="20% - 강조색2 2 2 10 4" xfId="1983" xr:uid="{00000000-0005-0000-0000-000064070000}"/>
    <cellStyle name="20% - 강조색2 2 2 10 4 2" xfId="1984" xr:uid="{00000000-0005-0000-0000-000065070000}"/>
    <cellStyle name="20% - 강조색2 2 2 10 5" xfId="1985" xr:uid="{00000000-0005-0000-0000-000066070000}"/>
    <cellStyle name="20% - 강조색2 2 2 10 5 2" xfId="1986" xr:uid="{00000000-0005-0000-0000-000067070000}"/>
    <cellStyle name="20% - 강조색2 2 2 10 6" xfId="1987" xr:uid="{00000000-0005-0000-0000-000068070000}"/>
    <cellStyle name="20% - 강조색2 2 2 10 7" xfId="1988" xr:uid="{00000000-0005-0000-0000-000069070000}"/>
    <cellStyle name="20% - 강조색2 2 2 10 8" xfId="1989" xr:uid="{00000000-0005-0000-0000-00006A070000}"/>
    <cellStyle name="20% - 강조색2 2 2 10 9" xfId="1990" xr:uid="{00000000-0005-0000-0000-00006B070000}"/>
    <cellStyle name="20% - 강조색2 2 2 11" xfId="1991" xr:uid="{00000000-0005-0000-0000-00006C070000}"/>
    <cellStyle name="20% - 강조색2 2 2 11 2" xfId="1992" xr:uid="{00000000-0005-0000-0000-00006D070000}"/>
    <cellStyle name="20% - 강조색2 2 2 12" xfId="1993" xr:uid="{00000000-0005-0000-0000-00006E070000}"/>
    <cellStyle name="20% - 강조색2 2 2 12 2" xfId="1994" xr:uid="{00000000-0005-0000-0000-00006F070000}"/>
    <cellStyle name="20% - 강조색2 2 2 13" xfId="1995" xr:uid="{00000000-0005-0000-0000-000070070000}"/>
    <cellStyle name="20% - 강조색2 2 2 13 2" xfId="1996" xr:uid="{00000000-0005-0000-0000-000071070000}"/>
    <cellStyle name="20% - 강조색2 2 2 14" xfId="1997" xr:uid="{00000000-0005-0000-0000-000072070000}"/>
    <cellStyle name="20% - 강조색2 2 2 14 2" xfId="1998" xr:uid="{00000000-0005-0000-0000-000073070000}"/>
    <cellStyle name="20% - 강조색2 2 2 15" xfId="1999" xr:uid="{00000000-0005-0000-0000-000074070000}"/>
    <cellStyle name="20% - 강조색2 2 2 16" xfId="2000" xr:uid="{00000000-0005-0000-0000-000075070000}"/>
    <cellStyle name="20% - 강조색2 2 2 17" xfId="2001" xr:uid="{00000000-0005-0000-0000-000076070000}"/>
    <cellStyle name="20% - 강조색2 2 2 18" xfId="2002" xr:uid="{00000000-0005-0000-0000-000077070000}"/>
    <cellStyle name="20% - 강조색2 2 2 19" xfId="2003" xr:uid="{00000000-0005-0000-0000-000078070000}"/>
    <cellStyle name="20% - 강조색2 2 2 2" xfId="2004" xr:uid="{00000000-0005-0000-0000-000079070000}"/>
    <cellStyle name="20% - 강조색2 2 2 2 10" xfId="2005" xr:uid="{00000000-0005-0000-0000-00007A070000}"/>
    <cellStyle name="20% - 강조색2 2 2 2 10 2" xfId="2006" xr:uid="{00000000-0005-0000-0000-00007B070000}"/>
    <cellStyle name="20% - 강조색2 2 2 2 11" xfId="2007" xr:uid="{00000000-0005-0000-0000-00007C070000}"/>
    <cellStyle name="20% - 강조색2 2 2 2 12" xfId="2008" xr:uid="{00000000-0005-0000-0000-00007D070000}"/>
    <cellStyle name="20% - 강조색2 2 2 2 13" xfId="2009" xr:uid="{00000000-0005-0000-0000-00007E070000}"/>
    <cellStyle name="20% - 강조색2 2 2 2 14" xfId="2010" xr:uid="{00000000-0005-0000-0000-00007F070000}"/>
    <cellStyle name="20% - 강조색2 2 2 2 15" xfId="2011" xr:uid="{00000000-0005-0000-0000-000080070000}"/>
    <cellStyle name="20% - 강조색2 2 2 2 2" xfId="2012" xr:uid="{00000000-0005-0000-0000-000081070000}"/>
    <cellStyle name="20% - 강조색2 2 2 2 2 10" xfId="2013" xr:uid="{00000000-0005-0000-0000-000082070000}"/>
    <cellStyle name="20% - 강조색2 2 2 2 2 11" xfId="2014" xr:uid="{00000000-0005-0000-0000-000083070000}"/>
    <cellStyle name="20% - 강조색2 2 2 2 2 12" xfId="2015" xr:uid="{00000000-0005-0000-0000-000084070000}"/>
    <cellStyle name="20% - 강조색2 2 2 2 2 13" xfId="2016" xr:uid="{00000000-0005-0000-0000-000085070000}"/>
    <cellStyle name="20% - 강조색2 2 2 2 2 14" xfId="2017" xr:uid="{00000000-0005-0000-0000-000086070000}"/>
    <cellStyle name="20% - 강조색2 2 2 2 2 2" xfId="2018" xr:uid="{00000000-0005-0000-0000-000087070000}"/>
    <cellStyle name="20% - 강조색2 2 2 2 2 2 10" xfId="2019" xr:uid="{00000000-0005-0000-0000-000088070000}"/>
    <cellStyle name="20% - 강조색2 2 2 2 2 2 2" xfId="2020" xr:uid="{00000000-0005-0000-0000-000089070000}"/>
    <cellStyle name="20% - 강조색2 2 2 2 2 2 2 2" xfId="2021" xr:uid="{00000000-0005-0000-0000-00008A070000}"/>
    <cellStyle name="20% - 강조색2 2 2 2 2 2 2 2 2" xfId="2022" xr:uid="{00000000-0005-0000-0000-00008B070000}"/>
    <cellStyle name="20% - 강조색2 2 2 2 2 2 2 2 3" xfId="2023" xr:uid="{00000000-0005-0000-0000-00008C070000}"/>
    <cellStyle name="20% - 강조색2 2 2 2 2 2 2 2 4" xfId="2024" xr:uid="{00000000-0005-0000-0000-00008D070000}"/>
    <cellStyle name="20% - 강조색2 2 2 2 2 2 2 2 5" xfId="2025" xr:uid="{00000000-0005-0000-0000-00008E070000}"/>
    <cellStyle name="20% - 강조색2 2 2 2 2 2 2 3" xfId="2026" xr:uid="{00000000-0005-0000-0000-00008F070000}"/>
    <cellStyle name="20% - 강조색2 2 2 2 2 2 2 4" xfId="2027" xr:uid="{00000000-0005-0000-0000-000090070000}"/>
    <cellStyle name="20% - 강조색2 2 2 2 2 2 2 5" xfId="2028" xr:uid="{00000000-0005-0000-0000-000091070000}"/>
    <cellStyle name="20% - 강조색2 2 2 2 2 2 2 6" xfId="2029" xr:uid="{00000000-0005-0000-0000-000092070000}"/>
    <cellStyle name="20% - 강조색2 2 2 2 2 2 2 7" xfId="2030" xr:uid="{00000000-0005-0000-0000-000093070000}"/>
    <cellStyle name="20% - 강조색2 2 2 2 2 2 3" xfId="2031" xr:uid="{00000000-0005-0000-0000-000094070000}"/>
    <cellStyle name="20% - 강조색2 2 2 2 2 2 3 2" xfId="2032" xr:uid="{00000000-0005-0000-0000-000095070000}"/>
    <cellStyle name="20% - 강조색2 2 2 2 2 2 3 3" xfId="2033" xr:uid="{00000000-0005-0000-0000-000096070000}"/>
    <cellStyle name="20% - 강조색2 2 2 2 2 2 3 4" xfId="2034" xr:uid="{00000000-0005-0000-0000-000097070000}"/>
    <cellStyle name="20% - 강조색2 2 2 2 2 2 3 5" xfId="2035" xr:uid="{00000000-0005-0000-0000-000098070000}"/>
    <cellStyle name="20% - 강조색2 2 2 2 2 2 3 6" xfId="2036" xr:uid="{00000000-0005-0000-0000-000099070000}"/>
    <cellStyle name="20% - 강조색2 2 2 2 2 2 4" xfId="2037" xr:uid="{00000000-0005-0000-0000-00009A070000}"/>
    <cellStyle name="20% - 강조색2 2 2 2 2 2 4 2" xfId="2038" xr:uid="{00000000-0005-0000-0000-00009B070000}"/>
    <cellStyle name="20% - 강조색2 2 2 2 2 2 4 3" xfId="2039" xr:uid="{00000000-0005-0000-0000-00009C070000}"/>
    <cellStyle name="20% - 강조색2 2 2 2 2 2 5" xfId="2040" xr:uid="{00000000-0005-0000-0000-00009D070000}"/>
    <cellStyle name="20% - 강조색2 2 2 2 2 2 5 2" xfId="2041" xr:uid="{00000000-0005-0000-0000-00009E070000}"/>
    <cellStyle name="20% - 강조색2 2 2 2 2 2 6" xfId="2042" xr:uid="{00000000-0005-0000-0000-00009F070000}"/>
    <cellStyle name="20% - 강조색2 2 2 2 2 2 7" xfId="2043" xr:uid="{00000000-0005-0000-0000-0000A0070000}"/>
    <cellStyle name="20% - 강조색2 2 2 2 2 2 8" xfId="2044" xr:uid="{00000000-0005-0000-0000-0000A1070000}"/>
    <cellStyle name="20% - 강조색2 2 2 2 2 2 9" xfId="2045" xr:uid="{00000000-0005-0000-0000-0000A2070000}"/>
    <cellStyle name="20% - 강조색2 2 2 2 2 3" xfId="2046" xr:uid="{00000000-0005-0000-0000-0000A3070000}"/>
    <cellStyle name="20% - 강조색2 2 2 2 2 3 10" xfId="2047" xr:uid="{00000000-0005-0000-0000-0000A4070000}"/>
    <cellStyle name="20% - 강조색2 2 2 2 2 3 2" xfId="2048" xr:uid="{00000000-0005-0000-0000-0000A5070000}"/>
    <cellStyle name="20% - 강조색2 2 2 2 2 3 2 2" xfId="2049" xr:uid="{00000000-0005-0000-0000-0000A6070000}"/>
    <cellStyle name="20% - 강조색2 2 2 2 2 3 2 2 2" xfId="2050" xr:uid="{00000000-0005-0000-0000-0000A7070000}"/>
    <cellStyle name="20% - 강조색2 2 2 2 2 3 2 2 3" xfId="2051" xr:uid="{00000000-0005-0000-0000-0000A8070000}"/>
    <cellStyle name="20% - 강조색2 2 2 2 2 3 2 2 4" xfId="2052" xr:uid="{00000000-0005-0000-0000-0000A9070000}"/>
    <cellStyle name="20% - 강조색2 2 2 2 2 3 2 2 5" xfId="2053" xr:uid="{00000000-0005-0000-0000-0000AA070000}"/>
    <cellStyle name="20% - 강조색2 2 2 2 2 3 2 3" xfId="2054" xr:uid="{00000000-0005-0000-0000-0000AB070000}"/>
    <cellStyle name="20% - 강조색2 2 2 2 2 3 2 4" xfId="2055" xr:uid="{00000000-0005-0000-0000-0000AC070000}"/>
    <cellStyle name="20% - 강조색2 2 2 2 2 3 2 5" xfId="2056" xr:uid="{00000000-0005-0000-0000-0000AD070000}"/>
    <cellStyle name="20% - 강조색2 2 2 2 2 3 2 6" xfId="2057" xr:uid="{00000000-0005-0000-0000-0000AE070000}"/>
    <cellStyle name="20% - 강조색2 2 2 2 2 3 2 7" xfId="2058" xr:uid="{00000000-0005-0000-0000-0000AF070000}"/>
    <cellStyle name="20% - 강조색2 2 2 2 2 3 3" xfId="2059" xr:uid="{00000000-0005-0000-0000-0000B0070000}"/>
    <cellStyle name="20% - 강조색2 2 2 2 2 3 3 2" xfId="2060" xr:uid="{00000000-0005-0000-0000-0000B1070000}"/>
    <cellStyle name="20% - 강조색2 2 2 2 2 3 3 3" xfId="2061" xr:uid="{00000000-0005-0000-0000-0000B2070000}"/>
    <cellStyle name="20% - 강조색2 2 2 2 2 3 3 4" xfId="2062" xr:uid="{00000000-0005-0000-0000-0000B3070000}"/>
    <cellStyle name="20% - 강조색2 2 2 2 2 3 3 5" xfId="2063" xr:uid="{00000000-0005-0000-0000-0000B4070000}"/>
    <cellStyle name="20% - 강조색2 2 2 2 2 3 3 6" xfId="2064" xr:uid="{00000000-0005-0000-0000-0000B5070000}"/>
    <cellStyle name="20% - 강조색2 2 2 2 2 3 4" xfId="2065" xr:uid="{00000000-0005-0000-0000-0000B6070000}"/>
    <cellStyle name="20% - 강조색2 2 2 2 2 3 4 2" xfId="2066" xr:uid="{00000000-0005-0000-0000-0000B7070000}"/>
    <cellStyle name="20% - 강조색2 2 2 2 2 3 4 3" xfId="2067" xr:uid="{00000000-0005-0000-0000-0000B8070000}"/>
    <cellStyle name="20% - 강조색2 2 2 2 2 3 5" xfId="2068" xr:uid="{00000000-0005-0000-0000-0000B9070000}"/>
    <cellStyle name="20% - 강조색2 2 2 2 2 3 5 2" xfId="2069" xr:uid="{00000000-0005-0000-0000-0000BA070000}"/>
    <cellStyle name="20% - 강조색2 2 2 2 2 3 6" xfId="2070" xr:uid="{00000000-0005-0000-0000-0000BB070000}"/>
    <cellStyle name="20% - 강조색2 2 2 2 2 3 7" xfId="2071" xr:uid="{00000000-0005-0000-0000-0000BC070000}"/>
    <cellStyle name="20% - 강조색2 2 2 2 2 3 8" xfId="2072" xr:uid="{00000000-0005-0000-0000-0000BD070000}"/>
    <cellStyle name="20% - 강조색2 2 2 2 2 3 9" xfId="2073" xr:uid="{00000000-0005-0000-0000-0000BE070000}"/>
    <cellStyle name="20% - 강조색2 2 2 2 2 4" xfId="2074" xr:uid="{00000000-0005-0000-0000-0000BF070000}"/>
    <cellStyle name="20% - 강조색2 2 2 2 2 4 10" xfId="2075" xr:uid="{00000000-0005-0000-0000-0000C0070000}"/>
    <cellStyle name="20% - 강조색2 2 2 2 2 4 2" xfId="2076" xr:uid="{00000000-0005-0000-0000-0000C1070000}"/>
    <cellStyle name="20% - 강조색2 2 2 2 2 4 2 2" xfId="2077" xr:uid="{00000000-0005-0000-0000-0000C2070000}"/>
    <cellStyle name="20% - 강조색2 2 2 2 2 4 2 3" xfId="2078" xr:uid="{00000000-0005-0000-0000-0000C3070000}"/>
    <cellStyle name="20% - 강조색2 2 2 2 2 4 2 4" xfId="2079" xr:uid="{00000000-0005-0000-0000-0000C4070000}"/>
    <cellStyle name="20% - 강조색2 2 2 2 2 4 2 5" xfId="2080" xr:uid="{00000000-0005-0000-0000-0000C5070000}"/>
    <cellStyle name="20% - 강조색2 2 2 2 2 4 2 6" xfId="2081" xr:uid="{00000000-0005-0000-0000-0000C6070000}"/>
    <cellStyle name="20% - 강조색2 2 2 2 2 4 3" xfId="2082" xr:uid="{00000000-0005-0000-0000-0000C7070000}"/>
    <cellStyle name="20% - 강조색2 2 2 2 2 4 3 2" xfId="2083" xr:uid="{00000000-0005-0000-0000-0000C8070000}"/>
    <cellStyle name="20% - 강조색2 2 2 2 2 4 3 3" xfId="2084" xr:uid="{00000000-0005-0000-0000-0000C9070000}"/>
    <cellStyle name="20% - 강조색2 2 2 2 2 4 4" xfId="2085" xr:uid="{00000000-0005-0000-0000-0000CA070000}"/>
    <cellStyle name="20% - 강조색2 2 2 2 2 4 4 2" xfId="2086" xr:uid="{00000000-0005-0000-0000-0000CB070000}"/>
    <cellStyle name="20% - 강조색2 2 2 2 2 4 4 3" xfId="2087" xr:uid="{00000000-0005-0000-0000-0000CC070000}"/>
    <cellStyle name="20% - 강조색2 2 2 2 2 4 5" xfId="2088" xr:uid="{00000000-0005-0000-0000-0000CD070000}"/>
    <cellStyle name="20% - 강조색2 2 2 2 2 4 5 2" xfId="2089" xr:uid="{00000000-0005-0000-0000-0000CE070000}"/>
    <cellStyle name="20% - 강조색2 2 2 2 2 4 6" xfId="2090" xr:uid="{00000000-0005-0000-0000-0000CF070000}"/>
    <cellStyle name="20% - 강조색2 2 2 2 2 4 7" xfId="2091" xr:uid="{00000000-0005-0000-0000-0000D0070000}"/>
    <cellStyle name="20% - 강조색2 2 2 2 2 4 8" xfId="2092" xr:uid="{00000000-0005-0000-0000-0000D1070000}"/>
    <cellStyle name="20% - 강조색2 2 2 2 2 4 9" xfId="2093" xr:uid="{00000000-0005-0000-0000-0000D2070000}"/>
    <cellStyle name="20% - 강조색2 2 2 2 2 5" xfId="2094" xr:uid="{00000000-0005-0000-0000-0000D3070000}"/>
    <cellStyle name="20% - 강조색2 2 2 2 2 5 10" xfId="2095" xr:uid="{00000000-0005-0000-0000-0000D4070000}"/>
    <cellStyle name="20% - 강조색2 2 2 2 2 5 2" xfId="2096" xr:uid="{00000000-0005-0000-0000-0000D5070000}"/>
    <cellStyle name="20% - 강조색2 2 2 2 2 5 2 2" xfId="2097" xr:uid="{00000000-0005-0000-0000-0000D6070000}"/>
    <cellStyle name="20% - 강조색2 2 2 2 2 5 2 3" xfId="2098" xr:uid="{00000000-0005-0000-0000-0000D7070000}"/>
    <cellStyle name="20% - 강조색2 2 2 2 2 5 3" xfId="2099" xr:uid="{00000000-0005-0000-0000-0000D8070000}"/>
    <cellStyle name="20% - 강조색2 2 2 2 2 5 3 2" xfId="2100" xr:uid="{00000000-0005-0000-0000-0000D9070000}"/>
    <cellStyle name="20% - 강조색2 2 2 2 2 5 3 3" xfId="2101" xr:uid="{00000000-0005-0000-0000-0000DA070000}"/>
    <cellStyle name="20% - 강조색2 2 2 2 2 5 4" xfId="2102" xr:uid="{00000000-0005-0000-0000-0000DB070000}"/>
    <cellStyle name="20% - 강조색2 2 2 2 2 5 4 2" xfId="2103" xr:uid="{00000000-0005-0000-0000-0000DC070000}"/>
    <cellStyle name="20% - 강조색2 2 2 2 2 5 5" xfId="2104" xr:uid="{00000000-0005-0000-0000-0000DD070000}"/>
    <cellStyle name="20% - 강조색2 2 2 2 2 5 5 2" xfId="2105" xr:uid="{00000000-0005-0000-0000-0000DE070000}"/>
    <cellStyle name="20% - 강조색2 2 2 2 2 5 6" xfId="2106" xr:uid="{00000000-0005-0000-0000-0000DF070000}"/>
    <cellStyle name="20% - 강조색2 2 2 2 2 5 7" xfId="2107" xr:uid="{00000000-0005-0000-0000-0000E0070000}"/>
    <cellStyle name="20% - 강조색2 2 2 2 2 5 8" xfId="2108" xr:uid="{00000000-0005-0000-0000-0000E1070000}"/>
    <cellStyle name="20% - 강조색2 2 2 2 2 5 9" xfId="2109" xr:uid="{00000000-0005-0000-0000-0000E2070000}"/>
    <cellStyle name="20% - 강조색2 2 2 2 2 6" xfId="2110" xr:uid="{00000000-0005-0000-0000-0000E3070000}"/>
    <cellStyle name="20% - 강조색2 2 2 2 2 6 2" xfId="2111" xr:uid="{00000000-0005-0000-0000-0000E4070000}"/>
    <cellStyle name="20% - 강조색2 2 2 2 2 6 3" xfId="2112" xr:uid="{00000000-0005-0000-0000-0000E5070000}"/>
    <cellStyle name="20% - 강조색2 2 2 2 2 7" xfId="2113" xr:uid="{00000000-0005-0000-0000-0000E6070000}"/>
    <cellStyle name="20% - 강조색2 2 2 2 2 7 2" xfId="2114" xr:uid="{00000000-0005-0000-0000-0000E7070000}"/>
    <cellStyle name="20% - 강조색2 2 2 2 2 7 3" xfId="2115" xr:uid="{00000000-0005-0000-0000-0000E8070000}"/>
    <cellStyle name="20% - 강조색2 2 2 2 2 8" xfId="2116" xr:uid="{00000000-0005-0000-0000-0000E9070000}"/>
    <cellStyle name="20% - 강조색2 2 2 2 2 8 2" xfId="2117" xr:uid="{00000000-0005-0000-0000-0000EA070000}"/>
    <cellStyle name="20% - 강조색2 2 2 2 2 8 3" xfId="2118" xr:uid="{00000000-0005-0000-0000-0000EB070000}"/>
    <cellStyle name="20% - 강조색2 2 2 2 2 9" xfId="2119" xr:uid="{00000000-0005-0000-0000-0000EC070000}"/>
    <cellStyle name="20% - 강조색2 2 2 2 2 9 2" xfId="2120" xr:uid="{00000000-0005-0000-0000-0000ED070000}"/>
    <cellStyle name="20% - 강조색2 2 2 2 3" xfId="2121" xr:uid="{00000000-0005-0000-0000-0000EE070000}"/>
    <cellStyle name="20% - 강조색2 2 2 2 3 10" xfId="2122" xr:uid="{00000000-0005-0000-0000-0000EF070000}"/>
    <cellStyle name="20% - 강조색2 2 2 2 3 2" xfId="2123" xr:uid="{00000000-0005-0000-0000-0000F0070000}"/>
    <cellStyle name="20% - 강조색2 2 2 2 3 2 2" xfId="2124" xr:uid="{00000000-0005-0000-0000-0000F1070000}"/>
    <cellStyle name="20% - 강조색2 2 2 2 3 2 2 2" xfId="2125" xr:uid="{00000000-0005-0000-0000-0000F2070000}"/>
    <cellStyle name="20% - 강조색2 2 2 2 3 2 2 3" xfId="2126" xr:uid="{00000000-0005-0000-0000-0000F3070000}"/>
    <cellStyle name="20% - 강조색2 2 2 2 3 2 2 4" xfId="2127" xr:uid="{00000000-0005-0000-0000-0000F4070000}"/>
    <cellStyle name="20% - 강조색2 2 2 2 3 2 2 5" xfId="2128" xr:uid="{00000000-0005-0000-0000-0000F5070000}"/>
    <cellStyle name="20% - 강조색2 2 2 2 3 2 3" xfId="2129" xr:uid="{00000000-0005-0000-0000-0000F6070000}"/>
    <cellStyle name="20% - 강조색2 2 2 2 3 2 4" xfId="2130" xr:uid="{00000000-0005-0000-0000-0000F7070000}"/>
    <cellStyle name="20% - 강조색2 2 2 2 3 2 5" xfId="2131" xr:uid="{00000000-0005-0000-0000-0000F8070000}"/>
    <cellStyle name="20% - 강조색2 2 2 2 3 2 6" xfId="2132" xr:uid="{00000000-0005-0000-0000-0000F9070000}"/>
    <cellStyle name="20% - 강조색2 2 2 2 3 2 7" xfId="2133" xr:uid="{00000000-0005-0000-0000-0000FA070000}"/>
    <cellStyle name="20% - 강조색2 2 2 2 3 3" xfId="2134" xr:uid="{00000000-0005-0000-0000-0000FB070000}"/>
    <cellStyle name="20% - 강조색2 2 2 2 3 3 2" xfId="2135" xr:uid="{00000000-0005-0000-0000-0000FC070000}"/>
    <cellStyle name="20% - 강조색2 2 2 2 3 3 3" xfId="2136" xr:uid="{00000000-0005-0000-0000-0000FD070000}"/>
    <cellStyle name="20% - 강조색2 2 2 2 3 3 4" xfId="2137" xr:uid="{00000000-0005-0000-0000-0000FE070000}"/>
    <cellStyle name="20% - 강조색2 2 2 2 3 3 5" xfId="2138" xr:uid="{00000000-0005-0000-0000-0000FF070000}"/>
    <cellStyle name="20% - 강조색2 2 2 2 3 3 6" xfId="2139" xr:uid="{00000000-0005-0000-0000-000000080000}"/>
    <cellStyle name="20% - 강조색2 2 2 2 3 4" xfId="2140" xr:uid="{00000000-0005-0000-0000-000001080000}"/>
    <cellStyle name="20% - 강조색2 2 2 2 3 4 2" xfId="2141" xr:uid="{00000000-0005-0000-0000-000002080000}"/>
    <cellStyle name="20% - 강조색2 2 2 2 3 4 3" xfId="2142" xr:uid="{00000000-0005-0000-0000-000003080000}"/>
    <cellStyle name="20% - 강조색2 2 2 2 3 5" xfId="2143" xr:uid="{00000000-0005-0000-0000-000004080000}"/>
    <cellStyle name="20% - 강조색2 2 2 2 3 5 2" xfId="2144" xr:uid="{00000000-0005-0000-0000-000005080000}"/>
    <cellStyle name="20% - 강조색2 2 2 2 3 6" xfId="2145" xr:uid="{00000000-0005-0000-0000-000006080000}"/>
    <cellStyle name="20% - 강조색2 2 2 2 3 7" xfId="2146" xr:uid="{00000000-0005-0000-0000-000007080000}"/>
    <cellStyle name="20% - 강조색2 2 2 2 3 8" xfId="2147" xr:uid="{00000000-0005-0000-0000-000008080000}"/>
    <cellStyle name="20% - 강조색2 2 2 2 3 9" xfId="2148" xr:uid="{00000000-0005-0000-0000-000009080000}"/>
    <cellStyle name="20% - 강조색2 2 2 2 4" xfId="2149" xr:uid="{00000000-0005-0000-0000-00000A080000}"/>
    <cellStyle name="20% - 강조색2 2 2 2 4 10" xfId="2150" xr:uid="{00000000-0005-0000-0000-00000B080000}"/>
    <cellStyle name="20% - 강조색2 2 2 2 4 2" xfId="2151" xr:uid="{00000000-0005-0000-0000-00000C080000}"/>
    <cellStyle name="20% - 강조색2 2 2 2 4 2 2" xfId="2152" xr:uid="{00000000-0005-0000-0000-00000D080000}"/>
    <cellStyle name="20% - 강조색2 2 2 2 4 2 2 2" xfId="2153" xr:uid="{00000000-0005-0000-0000-00000E080000}"/>
    <cellStyle name="20% - 강조색2 2 2 2 4 2 2 3" xfId="2154" xr:uid="{00000000-0005-0000-0000-00000F080000}"/>
    <cellStyle name="20% - 강조색2 2 2 2 4 2 2 4" xfId="2155" xr:uid="{00000000-0005-0000-0000-000010080000}"/>
    <cellStyle name="20% - 강조색2 2 2 2 4 2 2 5" xfId="2156" xr:uid="{00000000-0005-0000-0000-000011080000}"/>
    <cellStyle name="20% - 강조색2 2 2 2 4 2 3" xfId="2157" xr:uid="{00000000-0005-0000-0000-000012080000}"/>
    <cellStyle name="20% - 강조색2 2 2 2 4 2 4" xfId="2158" xr:uid="{00000000-0005-0000-0000-000013080000}"/>
    <cellStyle name="20% - 강조색2 2 2 2 4 2 5" xfId="2159" xr:uid="{00000000-0005-0000-0000-000014080000}"/>
    <cellStyle name="20% - 강조색2 2 2 2 4 2 6" xfId="2160" xr:uid="{00000000-0005-0000-0000-000015080000}"/>
    <cellStyle name="20% - 강조색2 2 2 2 4 2 7" xfId="2161" xr:uid="{00000000-0005-0000-0000-000016080000}"/>
    <cellStyle name="20% - 강조색2 2 2 2 4 3" xfId="2162" xr:uid="{00000000-0005-0000-0000-000017080000}"/>
    <cellStyle name="20% - 강조색2 2 2 2 4 3 2" xfId="2163" xr:uid="{00000000-0005-0000-0000-000018080000}"/>
    <cellStyle name="20% - 강조색2 2 2 2 4 3 3" xfId="2164" xr:uid="{00000000-0005-0000-0000-000019080000}"/>
    <cellStyle name="20% - 강조색2 2 2 2 4 3 4" xfId="2165" xr:uid="{00000000-0005-0000-0000-00001A080000}"/>
    <cellStyle name="20% - 강조색2 2 2 2 4 3 5" xfId="2166" xr:uid="{00000000-0005-0000-0000-00001B080000}"/>
    <cellStyle name="20% - 강조색2 2 2 2 4 3 6" xfId="2167" xr:uid="{00000000-0005-0000-0000-00001C080000}"/>
    <cellStyle name="20% - 강조색2 2 2 2 4 4" xfId="2168" xr:uid="{00000000-0005-0000-0000-00001D080000}"/>
    <cellStyle name="20% - 강조색2 2 2 2 4 4 2" xfId="2169" xr:uid="{00000000-0005-0000-0000-00001E080000}"/>
    <cellStyle name="20% - 강조색2 2 2 2 4 4 3" xfId="2170" xr:uid="{00000000-0005-0000-0000-00001F080000}"/>
    <cellStyle name="20% - 강조색2 2 2 2 4 5" xfId="2171" xr:uid="{00000000-0005-0000-0000-000020080000}"/>
    <cellStyle name="20% - 강조색2 2 2 2 4 5 2" xfId="2172" xr:uid="{00000000-0005-0000-0000-000021080000}"/>
    <cellStyle name="20% - 강조색2 2 2 2 4 6" xfId="2173" xr:uid="{00000000-0005-0000-0000-000022080000}"/>
    <cellStyle name="20% - 강조색2 2 2 2 4 7" xfId="2174" xr:uid="{00000000-0005-0000-0000-000023080000}"/>
    <cellStyle name="20% - 강조색2 2 2 2 4 8" xfId="2175" xr:uid="{00000000-0005-0000-0000-000024080000}"/>
    <cellStyle name="20% - 강조색2 2 2 2 4 9" xfId="2176" xr:uid="{00000000-0005-0000-0000-000025080000}"/>
    <cellStyle name="20% - 강조색2 2 2 2 5" xfId="2177" xr:uid="{00000000-0005-0000-0000-000026080000}"/>
    <cellStyle name="20% - 강조색2 2 2 2 5 10" xfId="2178" xr:uid="{00000000-0005-0000-0000-000027080000}"/>
    <cellStyle name="20% - 강조색2 2 2 2 5 2" xfId="2179" xr:uid="{00000000-0005-0000-0000-000028080000}"/>
    <cellStyle name="20% - 강조색2 2 2 2 5 2 2" xfId="2180" xr:uid="{00000000-0005-0000-0000-000029080000}"/>
    <cellStyle name="20% - 강조색2 2 2 2 5 2 3" xfId="2181" xr:uid="{00000000-0005-0000-0000-00002A080000}"/>
    <cellStyle name="20% - 강조색2 2 2 2 5 2 4" xfId="2182" xr:uid="{00000000-0005-0000-0000-00002B080000}"/>
    <cellStyle name="20% - 강조색2 2 2 2 5 2 5" xfId="2183" xr:uid="{00000000-0005-0000-0000-00002C080000}"/>
    <cellStyle name="20% - 강조색2 2 2 2 5 2 6" xfId="2184" xr:uid="{00000000-0005-0000-0000-00002D080000}"/>
    <cellStyle name="20% - 강조색2 2 2 2 5 3" xfId="2185" xr:uid="{00000000-0005-0000-0000-00002E080000}"/>
    <cellStyle name="20% - 강조색2 2 2 2 5 3 2" xfId="2186" xr:uid="{00000000-0005-0000-0000-00002F080000}"/>
    <cellStyle name="20% - 강조색2 2 2 2 5 3 3" xfId="2187" xr:uid="{00000000-0005-0000-0000-000030080000}"/>
    <cellStyle name="20% - 강조색2 2 2 2 5 4" xfId="2188" xr:uid="{00000000-0005-0000-0000-000031080000}"/>
    <cellStyle name="20% - 강조색2 2 2 2 5 4 2" xfId="2189" xr:uid="{00000000-0005-0000-0000-000032080000}"/>
    <cellStyle name="20% - 강조색2 2 2 2 5 4 3" xfId="2190" xr:uid="{00000000-0005-0000-0000-000033080000}"/>
    <cellStyle name="20% - 강조색2 2 2 2 5 5" xfId="2191" xr:uid="{00000000-0005-0000-0000-000034080000}"/>
    <cellStyle name="20% - 강조색2 2 2 2 5 5 2" xfId="2192" xr:uid="{00000000-0005-0000-0000-000035080000}"/>
    <cellStyle name="20% - 강조색2 2 2 2 5 6" xfId="2193" xr:uid="{00000000-0005-0000-0000-000036080000}"/>
    <cellStyle name="20% - 강조색2 2 2 2 5 7" xfId="2194" xr:uid="{00000000-0005-0000-0000-000037080000}"/>
    <cellStyle name="20% - 강조색2 2 2 2 5 8" xfId="2195" xr:uid="{00000000-0005-0000-0000-000038080000}"/>
    <cellStyle name="20% - 강조색2 2 2 2 5 9" xfId="2196" xr:uid="{00000000-0005-0000-0000-000039080000}"/>
    <cellStyle name="20% - 강조색2 2 2 2 6" xfId="2197" xr:uid="{00000000-0005-0000-0000-00003A080000}"/>
    <cellStyle name="20% - 강조색2 2 2 2 6 10" xfId="2198" xr:uid="{00000000-0005-0000-0000-00003B080000}"/>
    <cellStyle name="20% - 강조색2 2 2 2 6 2" xfId="2199" xr:uid="{00000000-0005-0000-0000-00003C080000}"/>
    <cellStyle name="20% - 강조색2 2 2 2 6 2 2" xfId="2200" xr:uid="{00000000-0005-0000-0000-00003D080000}"/>
    <cellStyle name="20% - 강조색2 2 2 2 6 2 3" xfId="2201" xr:uid="{00000000-0005-0000-0000-00003E080000}"/>
    <cellStyle name="20% - 강조색2 2 2 2 6 3" xfId="2202" xr:uid="{00000000-0005-0000-0000-00003F080000}"/>
    <cellStyle name="20% - 강조색2 2 2 2 6 3 2" xfId="2203" xr:uid="{00000000-0005-0000-0000-000040080000}"/>
    <cellStyle name="20% - 강조색2 2 2 2 6 3 3" xfId="2204" xr:uid="{00000000-0005-0000-0000-000041080000}"/>
    <cellStyle name="20% - 강조색2 2 2 2 6 4" xfId="2205" xr:uid="{00000000-0005-0000-0000-000042080000}"/>
    <cellStyle name="20% - 강조색2 2 2 2 6 4 2" xfId="2206" xr:uid="{00000000-0005-0000-0000-000043080000}"/>
    <cellStyle name="20% - 강조색2 2 2 2 6 5" xfId="2207" xr:uid="{00000000-0005-0000-0000-000044080000}"/>
    <cellStyle name="20% - 강조색2 2 2 2 6 5 2" xfId="2208" xr:uid="{00000000-0005-0000-0000-000045080000}"/>
    <cellStyle name="20% - 강조색2 2 2 2 6 6" xfId="2209" xr:uid="{00000000-0005-0000-0000-000046080000}"/>
    <cellStyle name="20% - 강조색2 2 2 2 6 7" xfId="2210" xr:uid="{00000000-0005-0000-0000-000047080000}"/>
    <cellStyle name="20% - 강조색2 2 2 2 6 8" xfId="2211" xr:uid="{00000000-0005-0000-0000-000048080000}"/>
    <cellStyle name="20% - 강조색2 2 2 2 6 9" xfId="2212" xr:uid="{00000000-0005-0000-0000-000049080000}"/>
    <cellStyle name="20% - 강조색2 2 2 2 7" xfId="2213" xr:uid="{00000000-0005-0000-0000-00004A080000}"/>
    <cellStyle name="20% - 강조색2 2 2 2 7 2" xfId="2214" xr:uid="{00000000-0005-0000-0000-00004B080000}"/>
    <cellStyle name="20% - 강조색2 2 2 2 7 3" xfId="2215" xr:uid="{00000000-0005-0000-0000-00004C080000}"/>
    <cellStyle name="20% - 강조색2 2 2 2 8" xfId="2216" xr:uid="{00000000-0005-0000-0000-00004D080000}"/>
    <cellStyle name="20% - 강조색2 2 2 2 8 2" xfId="2217" xr:uid="{00000000-0005-0000-0000-00004E080000}"/>
    <cellStyle name="20% - 강조색2 2 2 2 8 3" xfId="2218" xr:uid="{00000000-0005-0000-0000-00004F080000}"/>
    <cellStyle name="20% - 강조색2 2 2 2 9" xfId="2219" xr:uid="{00000000-0005-0000-0000-000050080000}"/>
    <cellStyle name="20% - 강조색2 2 2 2 9 2" xfId="2220" xr:uid="{00000000-0005-0000-0000-000051080000}"/>
    <cellStyle name="20% - 강조색2 2 2 2 9 3" xfId="2221" xr:uid="{00000000-0005-0000-0000-000052080000}"/>
    <cellStyle name="20% - 강조색2 2 2 3" xfId="2222" xr:uid="{00000000-0005-0000-0000-000053080000}"/>
    <cellStyle name="20% - 강조색2 2 2 3 10" xfId="2223" xr:uid="{00000000-0005-0000-0000-000054080000}"/>
    <cellStyle name="20% - 강조색2 2 2 3 10 2" xfId="2224" xr:uid="{00000000-0005-0000-0000-000055080000}"/>
    <cellStyle name="20% - 강조색2 2 2 3 11" xfId="2225" xr:uid="{00000000-0005-0000-0000-000056080000}"/>
    <cellStyle name="20% - 강조색2 2 2 3 12" xfId="2226" xr:uid="{00000000-0005-0000-0000-000057080000}"/>
    <cellStyle name="20% - 강조색2 2 2 3 13" xfId="2227" xr:uid="{00000000-0005-0000-0000-000058080000}"/>
    <cellStyle name="20% - 강조색2 2 2 3 14" xfId="2228" xr:uid="{00000000-0005-0000-0000-000059080000}"/>
    <cellStyle name="20% - 강조색2 2 2 3 15" xfId="2229" xr:uid="{00000000-0005-0000-0000-00005A080000}"/>
    <cellStyle name="20% - 강조색2 2 2 3 2" xfId="2230" xr:uid="{00000000-0005-0000-0000-00005B080000}"/>
    <cellStyle name="20% - 강조색2 2 2 3 2 10" xfId="2231" xr:uid="{00000000-0005-0000-0000-00005C080000}"/>
    <cellStyle name="20% - 강조색2 2 2 3 2 11" xfId="2232" xr:uid="{00000000-0005-0000-0000-00005D080000}"/>
    <cellStyle name="20% - 강조색2 2 2 3 2 12" xfId="2233" xr:uid="{00000000-0005-0000-0000-00005E080000}"/>
    <cellStyle name="20% - 강조색2 2 2 3 2 2" xfId="2234" xr:uid="{00000000-0005-0000-0000-00005F080000}"/>
    <cellStyle name="20% - 강조색2 2 2 3 2 2 10" xfId="2235" xr:uid="{00000000-0005-0000-0000-000060080000}"/>
    <cellStyle name="20% - 강조색2 2 2 3 2 2 2" xfId="2236" xr:uid="{00000000-0005-0000-0000-000061080000}"/>
    <cellStyle name="20% - 강조색2 2 2 3 2 2 2 2" xfId="2237" xr:uid="{00000000-0005-0000-0000-000062080000}"/>
    <cellStyle name="20% - 강조색2 2 2 3 2 2 2 2 2" xfId="2238" xr:uid="{00000000-0005-0000-0000-000063080000}"/>
    <cellStyle name="20% - 강조색2 2 2 3 2 2 2 2 3" xfId="2239" xr:uid="{00000000-0005-0000-0000-000064080000}"/>
    <cellStyle name="20% - 강조색2 2 2 3 2 2 2 2 4" xfId="2240" xr:uid="{00000000-0005-0000-0000-000065080000}"/>
    <cellStyle name="20% - 강조색2 2 2 3 2 2 2 2 5" xfId="2241" xr:uid="{00000000-0005-0000-0000-000066080000}"/>
    <cellStyle name="20% - 강조색2 2 2 3 2 2 2 3" xfId="2242" xr:uid="{00000000-0005-0000-0000-000067080000}"/>
    <cellStyle name="20% - 강조색2 2 2 3 2 2 2 4" xfId="2243" xr:uid="{00000000-0005-0000-0000-000068080000}"/>
    <cellStyle name="20% - 강조색2 2 2 3 2 2 2 5" xfId="2244" xr:uid="{00000000-0005-0000-0000-000069080000}"/>
    <cellStyle name="20% - 강조색2 2 2 3 2 2 2 6" xfId="2245" xr:uid="{00000000-0005-0000-0000-00006A080000}"/>
    <cellStyle name="20% - 강조색2 2 2 3 2 2 2 7" xfId="2246" xr:uid="{00000000-0005-0000-0000-00006B080000}"/>
    <cellStyle name="20% - 강조색2 2 2 3 2 2 3" xfId="2247" xr:uid="{00000000-0005-0000-0000-00006C080000}"/>
    <cellStyle name="20% - 강조색2 2 2 3 2 2 3 2" xfId="2248" xr:uid="{00000000-0005-0000-0000-00006D080000}"/>
    <cellStyle name="20% - 강조색2 2 2 3 2 2 3 3" xfId="2249" xr:uid="{00000000-0005-0000-0000-00006E080000}"/>
    <cellStyle name="20% - 강조색2 2 2 3 2 2 3 4" xfId="2250" xr:uid="{00000000-0005-0000-0000-00006F080000}"/>
    <cellStyle name="20% - 강조색2 2 2 3 2 2 3 5" xfId="2251" xr:uid="{00000000-0005-0000-0000-000070080000}"/>
    <cellStyle name="20% - 강조색2 2 2 3 2 2 3 6" xfId="2252" xr:uid="{00000000-0005-0000-0000-000071080000}"/>
    <cellStyle name="20% - 강조색2 2 2 3 2 2 4" xfId="2253" xr:uid="{00000000-0005-0000-0000-000072080000}"/>
    <cellStyle name="20% - 강조색2 2 2 3 2 2 4 2" xfId="2254" xr:uid="{00000000-0005-0000-0000-000073080000}"/>
    <cellStyle name="20% - 강조색2 2 2 3 2 2 5" xfId="2255" xr:uid="{00000000-0005-0000-0000-000074080000}"/>
    <cellStyle name="20% - 강조색2 2 2 3 2 2 5 2" xfId="2256" xr:uid="{00000000-0005-0000-0000-000075080000}"/>
    <cellStyle name="20% - 강조색2 2 2 3 2 2 6" xfId="2257" xr:uid="{00000000-0005-0000-0000-000076080000}"/>
    <cellStyle name="20% - 강조색2 2 2 3 2 2 7" xfId="2258" xr:uid="{00000000-0005-0000-0000-000077080000}"/>
    <cellStyle name="20% - 강조색2 2 2 3 2 2 8" xfId="2259" xr:uid="{00000000-0005-0000-0000-000078080000}"/>
    <cellStyle name="20% - 강조색2 2 2 3 2 2 9" xfId="2260" xr:uid="{00000000-0005-0000-0000-000079080000}"/>
    <cellStyle name="20% - 강조색2 2 2 3 2 3" xfId="2261" xr:uid="{00000000-0005-0000-0000-00007A080000}"/>
    <cellStyle name="20% - 강조색2 2 2 3 2 3 10" xfId="2262" xr:uid="{00000000-0005-0000-0000-00007B080000}"/>
    <cellStyle name="20% - 강조색2 2 2 3 2 3 2" xfId="2263" xr:uid="{00000000-0005-0000-0000-00007C080000}"/>
    <cellStyle name="20% - 강조색2 2 2 3 2 3 2 2" xfId="2264" xr:uid="{00000000-0005-0000-0000-00007D080000}"/>
    <cellStyle name="20% - 강조색2 2 2 3 2 3 2 3" xfId="2265" xr:uid="{00000000-0005-0000-0000-00007E080000}"/>
    <cellStyle name="20% - 강조색2 2 2 3 2 3 2 4" xfId="2266" xr:uid="{00000000-0005-0000-0000-00007F080000}"/>
    <cellStyle name="20% - 강조색2 2 2 3 2 3 2 5" xfId="2267" xr:uid="{00000000-0005-0000-0000-000080080000}"/>
    <cellStyle name="20% - 강조색2 2 2 3 2 3 2 6" xfId="2268" xr:uid="{00000000-0005-0000-0000-000081080000}"/>
    <cellStyle name="20% - 강조색2 2 2 3 2 3 3" xfId="2269" xr:uid="{00000000-0005-0000-0000-000082080000}"/>
    <cellStyle name="20% - 강조색2 2 2 3 2 3 3 2" xfId="2270" xr:uid="{00000000-0005-0000-0000-000083080000}"/>
    <cellStyle name="20% - 강조색2 2 2 3 2 3 4" xfId="2271" xr:uid="{00000000-0005-0000-0000-000084080000}"/>
    <cellStyle name="20% - 강조색2 2 2 3 2 3 4 2" xfId="2272" xr:uid="{00000000-0005-0000-0000-000085080000}"/>
    <cellStyle name="20% - 강조색2 2 2 3 2 3 5" xfId="2273" xr:uid="{00000000-0005-0000-0000-000086080000}"/>
    <cellStyle name="20% - 강조색2 2 2 3 2 3 5 2" xfId="2274" xr:uid="{00000000-0005-0000-0000-000087080000}"/>
    <cellStyle name="20% - 강조색2 2 2 3 2 3 6" xfId="2275" xr:uid="{00000000-0005-0000-0000-000088080000}"/>
    <cellStyle name="20% - 강조색2 2 2 3 2 3 7" xfId="2276" xr:uid="{00000000-0005-0000-0000-000089080000}"/>
    <cellStyle name="20% - 강조색2 2 2 3 2 3 8" xfId="2277" xr:uid="{00000000-0005-0000-0000-00008A080000}"/>
    <cellStyle name="20% - 강조색2 2 2 3 2 3 9" xfId="2278" xr:uid="{00000000-0005-0000-0000-00008B080000}"/>
    <cellStyle name="20% - 강조색2 2 2 3 2 4" xfId="2279" xr:uid="{00000000-0005-0000-0000-00008C080000}"/>
    <cellStyle name="20% - 강조색2 2 2 3 2 4 2" xfId="2280" xr:uid="{00000000-0005-0000-0000-00008D080000}"/>
    <cellStyle name="20% - 강조색2 2 2 3 2 4 3" xfId="2281" xr:uid="{00000000-0005-0000-0000-00008E080000}"/>
    <cellStyle name="20% - 강조색2 2 2 3 2 4 4" xfId="2282" xr:uid="{00000000-0005-0000-0000-00008F080000}"/>
    <cellStyle name="20% - 강조색2 2 2 3 2 4 5" xfId="2283" xr:uid="{00000000-0005-0000-0000-000090080000}"/>
    <cellStyle name="20% - 강조색2 2 2 3 2 4 6" xfId="2284" xr:uid="{00000000-0005-0000-0000-000091080000}"/>
    <cellStyle name="20% - 강조색2 2 2 3 2 5" xfId="2285" xr:uid="{00000000-0005-0000-0000-000092080000}"/>
    <cellStyle name="20% - 강조색2 2 2 3 2 5 2" xfId="2286" xr:uid="{00000000-0005-0000-0000-000093080000}"/>
    <cellStyle name="20% - 강조색2 2 2 3 2 6" xfId="2287" xr:uid="{00000000-0005-0000-0000-000094080000}"/>
    <cellStyle name="20% - 강조색2 2 2 3 2 6 2" xfId="2288" xr:uid="{00000000-0005-0000-0000-000095080000}"/>
    <cellStyle name="20% - 강조색2 2 2 3 2 7" xfId="2289" xr:uid="{00000000-0005-0000-0000-000096080000}"/>
    <cellStyle name="20% - 강조색2 2 2 3 2 7 2" xfId="2290" xr:uid="{00000000-0005-0000-0000-000097080000}"/>
    <cellStyle name="20% - 강조색2 2 2 3 2 8" xfId="2291" xr:uid="{00000000-0005-0000-0000-000098080000}"/>
    <cellStyle name="20% - 강조색2 2 2 3 2 9" xfId="2292" xr:uid="{00000000-0005-0000-0000-000099080000}"/>
    <cellStyle name="20% - 강조색2 2 2 3 3" xfId="2293" xr:uid="{00000000-0005-0000-0000-00009A080000}"/>
    <cellStyle name="20% - 강조색2 2 2 3 3 10" xfId="2294" xr:uid="{00000000-0005-0000-0000-00009B080000}"/>
    <cellStyle name="20% - 강조색2 2 2 3 3 2" xfId="2295" xr:uid="{00000000-0005-0000-0000-00009C080000}"/>
    <cellStyle name="20% - 강조색2 2 2 3 3 2 2" xfId="2296" xr:uid="{00000000-0005-0000-0000-00009D080000}"/>
    <cellStyle name="20% - 강조색2 2 2 3 3 2 2 2" xfId="2297" xr:uid="{00000000-0005-0000-0000-00009E080000}"/>
    <cellStyle name="20% - 강조색2 2 2 3 3 2 2 3" xfId="2298" xr:uid="{00000000-0005-0000-0000-00009F080000}"/>
    <cellStyle name="20% - 강조색2 2 2 3 3 2 2 4" xfId="2299" xr:uid="{00000000-0005-0000-0000-0000A0080000}"/>
    <cellStyle name="20% - 강조색2 2 2 3 3 2 2 5" xfId="2300" xr:uid="{00000000-0005-0000-0000-0000A1080000}"/>
    <cellStyle name="20% - 강조색2 2 2 3 3 2 3" xfId="2301" xr:uid="{00000000-0005-0000-0000-0000A2080000}"/>
    <cellStyle name="20% - 강조색2 2 2 3 3 2 4" xfId="2302" xr:uid="{00000000-0005-0000-0000-0000A3080000}"/>
    <cellStyle name="20% - 강조색2 2 2 3 3 2 5" xfId="2303" xr:uid="{00000000-0005-0000-0000-0000A4080000}"/>
    <cellStyle name="20% - 강조색2 2 2 3 3 2 6" xfId="2304" xr:uid="{00000000-0005-0000-0000-0000A5080000}"/>
    <cellStyle name="20% - 강조색2 2 2 3 3 2 7" xfId="2305" xr:uid="{00000000-0005-0000-0000-0000A6080000}"/>
    <cellStyle name="20% - 강조색2 2 2 3 3 3" xfId="2306" xr:uid="{00000000-0005-0000-0000-0000A7080000}"/>
    <cellStyle name="20% - 강조색2 2 2 3 3 3 2" xfId="2307" xr:uid="{00000000-0005-0000-0000-0000A8080000}"/>
    <cellStyle name="20% - 강조색2 2 2 3 3 3 3" xfId="2308" xr:uid="{00000000-0005-0000-0000-0000A9080000}"/>
    <cellStyle name="20% - 강조색2 2 2 3 3 3 4" xfId="2309" xr:uid="{00000000-0005-0000-0000-0000AA080000}"/>
    <cellStyle name="20% - 강조색2 2 2 3 3 3 5" xfId="2310" xr:uid="{00000000-0005-0000-0000-0000AB080000}"/>
    <cellStyle name="20% - 강조색2 2 2 3 3 3 6" xfId="2311" xr:uid="{00000000-0005-0000-0000-0000AC080000}"/>
    <cellStyle name="20% - 강조색2 2 2 3 3 4" xfId="2312" xr:uid="{00000000-0005-0000-0000-0000AD080000}"/>
    <cellStyle name="20% - 강조색2 2 2 3 3 4 2" xfId="2313" xr:uid="{00000000-0005-0000-0000-0000AE080000}"/>
    <cellStyle name="20% - 강조색2 2 2 3 3 4 3" xfId="2314" xr:uid="{00000000-0005-0000-0000-0000AF080000}"/>
    <cellStyle name="20% - 강조색2 2 2 3 3 5" xfId="2315" xr:uid="{00000000-0005-0000-0000-0000B0080000}"/>
    <cellStyle name="20% - 강조색2 2 2 3 3 5 2" xfId="2316" xr:uid="{00000000-0005-0000-0000-0000B1080000}"/>
    <cellStyle name="20% - 강조색2 2 2 3 3 6" xfId="2317" xr:uid="{00000000-0005-0000-0000-0000B2080000}"/>
    <cellStyle name="20% - 강조색2 2 2 3 3 7" xfId="2318" xr:uid="{00000000-0005-0000-0000-0000B3080000}"/>
    <cellStyle name="20% - 강조색2 2 2 3 3 8" xfId="2319" xr:uid="{00000000-0005-0000-0000-0000B4080000}"/>
    <cellStyle name="20% - 강조색2 2 2 3 3 9" xfId="2320" xr:uid="{00000000-0005-0000-0000-0000B5080000}"/>
    <cellStyle name="20% - 강조색2 2 2 3 4" xfId="2321" xr:uid="{00000000-0005-0000-0000-0000B6080000}"/>
    <cellStyle name="20% - 강조색2 2 2 3 4 10" xfId="2322" xr:uid="{00000000-0005-0000-0000-0000B7080000}"/>
    <cellStyle name="20% - 강조색2 2 2 3 4 2" xfId="2323" xr:uid="{00000000-0005-0000-0000-0000B8080000}"/>
    <cellStyle name="20% - 강조색2 2 2 3 4 2 2" xfId="2324" xr:uid="{00000000-0005-0000-0000-0000B9080000}"/>
    <cellStyle name="20% - 강조색2 2 2 3 4 2 2 2" xfId="2325" xr:uid="{00000000-0005-0000-0000-0000BA080000}"/>
    <cellStyle name="20% - 강조색2 2 2 3 4 2 2 3" xfId="2326" xr:uid="{00000000-0005-0000-0000-0000BB080000}"/>
    <cellStyle name="20% - 강조색2 2 2 3 4 2 2 4" xfId="2327" xr:uid="{00000000-0005-0000-0000-0000BC080000}"/>
    <cellStyle name="20% - 강조색2 2 2 3 4 2 2 5" xfId="2328" xr:uid="{00000000-0005-0000-0000-0000BD080000}"/>
    <cellStyle name="20% - 강조색2 2 2 3 4 2 3" xfId="2329" xr:uid="{00000000-0005-0000-0000-0000BE080000}"/>
    <cellStyle name="20% - 강조색2 2 2 3 4 2 4" xfId="2330" xr:uid="{00000000-0005-0000-0000-0000BF080000}"/>
    <cellStyle name="20% - 강조색2 2 2 3 4 2 5" xfId="2331" xr:uid="{00000000-0005-0000-0000-0000C0080000}"/>
    <cellStyle name="20% - 강조색2 2 2 3 4 2 6" xfId="2332" xr:uid="{00000000-0005-0000-0000-0000C1080000}"/>
    <cellStyle name="20% - 강조색2 2 2 3 4 2 7" xfId="2333" xr:uid="{00000000-0005-0000-0000-0000C2080000}"/>
    <cellStyle name="20% - 강조색2 2 2 3 4 3" xfId="2334" xr:uid="{00000000-0005-0000-0000-0000C3080000}"/>
    <cellStyle name="20% - 강조색2 2 2 3 4 3 2" xfId="2335" xr:uid="{00000000-0005-0000-0000-0000C4080000}"/>
    <cellStyle name="20% - 강조색2 2 2 3 4 3 3" xfId="2336" xr:uid="{00000000-0005-0000-0000-0000C5080000}"/>
    <cellStyle name="20% - 강조색2 2 2 3 4 3 4" xfId="2337" xr:uid="{00000000-0005-0000-0000-0000C6080000}"/>
    <cellStyle name="20% - 강조색2 2 2 3 4 3 5" xfId="2338" xr:uid="{00000000-0005-0000-0000-0000C7080000}"/>
    <cellStyle name="20% - 강조색2 2 2 3 4 3 6" xfId="2339" xr:uid="{00000000-0005-0000-0000-0000C8080000}"/>
    <cellStyle name="20% - 강조색2 2 2 3 4 4" xfId="2340" xr:uid="{00000000-0005-0000-0000-0000C9080000}"/>
    <cellStyle name="20% - 강조색2 2 2 3 4 4 2" xfId="2341" xr:uid="{00000000-0005-0000-0000-0000CA080000}"/>
    <cellStyle name="20% - 강조색2 2 2 3 4 4 3" xfId="2342" xr:uid="{00000000-0005-0000-0000-0000CB080000}"/>
    <cellStyle name="20% - 강조색2 2 2 3 4 5" xfId="2343" xr:uid="{00000000-0005-0000-0000-0000CC080000}"/>
    <cellStyle name="20% - 강조색2 2 2 3 4 5 2" xfId="2344" xr:uid="{00000000-0005-0000-0000-0000CD080000}"/>
    <cellStyle name="20% - 강조색2 2 2 3 4 6" xfId="2345" xr:uid="{00000000-0005-0000-0000-0000CE080000}"/>
    <cellStyle name="20% - 강조색2 2 2 3 4 7" xfId="2346" xr:uid="{00000000-0005-0000-0000-0000CF080000}"/>
    <cellStyle name="20% - 강조색2 2 2 3 4 8" xfId="2347" xr:uid="{00000000-0005-0000-0000-0000D0080000}"/>
    <cellStyle name="20% - 강조색2 2 2 3 4 9" xfId="2348" xr:uid="{00000000-0005-0000-0000-0000D1080000}"/>
    <cellStyle name="20% - 강조색2 2 2 3 5" xfId="2349" xr:uid="{00000000-0005-0000-0000-0000D2080000}"/>
    <cellStyle name="20% - 강조색2 2 2 3 5 10" xfId="2350" xr:uid="{00000000-0005-0000-0000-0000D3080000}"/>
    <cellStyle name="20% - 강조색2 2 2 3 5 2" xfId="2351" xr:uid="{00000000-0005-0000-0000-0000D4080000}"/>
    <cellStyle name="20% - 강조색2 2 2 3 5 2 2" xfId="2352" xr:uid="{00000000-0005-0000-0000-0000D5080000}"/>
    <cellStyle name="20% - 강조색2 2 2 3 5 2 3" xfId="2353" xr:uid="{00000000-0005-0000-0000-0000D6080000}"/>
    <cellStyle name="20% - 강조색2 2 2 3 5 2 4" xfId="2354" xr:uid="{00000000-0005-0000-0000-0000D7080000}"/>
    <cellStyle name="20% - 강조색2 2 2 3 5 2 5" xfId="2355" xr:uid="{00000000-0005-0000-0000-0000D8080000}"/>
    <cellStyle name="20% - 강조색2 2 2 3 5 2 6" xfId="2356" xr:uid="{00000000-0005-0000-0000-0000D9080000}"/>
    <cellStyle name="20% - 강조색2 2 2 3 5 3" xfId="2357" xr:uid="{00000000-0005-0000-0000-0000DA080000}"/>
    <cellStyle name="20% - 강조색2 2 2 3 5 3 2" xfId="2358" xr:uid="{00000000-0005-0000-0000-0000DB080000}"/>
    <cellStyle name="20% - 강조색2 2 2 3 5 3 3" xfId="2359" xr:uid="{00000000-0005-0000-0000-0000DC080000}"/>
    <cellStyle name="20% - 강조색2 2 2 3 5 4" xfId="2360" xr:uid="{00000000-0005-0000-0000-0000DD080000}"/>
    <cellStyle name="20% - 강조색2 2 2 3 5 4 2" xfId="2361" xr:uid="{00000000-0005-0000-0000-0000DE080000}"/>
    <cellStyle name="20% - 강조색2 2 2 3 5 5" xfId="2362" xr:uid="{00000000-0005-0000-0000-0000DF080000}"/>
    <cellStyle name="20% - 강조색2 2 2 3 5 5 2" xfId="2363" xr:uid="{00000000-0005-0000-0000-0000E0080000}"/>
    <cellStyle name="20% - 강조색2 2 2 3 5 6" xfId="2364" xr:uid="{00000000-0005-0000-0000-0000E1080000}"/>
    <cellStyle name="20% - 강조색2 2 2 3 5 7" xfId="2365" xr:uid="{00000000-0005-0000-0000-0000E2080000}"/>
    <cellStyle name="20% - 강조색2 2 2 3 5 8" xfId="2366" xr:uid="{00000000-0005-0000-0000-0000E3080000}"/>
    <cellStyle name="20% - 강조색2 2 2 3 5 9" xfId="2367" xr:uid="{00000000-0005-0000-0000-0000E4080000}"/>
    <cellStyle name="20% - 강조색2 2 2 3 6" xfId="2368" xr:uid="{00000000-0005-0000-0000-0000E5080000}"/>
    <cellStyle name="20% - 강조색2 2 2 3 6 10" xfId="2369" xr:uid="{00000000-0005-0000-0000-0000E6080000}"/>
    <cellStyle name="20% - 강조색2 2 2 3 6 2" xfId="2370" xr:uid="{00000000-0005-0000-0000-0000E7080000}"/>
    <cellStyle name="20% - 강조색2 2 2 3 6 2 2" xfId="2371" xr:uid="{00000000-0005-0000-0000-0000E8080000}"/>
    <cellStyle name="20% - 강조색2 2 2 3 6 3" xfId="2372" xr:uid="{00000000-0005-0000-0000-0000E9080000}"/>
    <cellStyle name="20% - 강조색2 2 2 3 6 3 2" xfId="2373" xr:uid="{00000000-0005-0000-0000-0000EA080000}"/>
    <cellStyle name="20% - 강조색2 2 2 3 6 4" xfId="2374" xr:uid="{00000000-0005-0000-0000-0000EB080000}"/>
    <cellStyle name="20% - 강조색2 2 2 3 6 4 2" xfId="2375" xr:uid="{00000000-0005-0000-0000-0000EC080000}"/>
    <cellStyle name="20% - 강조색2 2 2 3 6 5" xfId="2376" xr:uid="{00000000-0005-0000-0000-0000ED080000}"/>
    <cellStyle name="20% - 강조색2 2 2 3 6 5 2" xfId="2377" xr:uid="{00000000-0005-0000-0000-0000EE080000}"/>
    <cellStyle name="20% - 강조색2 2 2 3 6 6" xfId="2378" xr:uid="{00000000-0005-0000-0000-0000EF080000}"/>
    <cellStyle name="20% - 강조색2 2 2 3 6 7" xfId="2379" xr:uid="{00000000-0005-0000-0000-0000F0080000}"/>
    <cellStyle name="20% - 강조색2 2 2 3 6 8" xfId="2380" xr:uid="{00000000-0005-0000-0000-0000F1080000}"/>
    <cellStyle name="20% - 강조색2 2 2 3 6 9" xfId="2381" xr:uid="{00000000-0005-0000-0000-0000F2080000}"/>
    <cellStyle name="20% - 강조색2 2 2 3 7" xfId="2382" xr:uid="{00000000-0005-0000-0000-0000F3080000}"/>
    <cellStyle name="20% - 강조색2 2 2 3 7 2" xfId="2383" xr:uid="{00000000-0005-0000-0000-0000F4080000}"/>
    <cellStyle name="20% - 강조색2 2 2 3 7 3" xfId="2384" xr:uid="{00000000-0005-0000-0000-0000F5080000}"/>
    <cellStyle name="20% - 강조색2 2 2 3 8" xfId="2385" xr:uid="{00000000-0005-0000-0000-0000F6080000}"/>
    <cellStyle name="20% - 강조색2 2 2 3 8 2" xfId="2386" xr:uid="{00000000-0005-0000-0000-0000F7080000}"/>
    <cellStyle name="20% - 강조색2 2 2 3 8 3" xfId="2387" xr:uid="{00000000-0005-0000-0000-0000F8080000}"/>
    <cellStyle name="20% - 강조색2 2 2 3 9" xfId="2388" xr:uid="{00000000-0005-0000-0000-0000F9080000}"/>
    <cellStyle name="20% - 강조색2 2 2 3 9 2" xfId="2389" xr:uid="{00000000-0005-0000-0000-0000FA080000}"/>
    <cellStyle name="20% - 강조색2 2 2 4" xfId="2390" xr:uid="{00000000-0005-0000-0000-0000FB080000}"/>
    <cellStyle name="20% - 강조색2 2 2 4 10" xfId="2391" xr:uid="{00000000-0005-0000-0000-0000FC080000}"/>
    <cellStyle name="20% - 강조색2 2 2 4 11" xfId="2392" xr:uid="{00000000-0005-0000-0000-0000FD080000}"/>
    <cellStyle name="20% - 강조색2 2 2 4 12" xfId="2393" xr:uid="{00000000-0005-0000-0000-0000FE080000}"/>
    <cellStyle name="20% - 강조색2 2 2 4 13" xfId="2394" xr:uid="{00000000-0005-0000-0000-0000FF080000}"/>
    <cellStyle name="20% - 강조색2 2 2 4 14" xfId="2395" xr:uid="{00000000-0005-0000-0000-000000090000}"/>
    <cellStyle name="20% - 강조색2 2 2 4 2" xfId="2396" xr:uid="{00000000-0005-0000-0000-000001090000}"/>
    <cellStyle name="20% - 강조색2 2 2 4 2 10" xfId="2397" xr:uid="{00000000-0005-0000-0000-000002090000}"/>
    <cellStyle name="20% - 강조색2 2 2 4 2 11" xfId="2398" xr:uid="{00000000-0005-0000-0000-000003090000}"/>
    <cellStyle name="20% - 강조색2 2 2 4 2 12" xfId="2399" xr:uid="{00000000-0005-0000-0000-000004090000}"/>
    <cellStyle name="20% - 강조색2 2 2 4 2 2" xfId="2400" xr:uid="{00000000-0005-0000-0000-000005090000}"/>
    <cellStyle name="20% - 강조색2 2 2 4 2 2 10" xfId="2401" xr:uid="{00000000-0005-0000-0000-000006090000}"/>
    <cellStyle name="20% - 강조색2 2 2 4 2 2 2" xfId="2402" xr:uid="{00000000-0005-0000-0000-000007090000}"/>
    <cellStyle name="20% - 강조색2 2 2 4 2 2 2 2" xfId="2403" xr:uid="{00000000-0005-0000-0000-000008090000}"/>
    <cellStyle name="20% - 강조색2 2 2 4 2 2 2 2 2" xfId="2404" xr:uid="{00000000-0005-0000-0000-000009090000}"/>
    <cellStyle name="20% - 강조색2 2 2 4 2 2 2 2 3" xfId="2405" xr:uid="{00000000-0005-0000-0000-00000A090000}"/>
    <cellStyle name="20% - 강조색2 2 2 4 2 2 2 2 4" xfId="2406" xr:uid="{00000000-0005-0000-0000-00000B090000}"/>
    <cellStyle name="20% - 강조색2 2 2 4 2 2 2 2 5" xfId="2407" xr:uid="{00000000-0005-0000-0000-00000C090000}"/>
    <cellStyle name="20% - 강조색2 2 2 4 2 2 2 3" xfId="2408" xr:uid="{00000000-0005-0000-0000-00000D090000}"/>
    <cellStyle name="20% - 강조색2 2 2 4 2 2 2 4" xfId="2409" xr:uid="{00000000-0005-0000-0000-00000E090000}"/>
    <cellStyle name="20% - 강조색2 2 2 4 2 2 2 5" xfId="2410" xr:uid="{00000000-0005-0000-0000-00000F090000}"/>
    <cellStyle name="20% - 강조색2 2 2 4 2 2 2 6" xfId="2411" xr:uid="{00000000-0005-0000-0000-000010090000}"/>
    <cellStyle name="20% - 강조색2 2 2 4 2 2 2 7" xfId="2412" xr:uid="{00000000-0005-0000-0000-000011090000}"/>
    <cellStyle name="20% - 강조색2 2 2 4 2 2 3" xfId="2413" xr:uid="{00000000-0005-0000-0000-000012090000}"/>
    <cellStyle name="20% - 강조색2 2 2 4 2 2 3 2" xfId="2414" xr:uid="{00000000-0005-0000-0000-000013090000}"/>
    <cellStyle name="20% - 강조색2 2 2 4 2 2 3 3" xfId="2415" xr:uid="{00000000-0005-0000-0000-000014090000}"/>
    <cellStyle name="20% - 강조색2 2 2 4 2 2 3 4" xfId="2416" xr:uid="{00000000-0005-0000-0000-000015090000}"/>
    <cellStyle name="20% - 강조색2 2 2 4 2 2 3 5" xfId="2417" xr:uid="{00000000-0005-0000-0000-000016090000}"/>
    <cellStyle name="20% - 강조색2 2 2 4 2 2 3 6" xfId="2418" xr:uid="{00000000-0005-0000-0000-000017090000}"/>
    <cellStyle name="20% - 강조색2 2 2 4 2 2 4" xfId="2419" xr:uid="{00000000-0005-0000-0000-000018090000}"/>
    <cellStyle name="20% - 강조색2 2 2 4 2 2 4 2" xfId="2420" xr:uid="{00000000-0005-0000-0000-000019090000}"/>
    <cellStyle name="20% - 강조색2 2 2 4 2 2 5" xfId="2421" xr:uid="{00000000-0005-0000-0000-00001A090000}"/>
    <cellStyle name="20% - 강조색2 2 2 4 2 2 5 2" xfId="2422" xr:uid="{00000000-0005-0000-0000-00001B090000}"/>
    <cellStyle name="20% - 강조색2 2 2 4 2 2 6" xfId="2423" xr:uid="{00000000-0005-0000-0000-00001C090000}"/>
    <cellStyle name="20% - 강조색2 2 2 4 2 2 7" xfId="2424" xr:uid="{00000000-0005-0000-0000-00001D090000}"/>
    <cellStyle name="20% - 강조색2 2 2 4 2 2 8" xfId="2425" xr:uid="{00000000-0005-0000-0000-00001E090000}"/>
    <cellStyle name="20% - 강조색2 2 2 4 2 2 9" xfId="2426" xr:uid="{00000000-0005-0000-0000-00001F090000}"/>
    <cellStyle name="20% - 강조색2 2 2 4 2 3" xfId="2427" xr:uid="{00000000-0005-0000-0000-000020090000}"/>
    <cellStyle name="20% - 강조색2 2 2 4 2 3 10" xfId="2428" xr:uid="{00000000-0005-0000-0000-000021090000}"/>
    <cellStyle name="20% - 강조색2 2 2 4 2 3 2" xfId="2429" xr:uid="{00000000-0005-0000-0000-000022090000}"/>
    <cellStyle name="20% - 강조색2 2 2 4 2 3 2 2" xfId="2430" xr:uid="{00000000-0005-0000-0000-000023090000}"/>
    <cellStyle name="20% - 강조색2 2 2 4 2 3 2 3" xfId="2431" xr:uid="{00000000-0005-0000-0000-000024090000}"/>
    <cellStyle name="20% - 강조색2 2 2 4 2 3 2 4" xfId="2432" xr:uid="{00000000-0005-0000-0000-000025090000}"/>
    <cellStyle name="20% - 강조색2 2 2 4 2 3 2 5" xfId="2433" xr:uid="{00000000-0005-0000-0000-000026090000}"/>
    <cellStyle name="20% - 강조색2 2 2 4 2 3 2 6" xfId="2434" xr:uid="{00000000-0005-0000-0000-000027090000}"/>
    <cellStyle name="20% - 강조색2 2 2 4 2 3 3" xfId="2435" xr:uid="{00000000-0005-0000-0000-000028090000}"/>
    <cellStyle name="20% - 강조색2 2 2 4 2 3 3 2" xfId="2436" xr:uid="{00000000-0005-0000-0000-000029090000}"/>
    <cellStyle name="20% - 강조색2 2 2 4 2 3 4" xfId="2437" xr:uid="{00000000-0005-0000-0000-00002A090000}"/>
    <cellStyle name="20% - 강조색2 2 2 4 2 3 4 2" xfId="2438" xr:uid="{00000000-0005-0000-0000-00002B090000}"/>
    <cellStyle name="20% - 강조색2 2 2 4 2 3 5" xfId="2439" xr:uid="{00000000-0005-0000-0000-00002C090000}"/>
    <cellStyle name="20% - 강조색2 2 2 4 2 3 5 2" xfId="2440" xr:uid="{00000000-0005-0000-0000-00002D090000}"/>
    <cellStyle name="20% - 강조색2 2 2 4 2 3 6" xfId="2441" xr:uid="{00000000-0005-0000-0000-00002E090000}"/>
    <cellStyle name="20% - 강조색2 2 2 4 2 3 7" xfId="2442" xr:uid="{00000000-0005-0000-0000-00002F090000}"/>
    <cellStyle name="20% - 강조색2 2 2 4 2 3 8" xfId="2443" xr:uid="{00000000-0005-0000-0000-000030090000}"/>
    <cellStyle name="20% - 강조색2 2 2 4 2 3 9" xfId="2444" xr:uid="{00000000-0005-0000-0000-000031090000}"/>
    <cellStyle name="20% - 강조색2 2 2 4 2 4" xfId="2445" xr:uid="{00000000-0005-0000-0000-000032090000}"/>
    <cellStyle name="20% - 강조색2 2 2 4 2 4 2" xfId="2446" xr:uid="{00000000-0005-0000-0000-000033090000}"/>
    <cellStyle name="20% - 강조색2 2 2 4 2 4 3" xfId="2447" xr:uid="{00000000-0005-0000-0000-000034090000}"/>
    <cellStyle name="20% - 강조색2 2 2 4 2 4 4" xfId="2448" xr:uid="{00000000-0005-0000-0000-000035090000}"/>
    <cellStyle name="20% - 강조색2 2 2 4 2 4 5" xfId="2449" xr:uid="{00000000-0005-0000-0000-000036090000}"/>
    <cellStyle name="20% - 강조색2 2 2 4 2 4 6" xfId="2450" xr:uid="{00000000-0005-0000-0000-000037090000}"/>
    <cellStyle name="20% - 강조색2 2 2 4 2 5" xfId="2451" xr:uid="{00000000-0005-0000-0000-000038090000}"/>
    <cellStyle name="20% - 강조색2 2 2 4 2 5 2" xfId="2452" xr:uid="{00000000-0005-0000-0000-000039090000}"/>
    <cellStyle name="20% - 강조색2 2 2 4 2 6" xfId="2453" xr:uid="{00000000-0005-0000-0000-00003A090000}"/>
    <cellStyle name="20% - 강조색2 2 2 4 2 6 2" xfId="2454" xr:uid="{00000000-0005-0000-0000-00003B090000}"/>
    <cellStyle name="20% - 강조색2 2 2 4 2 7" xfId="2455" xr:uid="{00000000-0005-0000-0000-00003C090000}"/>
    <cellStyle name="20% - 강조색2 2 2 4 2 7 2" xfId="2456" xr:uid="{00000000-0005-0000-0000-00003D090000}"/>
    <cellStyle name="20% - 강조색2 2 2 4 2 8" xfId="2457" xr:uid="{00000000-0005-0000-0000-00003E090000}"/>
    <cellStyle name="20% - 강조색2 2 2 4 2 9" xfId="2458" xr:uid="{00000000-0005-0000-0000-00003F090000}"/>
    <cellStyle name="20% - 강조색2 2 2 4 3" xfId="2459" xr:uid="{00000000-0005-0000-0000-000040090000}"/>
    <cellStyle name="20% - 강조색2 2 2 4 3 10" xfId="2460" xr:uid="{00000000-0005-0000-0000-000041090000}"/>
    <cellStyle name="20% - 강조색2 2 2 4 3 2" xfId="2461" xr:uid="{00000000-0005-0000-0000-000042090000}"/>
    <cellStyle name="20% - 강조색2 2 2 4 3 2 2" xfId="2462" xr:uid="{00000000-0005-0000-0000-000043090000}"/>
    <cellStyle name="20% - 강조색2 2 2 4 3 2 2 2" xfId="2463" xr:uid="{00000000-0005-0000-0000-000044090000}"/>
    <cellStyle name="20% - 강조색2 2 2 4 3 2 2 3" xfId="2464" xr:uid="{00000000-0005-0000-0000-000045090000}"/>
    <cellStyle name="20% - 강조색2 2 2 4 3 2 2 4" xfId="2465" xr:uid="{00000000-0005-0000-0000-000046090000}"/>
    <cellStyle name="20% - 강조색2 2 2 4 3 2 2 5" xfId="2466" xr:uid="{00000000-0005-0000-0000-000047090000}"/>
    <cellStyle name="20% - 강조색2 2 2 4 3 2 3" xfId="2467" xr:uid="{00000000-0005-0000-0000-000048090000}"/>
    <cellStyle name="20% - 강조색2 2 2 4 3 2 4" xfId="2468" xr:uid="{00000000-0005-0000-0000-000049090000}"/>
    <cellStyle name="20% - 강조색2 2 2 4 3 2 5" xfId="2469" xr:uid="{00000000-0005-0000-0000-00004A090000}"/>
    <cellStyle name="20% - 강조색2 2 2 4 3 2 6" xfId="2470" xr:uid="{00000000-0005-0000-0000-00004B090000}"/>
    <cellStyle name="20% - 강조색2 2 2 4 3 2 7" xfId="2471" xr:uid="{00000000-0005-0000-0000-00004C090000}"/>
    <cellStyle name="20% - 강조색2 2 2 4 3 3" xfId="2472" xr:uid="{00000000-0005-0000-0000-00004D090000}"/>
    <cellStyle name="20% - 강조색2 2 2 4 3 3 2" xfId="2473" xr:uid="{00000000-0005-0000-0000-00004E090000}"/>
    <cellStyle name="20% - 강조색2 2 2 4 3 3 3" xfId="2474" xr:uid="{00000000-0005-0000-0000-00004F090000}"/>
    <cellStyle name="20% - 강조색2 2 2 4 3 3 4" xfId="2475" xr:uid="{00000000-0005-0000-0000-000050090000}"/>
    <cellStyle name="20% - 강조색2 2 2 4 3 3 5" xfId="2476" xr:uid="{00000000-0005-0000-0000-000051090000}"/>
    <cellStyle name="20% - 강조색2 2 2 4 3 3 6" xfId="2477" xr:uid="{00000000-0005-0000-0000-000052090000}"/>
    <cellStyle name="20% - 강조색2 2 2 4 3 4" xfId="2478" xr:uid="{00000000-0005-0000-0000-000053090000}"/>
    <cellStyle name="20% - 강조색2 2 2 4 3 4 2" xfId="2479" xr:uid="{00000000-0005-0000-0000-000054090000}"/>
    <cellStyle name="20% - 강조색2 2 2 4 3 5" xfId="2480" xr:uid="{00000000-0005-0000-0000-000055090000}"/>
    <cellStyle name="20% - 강조색2 2 2 4 3 5 2" xfId="2481" xr:uid="{00000000-0005-0000-0000-000056090000}"/>
    <cellStyle name="20% - 강조색2 2 2 4 3 6" xfId="2482" xr:uid="{00000000-0005-0000-0000-000057090000}"/>
    <cellStyle name="20% - 강조색2 2 2 4 3 7" xfId="2483" xr:uid="{00000000-0005-0000-0000-000058090000}"/>
    <cellStyle name="20% - 강조색2 2 2 4 3 8" xfId="2484" xr:uid="{00000000-0005-0000-0000-000059090000}"/>
    <cellStyle name="20% - 강조색2 2 2 4 3 9" xfId="2485" xr:uid="{00000000-0005-0000-0000-00005A090000}"/>
    <cellStyle name="20% - 강조색2 2 2 4 4" xfId="2486" xr:uid="{00000000-0005-0000-0000-00005B090000}"/>
    <cellStyle name="20% - 강조색2 2 2 4 4 10" xfId="2487" xr:uid="{00000000-0005-0000-0000-00005C090000}"/>
    <cellStyle name="20% - 강조색2 2 2 4 4 2" xfId="2488" xr:uid="{00000000-0005-0000-0000-00005D090000}"/>
    <cellStyle name="20% - 강조색2 2 2 4 4 2 2" xfId="2489" xr:uid="{00000000-0005-0000-0000-00005E090000}"/>
    <cellStyle name="20% - 강조색2 2 2 4 4 2 2 2" xfId="2490" xr:uid="{00000000-0005-0000-0000-00005F090000}"/>
    <cellStyle name="20% - 강조색2 2 2 4 4 2 2 3" xfId="2491" xr:uid="{00000000-0005-0000-0000-000060090000}"/>
    <cellStyle name="20% - 강조색2 2 2 4 4 2 2 4" xfId="2492" xr:uid="{00000000-0005-0000-0000-000061090000}"/>
    <cellStyle name="20% - 강조색2 2 2 4 4 2 2 5" xfId="2493" xr:uid="{00000000-0005-0000-0000-000062090000}"/>
    <cellStyle name="20% - 강조색2 2 2 4 4 2 3" xfId="2494" xr:uid="{00000000-0005-0000-0000-000063090000}"/>
    <cellStyle name="20% - 강조색2 2 2 4 4 2 4" xfId="2495" xr:uid="{00000000-0005-0000-0000-000064090000}"/>
    <cellStyle name="20% - 강조색2 2 2 4 4 2 5" xfId="2496" xr:uid="{00000000-0005-0000-0000-000065090000}"/>
    <cellStyle name="20% - 강조색2 2 2 4 4 2 6" xfId="2497" xr:uid="{00000000-0005-0000-0000-000066090000}"/>
    <cellStyle name="20% - 강조색2 2 2 4 4 2 7" xfId="2498" xr:uid="{00000000-0005-0000-0000-000067090000}"/>
    <cellStyle name="20% - 강조색2 2 2 4 4 3" xfId="2499" xr:uid="{00000000-0005-0000-0000-000068090000}"/>
    <cellStyle name="20% - 강조색2 2 2 4 4 3 2" xfId="2500" xr:uid="{00000000-0005-0000-0000-000069090000}"/>
    <cellStyle name="20% - 강조색2 2 2 4 4 3 3" xfId="2501" xr:uid="{00000000-0005-0000-0000-00006A090000}"/>
    <cellStyle name="20% - 강조색2 2 2 4 4 3 4" xfId="2502" xr:uid="{00000000-0005-0000-0000-00006B090000}"/>
    <cellStyle name="20% - 강조색2 2 2 4 4 3 5" xfId="2503" xr:uid="{00000000-0005-0000-0000-00006C090000}"/>
    <cellStyle name="20% - 강조색2 2 2 4 4 3 6" xfId="2504" xr:uid="{00000000-0005-0000-0000-00006D090000}"/>
    <cellStyle name="20% - 강조색2 2 2 4 4 4" xfId="2505" xr:uid="{00000000-0005-0000-0000-00006E090000}"/>
    <cellStyle name="20% - 강조색2 2 2 4 4 4 2" xfId="2506" xr:uid="{00000000-0005-0000-0000-00006F090000}"/>
    <cellStyle name="20% - 강조색2 2 2 4 4 5" xfId="2507" xr:uid="{00000000-0005-0000-0000-000070090000}"/>
    <cellStyle name="20% - 강조색2 2 2 4 4 5 2" xfId="2508" xr:uid="{00000000-0005-0000-0000-000071090000}"/>
    <cellStyle name="20% - 강조색2 2 2 4 4 6" xfId="2509" xr:uid="{00000000-0005-0000-0000-000072090000}"/>
    <cellStyle name="20% - 강조색2 2 2 4 4 7" xfId="2510" xr:uid="{00000000-0005-0000-0000-000073090000}"/>
    <cellStyle name="20% - 강조색2 2 2 4 4 8" xfId="2511" xr:uid="{00000000-0005-0000-0000-000074090000}"/>
    <cellStyle name="20% - 강조색2 2 2 4 4 9" xfId="2512" xr:uid="{00000000-0005-0000-0000-000075090000}"/>
    <cellStyle name="20% - 강조색2 2 2 4 5" xfId="2513" xr:uid="{00000000-0005-0000-0000-000076090000}"/>
    <cellStyle name="20% - 강조색2 2 2 4 5 10" xfId="2514" xr:uid="{00000000-0005-0000-0000-000077090000}"/>
    <cellStyle name="20% - 강조색2 2 2 4 5 2" xfId="2515" xr:uid="{00000000-0005-0000-0000-000078090000}"/>
    <cellStyle name="20% - 강조색2 2 2 4 5 2 2" xfId="2516" xr:uid="{00000000-0005-0000-0000-000079090000}"/>
    <cellStyle name="20% - 강조색2 2 2 4 5 2 3" xfId="2517" xr:uid="{00000000-0005-0000-0000-00007A090000}"/>
    <cellStyle name="20% - 강조색2 2 2 4 5 2 4" xfId="2518" xr:uid="{00000000-0005-0000-0000-00007B090000}"/>
    <cellStyle name="20% - 강조색2 2 2 4 5 2 5" xfId="2519" xr:uid="{00000000-0005-0000-0000-00007C090000}"/>
    <cellStyle name="20% - 강조색2 2 2 4 5 2 6" xfId="2520" xr:uid="{00000000-0005-0000-0000-00007D090000}"/>
    <cellStyle name="20% - 강조색2 2 2 4 5 3" xfId="2521" xr:uid="{00000000-0005-0000-0000-00007E090000}"/>
    <cellStyle name="20% - 강조색2 2 2 4 5 3 2" xfId="2522" xr:uid="{00000000-0005-0000-0000-00007F090000}"/>
    <cellStyle name="20% - 강조색2 2 2 4 5 4" xfId="2523" xr:uid="{00000000-0005-0000-0000-000080090000}"/>
    <cellStyle name="20% - 강조색2 2 2 4 5 4 2" xfId="2524" xr:uid="{00000000-0005-0000-0000-000081090000}"/>
    <cellStyle name="20% - 강조색2 2 2 4 5 5" xfId="2525" xr:uid="{00000000-0005-0000-0000-000082090000}"/>
    <cellStyle name="20% - 강조색2 2 2 4 5 5 2" xfId="2526" xr:uid="{00000000-0005-0000-0000-000083090000}"/>
    <cellStyle name="20% - 강조색2 2 2 4 5 6" xfId="2527" xr:uid="{00000000-0005-0000-0000-000084090000}"/>
    <cellStyle name="20% - 강조색2 2 2 4 5 7" xfId="2528" xr:uid="{00000000-0005-0000-0000-000085090000}"/>
    <cellStyle name="20% - 강조색2 2 2 4 5 8" xfId="2529" xr:uid="{00000000-0005-0000-0000-000086090000}"/>
    <cellStyle name="20% - 강조색2 2 2 4 5 9" xfId="2530" xr:uid="{00000000-0005-0000-0000-000087090000}"/>
    <cellStyle name="20% - 강조색2 2 2 4 6" xfId="2531" xr:uid="{00000000-0005-0000-0000-000088090000}"/>
    <cellStyle name="20% - 강조색2 2 2 4 6 2" xfId="2532" xr:uid="{00000000-0005-0000-0000-000089090000}"/>
    <cellStyle name="20% - 강조색2 2 2 4 6 3" xfId="2533" xr:uid="{00000000-0005-0000-0000-00008A090000}"/>
    <cellStyle name="20% - 강조색2 2 2 4 6 4" xfId="2534" xr:uid="{00000000-0005-0000-0000-00008B090000}"/>
    <cellStyle name="20% - 강조색2 2 2 4 6 5" xfId="2535" xr:uid="{00000000-0005-0000-0000-00008C090000}"/>
    <cellStyle name="20% - 강조색2 2 2 4 6 6" xfId="2536" xr:uid="{00000000-0005-0000-0000-00008D090000}"/>
    <cellStyle name="20% - 강조색2 2 2 4 7" xfId="2537" xr:uid="{00000000-0005-0000-0000-00008E090000}"/>
    <cellStyle name="20% - 강조색2 2 2 4 7 2" xfId="2538" xr:uid="{00000000-0005-0000-0000-00008F090000}"/>
    <cellStyle name="20% - 강조색2 2 2 4 8" xfId="2539" xr:uid="{00000000-0005-0000-0000-000090090000}"/>
    <cellStyle name="20% - 강조색2 2 2 4 8 2" xfId="2540" xr:uid="{00000000-0005-0000-0000-000091090000}"/>
    <cellStyle name="20% - 강조색2 2 2 4 9" xfId="2541" xr:uid="{00000000-0005-0000-0000-000092090000}"/>
    <cellStyle name="20% - 강조색2 2 2 4 9 2" xfId="2542" xr:uid="{00000000-0005-0000-0000-000093090000}"/>
    <cellStyle name="20% - 강조색2 2 2 5" xfId="2543" xr:uid="{00000000-0005-0000-0000-000094090000}"/>
    <cellStyle name="20% - 강조색2 2 2 5 10" xfId="2544" xr:uid="{00000000-0005-0000-0000-000095090000}"/>
    <cellStyle name="20% - 강조색2 2 2 5 11" xfId="2545" xr:uid="{00000000-0005-0000-0000-000096090000}"/>
    <cellStyle name="20% - 강조색2 2 2 5 12" xfId="2546" xr:uid="{00000000-0005-0000-0000-000097090000}"/>
    <cellStyle name="20% - 강조색2 2 2 5 13" xfId="2547" xr:uid="{00000000-0005-0000-0000-000098090000}"/>
    <cellStyle name="20% - 강조색2 2 2 5 14" xfId="2548" xr:uid="{00000000-0005-0000-0000-000099090000}"/>
    <cellStyle name="20% - 강조색2 2 2 5 2" xfId="2549" xr:uid="{00000000-0005-0000-0000-00009A090000}"/>
    <cellStyle name="20% - 강조색2 2 2 5 2 10" xfId="2550" xr:uid="{00000000-0005-0000-0000-00009B090000}"/>
    <cellStyle name="20% - 강조색2 2 2 5 2 11" xfId="2551" xr:uid="{00000000-0005-0000-0000-00009C090000}"/>
    <cellStyle name="20% - 강조색2 2 2 5 2 12" xfId="2552" xr:uid="{00000000-0005-0000-0000-00009D090000}"/>
    <cellStyle name="20% - 강조색2 2 2 5 2 2" xfId="2553" xr:uid="{00000000-0005-0000-0000-00009E090000}"/>
    <cellStyle name="20% - 강조색2 2 2 5 2 2 10" xfId="2554" xr:uid="{00000000-0005-0000-0000-00009F090000}"/>
    <cellStyle name="20% - 강조색2 2 2 5 2 2 2" xfId="2555" xr:uid="{00000000-0005-0000-0000-0000A0090000}"/>
    <cellStyle name="20% - 강조색2 2 2 5 2 2 2 2" xfId="2556" xr:uid="{00000000-0005-0000-0000-0000A1090000}"/>
    <cellStyle name="20% - 강조색2 2 2 5 2 2 2 2 2" xfId="2557" xr:uid="{00000000-0005-0000-0000-0000A2090000}"/>
    <cellStyle name="20% - 강조색2 2 2 5 2 2 2 2 3" xfId="2558" xr:uid="{00000000-0005-0000-0000-0000A3090000}"/>
    <cellStyle name="20% - 강조색2 2 2 5 2 2 2 2 4" xfId="2559" xr:uid="{00000000-0005-0000-0000-0000A4090000}"/>
    <cellStyle name="20% - 강조색2 2 2 5 2 2 2 2 5" xfId="2560" xr:uid="{00000000-0005-0000-0000-0000A5090000}"/>
    <cellStyle name="20% - 강조색2 2 2 5 2 2 2 3" xfId="2561" xr:uid="{00000000-0005-0000-0000-0000A6090000}"/>
    <cellStyle name="20% - 강조색2 2 2 5 2 2 2 4" xfId="2562" xr:uid="{00000000-0005-0000-0000-0000A7090000}"/>
    <cellStyle name="20% - 강조색2 2 2 5 2 2 2 5" xfId="2563" xr:uid="{00000000-0005-0000-0000-0000A8090000}"/>
    <cellStyle name="20% - 강조색2 2 2 5 2 2 2 6" xfId="2564" xr:uid="{00000000-0005-0000-0000-0000A9090000}"/>
    <cellStyle name="20% - 강조색2 2 2 5 2 2 2 7" xfId="2565" xr:uid="{00000000-0005-0000-0000-0000AA090000}"/>
    <cellStyle name="20% - 강조색2 2 2 5 2 2 3" xfId="2566" xr:uid="{00000000-0005-0000-0000-0000AB090000}"/>
    <cellStyle name="20% - 강조색2 2 2 5 2 2 3 2" xfId="2567" xr:uid="{00000000-0005-0000-0000-0000AC090000}"/>
    <cellStyle name="20% - 강조색2 2 2 5 2 2 3 3" xfId="2568" xr:uid="{00000000-0005-0000-0000-0000AD090000}"/>
    <cellStyle name="20% - 강조색2 2 2 5 2 2 3 4" xfId="2569" xr:uid="{00000000-0005-0000-0000-0000AE090000}"/>
    <cellStyle name="20% - 강조색2 2 2 5 2 2 3 5" xfId="2570" xr:uid="{00000000-0005-0000-0000-0000AF090000}"/>
    <cellStyle name="20% - 강조색2 2 2 5 2 2 3 6" xfId="2571" xr:uid="{00000000-0005-0000-0000-0000B0090000}"/>
    <cellStyle name="20% - 강조색2 2 2 5 2 2 4" xfId="2572" xr:uid="{00000000-0005-0000-0000-0000B1090000}"/>
    <cellStyle name="20% - 강조색2 2 2 5 2 2 4 2" xfId="2573" xr:uid="{00000000-0005-0000-0000-0000B2090000}"/>
    <cellStyle name="20% - 강조색2 2 2 5 2 2 5" xfId="2574" xr:uid="{00000000-0005-0000-0000-0000B3090000}"/>
    <cellStyle name="20% - 강조색2 2 2 5 2 2 5 2" xfId="2575" xr:uid="{00000000-0005-0000-0000-0000B4090000}"/>
    <cellStyle name="20% - 강조색2 2 2 5 2 2 6" xfId="2576" xr:uid="{00000000-0005-0000-0000-0000B5090000}"/>
    <cellStyle name="20% - 강조색2 2 2 5 2 2 7" xfId="2577" xr:uid="{00000000-0005-0000-0000-0000B6090000}"/>
    <cellStyle name="20% - 강조색2 2 2 5 2 2 8" xfId="2578" xr:uid="{00000000-0005-0000-0000-0000B7090000}"/>
    <cellStyle name="20% - 강조색2 2 2 5 2 2 9" xfId="2579" xr:uid="{00000000-0005-0000-0000-0000B8090000}"/>
    <cellStyle name="20% - 강조색2 2 2 5 2 3" xfId="2580" xr:uid="{00000000-0005-0000-0000-0000B9090000}"/>
    <cellStyle name="20% - 강조색2 2 2 5 2 3 10" xfId="2581" xr:uid="{00000000-0005-0000-0000-0000BA090000}"/>
    <cellStyle name="20% - 강조색2 2 2 5 2 3 2" xfId="2582" xr:uid="{00000000-0005-0000-0000-0000BB090000}"/>
    <cellStyle name="20% - 강조색2 2 2 5 2 3 2 2" xfId="2583" xr:uid="{00000000-0005-0000-0000-0000BC090000}"/>
    <cellStyle name="20% - 강조색2 2 2 5 2 3 2 3" xfId="2584" xr:uid="{00000000-0005-0000-0000-0000BD090000}"/>
    <cellStyle name="20% - 강조색2 2 2 5 2 3 2 4" xfId="2585" xr:uid="{00000000-0005-0000-0000-0000BE090000}"/>
    <cellStyle name="20% - 강조색2 2 2 5 2 3 2 5" xfId="2586" xr:uid="{00000000-0005-0000-0000-0000BF090000}"/>
    <cellStyle name="20% - 강조색2 2 2 5 2 3 2 6" xfId="2587" xr:uid="{00000000-0005-0000-0000-0000C0090000}"/>
    <cellStyle name="20% - 강조색2 2 2 5 2 3 3" xfId="2588" xr:uid="{00000000-0005-0000-0000-0000C1090000}"/>
    <cellStyle name="20% - 강조색2 2 2 5 2 3 3 2" xfId="2589" xr:uid="{00000000-0005-0000-0000-0000C2090000}"/>
    <cellStyle name="20% - 강조색2 2 2 5 2 3 4" xfId="2590" xr:uid="{00000000-0005-0000-0000-0000C3090000}"/>
    <cellStyle name="20% - 강조색2 2 2 5 2 3 4 2" xfId="2591" xr:uid="{00000000-0005-0000-0000-0000C4090000}"/>
    <cellStyle name="20% - 강조색2 2 2 5 2 3 5" xfId="2592" xr:uid="{00000000-0005-0000-0000-0000C5090000}"/>
    <cellStyle name="20% - 강조색2 2 2 5 2 3 5 2" xfId="2593" xr:uid="{00000000-0005-0000-0000-0000C6090000}"/>
    <cellStyle name="20% - 강조색2 2 2 5 2 3 6" xfId="2594" xr:uid="{00000000-0005-0000-0000-0000C7090000}"/>
    <cellStyle name="20% - 강조색2 2 2 5 2 3 7" xfId="2595" xr:uid="{00000000-0005-0000-0000-0000C8090000}"/>
    <cellStyle name="20% - 강조색2 2 2 5 2 3 8" xfId="2596" xr:uid="{00000000-0005-0000-0000-0000C9090000}"/>
    <cellStyle name="20% - 강조색2 2 2 5 2 3 9" xfId="2597" xr:uid="{00000000-0005-0000-0000-0000CA090000}"/>
    <cellStyle name="20% - 강조색2 2 2 5 2 4" xfId="2598" xr:uid="{00000000-0005-0000-0000-0000CB090000}"/>
    <cellStyle name="20% - 강조색2 2 2 5 2 4 2" xfId="2599" xr:uid="{00000000-0005-0000-0000-0000CC090000}"/>
    <cellStyle name="20% - 강조색2 2 2 5 2 4 3" xfId="2600" xr:uid="{00000000-0005-0000-0000-0000CD090000}"/>
    <cellStyle name="20% - 강조색2 2 2 5 2 4 4" xfId="2601" xr:uid="{00000000-0005-0000-0000-0000CE090000}"/>
    <cellStyle name="20% - 강조색2 2 2 5 2 4 5" xfId="2602" xr:uid="{00000000-0005-0000-0000-0000CF090000}"/>
    <cellStyle name="20% - 강조색2 2 2 5 2 4 6" xfId="2603" xr:uid="{00000000-0005-0000-0000-0000D0090000}"/>
    <cellStyle name="20% - 강조색2 2 2 5 2 5" xfId="2604" xr:uid="{00000000-0005-0000-0000-0000D1090000}"/>
    <cellStyle name="20% - 강조색2 2 2 5 2 5 2" xfId="2605" xr:uid="{00000000-0005-0000-0000-0000D2090000}"/>
    <cellStyle name="20% - 강조색2 2 2 5 2 6" xfId="2606" xr:uid="{00000000-0005-0000-0000-0000D3090000}"/>
    <cellStyle name="20% - 강조색2 2 2 5 2 6 2" xfId="2607" xr:uid="{00000000-0005-0000-0000-0000D4090000}"/>
    <cellStyle name="20% - 강조색2 2 2 5 2 7" xfId="2608" xr:uid="{00000000-0005-0000-0000-0000D5090000}"/>
    <cellStyle name="20% - 강조색2 2 2 5 2 7 2" xfId="2609" xr:uid="{00000000-0005-0000-0000-0000D6090000}"/>
    <cellStyle name="20% - 강조색2 2 2 5 2 8" xfId="2610" xr:uid="{00000000-0005-0000-0000-0000D7090000}"/>
    <cellStyle name="20% - 강조색2 2 2 5 2 9" xfId="2611" xr:uid="{00000000-0005-0000-0000-0000D8090000}"/>
    <cellStyle name="20% - 강조색2 2 2 5 3" xfId="2612" xr:uid="{00000000-0005-0000-0000-0000D9090000}"/>
    <cellStyle name="20% - 강조색2 2 2 5 3 10" xfId="2613" xr:uid="{00000000-0005-0000-0000-0000DA090000}"/>
    <cellStyle name="20% - 강조색2 2 2 5 3 2" xfId="2614" xr:uid="{00000000-0005-0000-0000-0000DB090000}"/>
    <cellStyle name="20% - 강조색2 2 2 5 3 2 2" xfId="2615" xr:uid="{00000000-0005-0000-0000-0000DC090000}"/>
    <cellStyle name="20% - 강조색2 2 2 5 3 2 2 2" xfId="2616" xr:uid="{00000000-0005-0000-0000-0000DD090000}"/>
    <cellStyle name="20% - 강조색2 2 2 5 3 2 2 3" xfId="2617" xr:uid="{00000000-0005-0000-0000-0000DE090000}"/>
    <cellStyle name="20% - 강조색2 2 2 5 3 2 2 4" xfId="2618" xr:uid="{00000000-0005-0000-0000-0000DF090000}"/>
    <cellStyle name="20% - 강조색2 2 2 5 3 2 2 5" xfId="2619" xr:uid="{00000000-0005-0000-0000-0000E0090000}"/>
    <cellStyle name="20% - 강조색2 2 2 5 3 2 3" xfId="2620" xr:uid="{00000000-0005-0000-0000-0000E1090000}"/>
    <cellStyle name="20% - 강조색2 2 2 5 3 2 4" xfId="2621" xr:uid="{00000000-0005-0000-0000-0000E2090000}"/>
    <cellStyle name="20% - 강조색2 2 2 5 3 2 5" xfId="2622" xr:uid="{00000000-0005-0000-0000-0000E3090000}"/>
    <cellStyle name="20% - 강조색2 2 2 5 3 2 6" xfId="2623" xr:uid="{00000000-0005-0000-0000-0000E4090000}"/>
    <cellStyle name="20% - 강조색2 2 2 5 3 2 7" xfId="2624" xr:uid="{00000000-0005-0000-0000-0000E5090000}"/>
    <cellStyle name="20% - 강조색2 2 2 5 3 3" xfId="2625" xr:uid="{00000000-0005-0000-0000-0000E6090000}"/>
    <cellStyle name="20% - 강조색2 2 2 5 3 3 2" xfId="2626" xr:uid="{00000000-0005-0000-0000-0000E7090000}"/>
    <cellStyle name="20% - 강조색2 2 2 5 3 3 3" xfId="2627" xr:uid="{00000000-0005-0000-0000-0000E8090000}"/>
    <cellStyle name="20% - 강조색2 2 2 5 3 3 4" xfId="2628" xr:uid="{00000000-0005-0000-0000-0000E9090000}"/>
    <cellStyle name="20% - 강조색2 2 2 5 3 3 5" xfId="2629" xr:uid="{00000000-0005-0000-0000-0000EA090000}"/>
    <cellStyle name="20% - 강조색2 2 2 5 3 3 6" xfId="2630" xr:uid="{00000000-0005-0000-0000-0000EB090000}"/>
    <cellStyle name="20% - 강조색2 2 2 5 3 4" xfId="2631" xr:uid="{00000000-0005-0000-0000-0000EC090000}"/>
    <cellStyle name="20% - 강조색2 2 2 5 3 4 2" xfId="2632" xr:uid="{00000000-0005-0000-0000-0000ED090000}"/>
    <cellStyle name="20% - 강조색2 2 2 5 3 5" xfId="2633" xr:uid="{00000000-0005-0000-0000-0000EE090000}"/>
    <cellStyle name="20% - 강조색2 2 2 5 3 5 2" xfId="2634" xr:uid="{00000000-0005-0000-0000-0000EF090000}"/>
    <cellStyle name="20% - 강조색2 2 2 5 3 6" xfId="2635" xr:uid="{00000000-0005-0000-0000-0000F0090000}"/>
    <cellStyle name="20% - 강조색2 2 2 5 3 7" xfId="2636" xr:uid="{00000000-0005-0000-0000-0000F1090000}"/>
    <cellStyle name="20% - 강조색2 2 2 5 3 8" xfId="2637" xr:uid="{00000000-0005-0000-0000-0000F2090000}"/>
    <cellStyle name="20% - 강조색2 2 2 5 3 9" xfId="2638" xr:uid="{00000000-0005-0000-0000-0000F3090000}"/>
    <cellStyle name="20% - 강조색2 2 2 5 4" xfId="2639" xr:uid="{00000000-0005-0000-0000-0000F4090000}"/>
    <cellStyle name="20% - 강조색2 2 2 5 4 10" xfId="2640" xr:uid="{00000000-0005-0000-0000-0000F5090000}"/>
    <cellStyle name="20% - 강조색2 2 2 5 4 2" xfId="2641" xr:uid="{00000000-0005-0000-0000-0000F6090000}"/>
    <cellStyle name="20% - 강조색2 2 2 5 4 2 2" xfId="2642" xr:uid="{00000000-0005-0000-0000-0000F7090000}"/>
    <cellStyle name="20% - 강조색2 2 2 5 4 2 2 2" xfId="2643" xr:uid="{00000000-0005-0000-0000-0000F8090000}"/>
    <cellStyle name="20% - 강조색2 2 2 5 4 2 2 3" xfId="2644" xr:uid="{00000000-0005-0000-0000-0000F9090000}"/>
    <cellStyle name="20% - 강조색2 2 2 5 4 2 2 4" xfId="2645" xr:uid="{00000000-0005-0000-0000-0000FA090000}"/>
    <cellStyle name="20% - 강조색2 2 2 5 4 2 2 5" xfId="2646" xr:uid="{00000000-0005-0000-0000-0000FB090000}"/>
    <cellStyle name="20% - 강조색2 2 2 5 4 2 3" xfId="2647" xr:uid="{00000000-0005-0000-0000-0000FC090000}"/>
    <cellStyle name="20% - 강조색2 2 2 5 4 2 4" xfId="2648" xr:uid="{00000000-0005-0000-0000-0000FD090000}"/>
    <cellStyle name="20% - 강조색2 2 2 5 4 2 5" xfId="2649" xr:uid="{00000000-0005-0000-0000-0000FE090000}"/>
    <cellStyle name="20% - 강조색2 2 2 5 4 2 6" xfId="2650" xr:uid="{00000000-0005-0000-0000-0000FF090000}"/>
    <cellStyle name="20% - 강조색2 2 2 5 4 2 7" xfId="2651" xr:uid="{00000000-0005-0000-0000-0000000A0000}"/>
    <cellStyle name="20% - 강조색2 2 2 5 4 3" xfId="2652" xr:uid="{00000000-0005-0000-0000-0000010A0000}"/>
    <cellStyle name="20% - 강조색2 2 2 5 4 3 2" xfId="2653" xr:uid="{00000000-0005-0000-0000-0000020A0000}"/>
    <cellStyle name="20% - 강조색2 2 2 5 4 3 3" xfId="2654" xr:uid="{00000000-0005-0000-0000-0000030A0000}"/>
    <cellStyle name="20% - 강조색2 2 2 5 4 3 4" xfId="2655" xr:uid="{00000000-0005-0000-0000-0000040A0000}"/>
    <cellStyle name="20% - 강조색2 2 2 5 4 3 5" xfId="2656" xr:uid="{00000000-0005-0000-0000-0000050A0000}"/>
    <cellStyle name="20% - 강조색2 2 2 5 4 3 6" xfId="2657" xr:uid="{00000000-0005-0000-0000-0000060A0000}"/>
    <cellStyle name="20% - 강조색2 2 2 5 4 4" xfId="2658" xr:uid="{00000000-0005-0000-0000-0000070A0000}"/>
    <cellStyle name="20% - 강조색2 2 2 5 4 4 2" xfId="2659" xr:uid="{00000000-0005-0000-0000-0000080A0000}"/>
    <cellStyle name="20% - 강조색2 2 2 5 4 5" xfId="2660" xr:uid="{00000000-0005-0000-0000-0000090A0000}"/>
    <cellStyle name="20% - 강조색2 2 2 5 4 5 2" xfId="2661" xr:uid="{00000000-0005-0000-0000-00000A0A0000}"/>
    <cellStyle name="20% - 강조색2 2 2 5 4 6" xfId="2662" xr:uid="{00000000-0005-0000-0000-00000B0A0000}"/>
    <cellStyle name="20% - 강조색2 2 2 5 4 7" xfId="2663" xr:uid="{00000000-0005-0000-0000-00000C0A0000}"/>
    <cellStyle name="20% - 강조색2 2 2 5 4 8" xfId="2664" xr:uid="{00000000-0005-0000-0000-00000D0A0000}"/>
    <cellStyle name="20% - 강조색2 2 2 5 4 9" xfId="2665" xr:uid="{00000000-0005-0000-0000-00000E0A0000}"/>
    <cellStyle name="20% - 강조색2 2 2 5 5" xfId="2666" xr:uid="{00000000-0005-0000-0000-00000F0A0000}"/>
    <cellStyle name="20% - 강조색2 2 2 5 5 10" xfId="2667" xr:uid="{00000000-0005-0000-0000-0000100A0000}"/>
    <cellStyle name="20% - 강조색2 2 2 5 5 2" xfId="2668" xr:uid="{00000000-0005-0000-0000-0000110A0000}"/>
    <cellStyle name="20% - 강조색2 2 2 5 5 2 2" xfId="2669" xr:uid="{00000000-0005-0000-0000-0000120A0000}"/>
    <cellStyle name="20% - 강조색2 2 2 5 5 2 3" xfId="2670" xr:uid="{00000000-0005-0000-0000-0000130A0000}"/>
    <cellStyle name="20% - 강조색2 2 2 5 5 2 4" xfId="2671" xr:uid="{00000000-0005-0000-0000-0000140A0000}"/>
    <cellStyle name="20% - 강조색2 2 2 5 5 2 5" xfId="2672" xr:uid="{00000000-0005-0000-0000-0000150A0000}"/>
    <cellStyle name="20% - 강조색2 2 2 5 5 2 6" xfId="2673" xr:uid="{00000000-0005-0000-0000-0000160A0000}"/>
    <cellStyle name="20% - 강조색2 2 2 5 5 3" xfId="2674" xr:uid="{00000000-0005-0000-0000-0000170A0000}"/>
    <cellStyle name="20% - 강조색2 2 2 5 5 3 2" xfId="2675" xr:uid="{00000000-0005-0000-0000-0000180A0000}"/>
    <cellStyle name="20% - 강조색2 2 2 5 5 4" xfId="2676" xr:uid="{00000000-0005-0000-0000-0000190A0000}"/>
    <cellStyle name="20% - 강조색2 2 2 5 5 4 2" xfId="2677" xr:uid="{00000000-0005-0000-0000-00001A0A0000}"/>
    <cellStyle name="20% - 강조색2 2 2 5 5 5" xfId="2678" xr:uid="{00000000-0005-0000-0000-00001B0A0000}"/>
    <cellStyle name="20% - 강조색2 2 2 5 5 5 2" xfId="2679" xr:uid="{00000000-0005-0000-0000-00001C0A0000}"/>
    <cellStyle name="20% - 강조색2 2 2 5 5 6" xfId="2680" xr:uid="{00000000-0005-0000-0000-00001D0A0000}"/>
    <cellStyle name="20% - 강조색2 2 2 5 5 7" xfId="2681" xr:uid="{00000000-0005-0000-0000-00001E0A0000}"/>
    <cellStyle name="20% - 강조색2 2 2 5 5 8" xfId="2682" xr:uid="{00000000-0005-0000-0000-00001F0A0000}"/>
    <cellStyle name="20% - 강조색2 2 2 5 5 9" xfId="2683" xr:uid="{00000000-0005-0000-0000-0000200A0000}"/>
    <cellStyle name="20% - 강조색2 2 2 5 6" xfId="2684" xr:uid="{00000000-0005-0000-0000-0000210A0000}"/>
    <cellStyle name="20% - 강조색2 2 2 5 6 2" xfId="2685" xr:uid="{00000000-0005-0000-0000-0000220A0000}"/>
    <cellStyle name="20% - 강조색2 2 2 5 6 3" xfId="2686" xr:uid="{00000000-0005-0000-0000-0000230A0000}"/>
    <cellStyle name="20% - 강조색2 2 2 5 6 4" xfId="2687" xr:uid="{00000000-0005-0000-0000-0000240A0000}"/>
    <cellStyle name="20% - 강조색2 2 2 5 6 5" xfId="2688" xr:uid="{00000000-0005-0000-0000-0000250A0000}"/>
    <cellStyle name="20% - 강조색2 2 2 5 6 6" xfId="2689" xr:uid="{00000000-0005-0000-0000-0000260A0000}"/>
    <cellStyle name="20% - 강조색2 2 2 5 7" xfId="2690" xr:uid="{00000000-0005-0000-0000-0000270A0000}"/>
    <cellStyle name="20% - 강조색2 2 2 5 7 2" xfId="2691" xr:uid="{00000000-0005-0000-0000-0000280A0000}"/>
    <cellStyle name="20% - 강조색2 2 2 5 8" xfId="2692" xr:uid="{00000000-0005-0000-0000-0000290A0000}"/>
    <cellStyle name="20% - 강조색2 2 2 5 8 2" xfId="2693" xr:uid="{00000000-0005-0000-0000-00002A0A0000}"/>
    <cellStyle name="20% - 강조색2 2 2 5 9" xfId="2694" xr:uid="{00000000-0005-0000-0000-00002B0A0000}"/>
    <cellStyle name="20% - 강조색2 2 2 5 9 2" xfId="2695" xr:uid="{00000000-0005-0000-0000-00002C0A0000}"/>
    <cellStyle name="20% - 강조색2 2 2 6" xfId="2696" xr:uid="{00000000-0005-0000-0000-00002D0A0000}"/>
    <cellStyle name="20% - 강조색2 2 2 6 10" xfId="2697" xr:uid="{00000000-0005-0000-0000-00002E0A0000}"/>
    <cellStyle name="20% - 강조색2 2 2 6 11" xfId="2698" xr:uid="{00000000-0005-0000-0000-00002F0A0000}"/>
    <cellStyle name="20% - 강조색2 2 2 6 12" xfId="2699" xr:uid="{00000000-0005-0000-0000-0000300A0000}"/>
    <cellStyle name="20% - 강조색2 2 2 6 13" xfId="2700" xr:uid="{00000000-0005-0000-0000-0000310A0000}"/>
    <cellStyle name="20% - 강조색2 2 2 6 2" xfId="2701" xr:uid="{00000000-0005-0000-0000-0000320A0000}"/>
    <cellStyle name="20% - 강조색2 2 2 6 2 10" xfId="2702" xr:uid="{00000000-0005-0000-0000-0000330A0000}"/>
    <cellStyle name="20% - 강조색2 2 2 6 2 2" xfId="2703" xr:uid="{00000000-0005-0000-0000-0000340A0000}"/>
    <cellStyle name="20% - 강조색2 2 2 6 2 2 2" xfId="2704" xr:uid="{00000000-0005-0000-0000-0000350A0000}"/>
    <cellStyle name="20% - 강조색2 2 2 6 2 2 2 2" xfId="2705" xr:uid="{00000000-0005-0000-0000-0000360A0000}"/>
    <cellStyle name="20% - 강조색2 2 2 6 2 2 2 3" xfId="2706" xr:uid="{00000000-0005-0000-0000-0000370A0000}"/>
    <cellStyle name="20% - 강조색2 2 2 6 2 2 2 4" xfId="2707" xr:uid="{00000000-0005-0000-0000-0000380A0000}"/>
    <cellStyle name="20% - 강조색2 2 2 6 2 2 2 5" xfId="2708" xr:uid="{00000000-0005-0000-0000-0000390A0000}"/>
    <cellStyle name="20% - 강조색2 2 2 6 2 2 3" xfId="2709" xr:uid="{00000000-0005-0000-0000-00003A0A0000}"/>
    <cellStyle name="20% - 강조색2 2 2 6 2 2 4" xfId="2710" xr:uid="{00000000-0005-0000-0000-00003B0A0000}"/>
    <cellStyle name="20% - 강조색2 2 2 6 2 2 5" xfId="2711" xr:uid="{00000000-0005-0000-0000-00003C0A0000}"/>
    <cellStyle name="20% - 강조색2 2 2 6 2 2 6" xfId="2712" xr:uid="{00000000-0005-0000-0000-00003D0A0000}"/>
    <cellStyle name="20% - 강조색2 2 2 6 2 2 7" xfId="2713" xr:uid="{00000000-0005-0000-0000-00003E0A0000}"/>
    <cellStyle name="20% - 강조색2 2 2 6 2 3" xfId="2714" xr:uid="{00000000-0005-0000-0000-00003F0A0000}"/>
    <cellStyle name="20% - 강조색2 2 2 6 2 3 2" xfId="2715" xr:uid="{00000000-0005-0000-0000-0000400A0000}"/>
    <cellStyle name="20% - 강조색2 2 2 6 2 3 3" xfId="2716" xr:uid="{00000000-0005-0000-0000-0000410A0000}"/>
    <cellStyle name="20% - 강조색2 2 2 6 2 3 4" xfId="2717" xr:uid="{00000000-0005-0000-0000-0000420A0000}"/>
    <cellStyle name="20% - 강조색2 2 2 6 2 3 5" xfId="2718" xr:uid="{00000000-0005-0000-0000-0000430A0000}"/>
    <cellStyle name="20% - 강조색2 2 2 6 2 3 6" xfId="2719" xr:uid="{00000000-0005-0000-0000-0000440A0000}"/>
    <cellStyle name="20% - 강조색2 2 2 6 2 4" xfId="2720" xr:uid="{00000000-0005-0000-0000-0000450A0000}"/>
    <cellStyle name="20% - 강조색2 2 2 6 2 4 2" xfId="2721" xr:uid="{00000000-0005-0000-0000-0000460A0000}"/>
    <cellStyle name="20% - 강조색2 2 2 6 2 5" xfId="2722" xr:uid="{00000000-0005-0000-0000-0000470A0000}"/>
    <cellStyle name="20% - 강조색2 2 2 6 2 5 2" xfId="2723" xr:uid="{00000000-0005-0000-0000-0000480A0000}"/>
    <cellStyle name="20% - 강조색2 2 2 6 2 6" xfId="2724" xr:uid="{00000000-0005-0000-0000-0000490A0000}"/>
    <cellStyle name="20% - 강조색2 2 2 6 2 7" xfId="2725" xr:uid="{00000000-0005-0000-0000-00004A0A0000}"/>
    <cellStyle name="20% - 강조색2 2 2 6 2 8" xfId="2726" xr:uid="{00000000-0005-0000-0000-00004B0A0000}"/>
    <cellStyle name="20% - 강조색2 2 2 6 2 9" xfId="2727" xr:uid="{00000000-0005-0000-0000-00004C0A0000}"/>
    <cellStyle name="20% - 강조색2 2 2 6 3" xfId="2728" xr:uid="{00000000-0005-0000-0000-00004D0A0000}"/>
    <cellStyle name="20% - 강조색2 2 2 6 3 10" xfId="2729" xr:uid="{00000000-0005-0000-0000-00004E0A0000}"/>
    <cellStyle name="20% - 강조색2 2 2 6 3 2" xfId="2730" xr:uid="{00000000-0005-0000-0000-00004F0A0000}"/>
    <cellStyle name="20% - 강조색2 2 2 6 3 2 2" xfId="2731" xr:uid="{00000000-0005-0000-0000-0000500A0000}"/>
    <cellStyle name="20% - 강조색2 2 2 6 3 2 2 2" xfId="2732" xr:uid="{00000000-0005-0000-0000-0000510A0000}"/>
    <cellStyle name="20% - 강조색2 2 2 6 3 2 2 3" xfId="2733" xr:uid="{00000000-0005-0000-0000-0000520A0000}"/>
    <cellStyle name="20% - 강조색2 2 2 6 3 2 2 4" xfId="2734" xr:uid="{00000000-0005-0000-0000-0000530A0000}"/>
    <cellStyle name="20% - 강조색2 2 2 6 3 2 2 5" xfId="2735" xr:uid="{00000000-0005-0000-0000-0000540A0000}"/>
    <cellStyle name="20% - 강조색2 2 2 6 3 2 3" xfId="2736" xr:uid="{00000000-0005-0000-0000-0000550A0000}"/>
    <cellStyle name="20% - 강조색2 2 2 6 3 2 4" xfId="2737" xr:uid="{00000000-0005-0000-0000-0000560A0000}"/>
    <cellStyle name="20% - 강조색2 2 2 6 3 2 5" xfId="2738" xr:uid="{00000000-0005-0000-0000-0000570A0000}"/>
    <cellStyle name="20% - 강조색2 2 2 6 3 2 6" xfId="2739" xr:uid="{00000000-0005-0000-0000-0000580A0000}"/>
    <cellStyle name="20% - 강조색2 2 2 6 3 2 7" xfId="2740" xr:uid="{00000000-0005-0000-0000-0000590A0000}"/>
    <cellStyle name="20% - 강조색2 2 2 6 3 3" xfId="2741" xr:uid="{00000000-0005-0000-0000-00005A0A0000}"/>
    <cellStyle name="20% - 강조색2 2 2 6 3 3 2" xfId="2742" xr:uid="{00000000-0005-0000-0000-00005B0A0000}"/>
    <cellStyle name="20% - 강조색2 2 2 6 3 3 3" xfId="2743" xr:uid="{00000000-0005-0000-0000-00005C0A0000}"/>
    <cellStyle name="20% - 강조색2 2 2 6 3 3 4" xfId="2744" xr:uid="{00000000-0005-0000-0000-00005D0A0000}"/>
    <cellStyle name="20% - 강조색2 2 2 6 3 3 5" xfId="2745" xr:uid="{00000000-0005-0000-0000-00005E0A0000}"/>
    <cellStyle name="20% - 강조색2 2 2 6 3 3 6" xfId="2746" xr:uid="{00000000-0005-0000-0000-00005F0A0000}"/>
    <cellStyle name="20% - 강조색2 2 2 6 3 4" xfId="2747" xr:uid="{00000000-0005-0000-0000-0000600A0000}"/>
    <cellStyle name="20% - 강조색2 2 2 6 3 4 2" xfId="2748" xr:uid="{00000000-0005-0000-0000-0000610A0000}"/>
    <cellStyle name="20% - 강조색2 2 2 6 3 5" xfId="2749" xr:uid="{00000000-0005-0000-0000-0000620A0000}"/>
    <cellStyle name="20% - 강조색2 2 2 6 3 5 2" xfId="2750" xr:uid="{00000000-0005-0000-0000-0000630A0000}"/>
    <cellStyle name="20% - 강조색2 2 2 6 3 6" xfId="2751" xr:uid="{00000000-0005-0000-0000-0000640A0000}"/>
    <cellStyle name="20% - 강조색2 2 2 6 3 7" xfId="2752" xr:uid="{00000000-0005-0000-0000-0000650A0000}"/>
    <cellStyle name="20% - 강조색2 2 2 6 3 8" xfId="2753" xr:uid="{00000000-0005-0000-0000-0000660A0000}"/>
    <cellStyle name="20% - 강조색2 2 2 6 3 9" xfId="2754" xr:uid="{00000000-0005-0000-0000-0000670A0000}"/>
    <cellStyle name="20% - 강조색2 2 2 6 4" xfId="2755" xr:uid="{00000000-0005-0000-0000-0000680A0000}"/>
    <cellStyle name="20% - 강조색2 2 2 6 4 10" xfId="2756" xr:uid="{00000000-0005-0000-0000-0000690A0000}"/>
    <cellStyle name="20% - 강조색2 2 2 6 4 2" xfId="2757" xr:uid="{00000000-0005-0000-0000-00006A0A0000}"/>
    <cellStyle name="20% - 강조색2 2 2 6 4 2 2" xfId="2758" xr:uid="{00000000-0005-0000-0000-00006B0A0000}"/>
    <cellStyle name="20% - 강조색2 2 2 6 4 2 3" xfId="2759" xr:uid="{00000000-0005-0000-0000-00006C0A0000}"/>
    <cellStyle name="20% - 강조색2 2 2 6 4 2 4" xfId="2760" xr:uid="{00000000-0005-0000-0000-00006D0A0000}"/>
    <cellStyle name="20% - 강조색2 2 2 6 4 2 5" xfId="2761" xr:uid="{00000000-0005-0000-0000-00006E0A0000}"/>
    <cellStyle name="20% - 강조색2 2 2 6 4 2 6" xfId="2762" xr:uid="{00000000-0005-0000-0000-00006F0A0000}"/>
    <cellStyle name="20% - 강조색2 2 2 6 4 3" xfId="2763" xr:uid="{00000000-0005-0000-0000-0000700A0000}"/>
    <cellStyle name="20% - 강조색2 2 2 6 4 3 2" xfId="2764" xr:uid="{00000000-0005-0000-0000-0000710A0000}"/>
    <cellStyle name="20% - 강조색2 2 2 6 4 4" xfId="2765" xr:uid="{00000000-0005-0000-0000-0000720A0000}"/>
    <cellStyle name="20% - 강조색2 2 2 6 4 4 2" xfId="2766" xr:uid="{00000000-0005-0000-0000-0000730A0000}"/>
    <cellStyle name="20% - 강조색2 2 2 6 4 5" xfId="2767" xr:uid="{00000000-0005-0000-0000-0000740A0000}"/>
    <cellStyle name="20% - 강조색2 2 2 6 4 5 2" xfId="2768" xr:uid="{00000000-0005-0000-0000-0000750A0000}"/>
    <cellStyle name="20% - 강조색2 2 2 6 4 6" xfId="2769" xr:uid="{00000000-0005-0000-0000-0000760A0000}"/>
    <cellStyle name="20% - 강조색2 2 2 6 4 7" xfId="2770" xr:uid="{00000000-0005-0000-0000-0000770A0000}"/>
    <cellStyle name="20% - 강조색2 2 2 6 4 8" xfId="2771" xr:uid="{00000000-0005-0000-0000-0000780A0000}"/>
    <cellStyle name="20% - 강조색2 2 2 6 4 9" xfId="2772" xr:uid="{00000000-0005-0000-0000-0000790A0000}"/>
    <cellStyle name="20% - 강조색2 2 2 6 5" xfId="2773" xr:uid="{00000000-0005-0000-0000-00007A0A0000}"/>
    <cellStyle name="20% - 강조색2 2 2 6 5 2" xfId="2774" xr:uid="{00000000-0005-0000-0000-00007B0A0000}"/>
    <cellStyle name="20% - 강조색2 2 2 6 5 3" xfId="2775" xr:uid="{00000000-0005-0000-0000-00007C0A0000}"/>
    <cellStyle name="20% - 강조색2 2 2 6 5 4" xfId="2776" xr:uid="{00000000-0005-0000-0000-00007D0A0000}"/>
    <cellStyle name="20% - 강조색2 2 2 6 5 5" xfId="2777" xr:uid="{00000000-0005-0000-0000-00007E0A0000}"/>
    <cellStyle name="20% - 강조색2 2 2 6 5 6" xfId="2778" xr:uid="{00000000-0005-0000-0000-00007F0A0000}"/>
    <cellStyle name="20% - 강조색2 2 2 6 6" xfId="2779" xr:uid="{00000000-0005-0000-0000-0000800A0000}"/>
    <cellStyle name="20% - 강조색2 2 2 6 6 2" xfId="2780" xr:uid="{00000000-0005-0000-0000-0000810A0000}"/>
    <cellStyle name="20% - 강조색2 2 2 6 7" xfId="2781" xr:uid="{00000000-0005-0000-0000-0000820A0000}"/>
    <cellStyle name="20% - 강조색2 2 2 6 7 2" xfId="2782" xr:uid="{00000000-0005-0000-0000-0000830A0000}"/>
    <cellStyle name="20% - 강조색2 2 2 6 8" xfId="2783" xr:uid="{00000000-0005-0000-0000-0000840A0000}"/>
    <cellStyle name="20% - 강조색2 2 2 6 8 2" xfId="2784" xr:uid="{00000000-0005-0000-0000-0000850A0000}"/>
    <cellStyle name="20% - 강조색2 2 2 6 9" xfId="2785" xr:uid="{00000000-0005-0000-0000-0000860A0000}"/>
    <cellStyle name="20% - 강조색2 2 2 7" xfId="2786" xr:uid="{00000000-0005-0000-0000-0000870A0000}"/>
    <cellStyle name="20% - 강조색2 2 2 7 10" xfId="2787" xr:uid="{00000000-0005-0000-0000-0000880A0000}"/>
    <cellStyle name="20% - 강조색2 2 2 7 11" xfId="2788" xr:uid="{00000000-0005-0000-0000-0000890A0000}"/>
    <cellStyle name="20% - 강조색2 2 2 7 12" xfId="2789" xr:uid="{00000000-0005-0000-0000-00008A0A0000}"/>
    <cellStyle name="20% - 강조색2 2 2 7 2" xfId="2790" xr:uid="{00000000-0005-0000-0000-00008B0A0000}"/>
    <cellStyle name="20% - 강조색2 2 2 7 2 10" xfId="2791" xr:uid="{00000000-0005-0000-0000-00008C0A0000}"/>
    <cellStyle name="20% - 강조색2 2 2 7 2 2" xfId="2792" xr:uid="{00000000-0005-0000-0000-00008D0A0000}"/>
    <cellStyle name="20% - 강조색2 2 2 7 2 2 2" xfId="2793" xr:uid="{00000000-0005-0000-0000-00008E0A0000}"/>
    <cellStyle name="20% - 강조색2 2 2 7 2 2 2 2" xfId="2794" xr:uid="{00000000-0005-0000-0000-00008F0A0000}"/>
    <cellStyle name="20% - 강조색2 2 2 7 2 2 2 3" xfId="2795" xr:uid="{00000000-0005-0000-0000-0000900A0000}"/>
    <cellStyle name="20% - 강조색2 2 2 7 2 2 2 4" xfId="2796" xr:uid="{00000000-0005-0000-0000-0000910A0000}"/>
    <cellStyle name="20% - 강조색2 2 2 7 2 2 2 5" xfId="2797" xr:uid="{00000000-0005-0000-0000-0000920A0000}"/>
    <cellStyle name="20% - 강조색2 2 2 7 2 2 3" xfId="2798" xr:uid="{00000000-0005-0000-0000-0000930A0000}"/>
    <cellStyle name="20% - 강조색2 2 2 7 2 2 4" xfId="2799" xr:uid="{00000000-0005-0000-0000-0000940A0000}"/>
    <cellStyle name="20% - 강조색2 2 2 7 2 2 5" xfId="2800" xr:uid="{00000000-0005-0000-0000-0000950A0000}"/>
    <cellStyle name="20% - 강조색2 2 2 7 2 2 6" xfId="2801" xr:uid="{00000000-0005-0000-0000-0000960A0000}"/>
    <cellStyle name="20% - 강조색2 2 2 7 2 2 7" xfId="2802" xr:uid="{00000000-0005-0000-0000-0000970A0000}"/>
    <cellStyle name="20% - 강조색2 2 2 7 2 3" xfId="2803" xr:uid="{00000000-0005-0000-0000-0000980A0000}"/>
    <cellStyle name="20% - 강조색2 2 2 7 2 3 2" xfId="2804" xr:uid="{00000000-0005-0000-0000-0000990A0000}"/>
    <cellStyle name="20% - 강조색2 2 2 7 2 3 3" xfId="2805" xr:uid="{00000000-0005-0000-0000-00009A0A0000}"/>
    <cellStyle name="20% - 강조색2 2 2 7 2 3 4" xfId="2806" xr:uid="{00000000-0005-0000-0000-00009B0A0000}"/>
    <cellStyle name="20% - 강조색2 2 2 7 2 3 5" xfId="2807" xr:uid="{00000000-0005-0000-0000-00009C0A0000}"/>
    <cellStyle name="20% - 강조색2 2 2 7 2 3 6" xfId="2808" xr:uid="{00000000-0005-0000-0000-00009D0A0000}"/>
    <cellStyle name="20% - 강조색2 2 2 7 2 4" xfId="2809" xr:uid="{00000000-0005-0000-0000-00009E0A0000}"/>
    <cellStyle name="20% - 강조색2 2 2 7 2 4 2" xfId="2810" xr:uid="{00000000-0005-0000-0000-00009F0A0000}"/>
    <cellStyle name="20% - 강조색2 2 2 7 2 5" xfId="2811" xr:uid="{00000000-0005-0000-0000-0000A00A0000}"/>
    <cellStyle name="20% - 강조색2 2 2 7 2 5 2" xfId="2812" xr:uid="{00000000-0005-0000-0000-0000A10A0000}"/>
    <cellStyle name="20% - 강조색2 2 2 7 2 6" xfId="2813" xr:uid="{00000000-0005-0000-0000-0000A20A0000}"/>
    <cellStyle name="20% - 강조색2 2 2 7 2 7" xfId="2814" xr:uid="{00000000-0005-0000-0000-0000A30A0000}"/>
    <cellStyle name="20% - 강조색2 2 2 7 2 8" xfId="2815" xr:uid="{00000000-0005-0000-0000-0000A40A0000}"/>
    <cellStyle name="20% - 강조색2 2 2 7 2 9" xfId="2816" xr:uid="{00000000-0005-0000-0000-0000A50A0000}"/>
    <cellStyle name="20% - 강조색2 2 2 7 3" xfId="2817" xr:uid="{00000000-0005-0000-0000-0000A60A0000}"/>
    <cellStyle name="20% - 강조색2 2 2 7 3 10" xfId="2818" xr:uid="{00000000-0005-0000-0000-0000A70A0000}"/>
    <cellStyle name="20% - 강조색2 2 2 7 3 2" xfId="2819" xr:uid="{00000000-0005-0000-0000-0000A80A0000}"/>
    <cellStyle name="20% - 강조색2 2 2 7 3 2 2" xfId="2820" xr:uid="{00000000-0005-0000-0000-0000A90A0000}"/>
    <cellStyle name="20% - 강조색2 2 2 7 3 2 3" xfId="2821" xr:uid="{00000000-0005-0000-0000-0000AA0A0000}"/>
    <cellStyle name="20% - 강조색2 2 2 7 3 2 4" xfId="2822" xr:uid="{00000000-0005-0000-0000-0000AB0A0000}"/>
    <cellStyle name="20% - 강조색2 2 2 7 3 2 5" xfId="2823" xr:uid="{00000000-0005-0000-0000-0000AC0A0000}"/>
    <cellStyle name="20% - 강조색2 2 2 7 3 2 6" xfId="2824" xr:uid="{00000000-0005-0000-0000-0000AD0A0000}"/>
    <cellStyle name="20% - 강조색2 2 2 7 3 3" xfId="2825" xr:uid="{00000000-0005-0000-0000-0000AE0A0000}"/>
    <cellStyle name="20% - 강조색2 2 2 7 3 3 2" xfId="2826" xr:uid="{00000000-0005-0000-0000-0000AF0A0000}"/>
    <cellStyle name="20% - 강조색2 2 2 7 3 4" xfId="2827" xr:uid="{00000000-0005-0000-0000-0000B00A0000}"/>
    <cellStyle name="20% - 강조색2 2 2 7 3 4 2" xfId="2828" xr:uid="{00000000-0005-0000-0000-0000B10A0000}"/>
    <cellStyle name="20% - 강조색2 2 2 7 3 5" xfId="2829" xr:uid="{00000000-0005-0000-0000-0000B20A0000}"/>
    <cellStyle name="20% - 강조색2 2 2 7 3 5 2" xfId="2830" xr:uid="{00000000-0005-0000-0000-0000B30A0000}"/>
    <cellStyle name="20% - 강조색2 2 2 7 3 6" xfId="2831" xr:uid="{00000000-0005-0000-0000-0000B40A0000}"/>
    <cellStyle name="20% - 강조색2 2 2 7 3 7" xfId="2832" xr:uid="{00000000-0005-0000-0000-0000B50A0000}"/>
    <cellStyle name="20% - 강조색2 2 2 7 3 8" xfId="2833" xr:uid="{00000000-0005-0000-0000-0000B60A0000}"/>
    <cellStyle name="20% - 강조색2 2 2 7 3 9" xfId="2834" xr:uid="{00000000-0005-0000-0000-0000B70A0000}"/>
    <cellStyle name="20% - 강조색2 2 2 7 4" xfId="2835" xr:uid="{00000000-0005-0000-0000-0000B80A0000}"/>
    <cellStyle name="20% - 강조색2 2 2 7 4 2" xfId="2836" xr:uid="{00000000-0005-0000-0000-0000B90A0000}"/>
    <cellStyle name="20% - 강조색2 2 2 7 4 3" xfId="2837" xr:uid="{00000000-0005-0000-0000-0000BA0A0000}"/>
    <cellStyle name="20% - 강조색2 2 2 7 4 4" xfId="2838" xr:uid="{00000000-0005-0000-0000-0000BB0A0000}"/>
    <cellStyle name="20% - 강조색2 2 2 7 4 5" xfId="2839" xr:uid="{00000000-0005-0000-0000-0000BC0A0000}"/>
    <cellStyle name="20% - 강조색2 2 2 7 4 6" xfId="2840" xr:uid="{00000000-0005-0000-0000-0000BD0A0000}"/>
    <cellStyle name="20% - 강조색2 2 2 7 5" xfId="2841" xr:uid="{00000000-0005-0000-0000-0000BE0A0000}"/>
    <cellStyle name="20% - 강조색2 2 2 7 5 2" xfId="2842" xr:uid="{00000000-0005-0000-0000-0000BF0A0000}"/>
    <cellStyle name="20% - 강조색2 2 2 7 6" xfId="2843" xr:uid="{00000000-0005-0000-0000-0000C00A0000}"/>
    <cellStyle name="20% - 강조색2 2 2 7 6 2" xfId="2844" xr:uid="{00000000-0005-0000-0000-0000C10A0000}"/>
    <cellStyle name="20% - 강조색2 2 2 7 7" xfId="2845" xr:uid="{00000000-0005-0000-0000-0000C20A0000}"/>
    <cellStyle name="20% - 강조색2 2 2 7 7 2" xfId="2846" xr:uid="{00000000-0005-0000-0000-0000C30A0000}"/>
    <cellStyle name="20% - 강조색2 2 2 7 8" xfId="2847" xr:uid="{00000000-0005-0000-0000-0000C40A0000}"/>
    <cellStyle name="20% - 강조색2 2 2 7 9" xfId="2848" xr:uid="{00000000-0005-0000-0000-0000C50A0000}"/>
    <cellStyle name="20% - 강조색2 2 2 8" xfId="2849" xr:uid="{00000000-0005-0000-0000-0000C60A0000}"/>
    <cellStyle name="20% - 강조색2 2 2 8 10" xfId="2850" xr:uid="{00000000-0005-0000-0000-0000C70A0000}"/>
    <cellStyle name="20% - 강조색2 2 2 8 2" xfId="2851" xr:uid="{00000000-0005-0000-0000-0000C80A0000}"/>
    <cellStyle name="20% - 강조색2 2 2 8 2 2" xfId="2852" xr:uid="{00000000-0005-0000-0000-0000C90A0000}"/>
    <cellStyle name="20% - 강조색2 2 2 8 2 2 2" xfId="2853" xr:uid="{00000000-0005-0000-0000-0000CA0A0000}"/>
    <cellStyle name="20% - 강조색2 2 2 8 2 2 3" xfId="2854" xr:uid="{00000000-0005-0000-0000-0000CB0A0000}"/>
    <cellStyle name="20% - 강조색2 2 2 8 2 2 4" xfId="2855" xr:uid="{00000000-0005-0000-0000-0000CC0A0000}"/>
    <cellStyle name="20% - 강조색2 2 2 8 2 2 5" xfId="2856" xr:uid="{00000000-0005-0000-0000-0000CD0A0000}"/>
    <cellStyle name="20% - 강조색2 2 2 8 2 3" xfId="2857" xr:uid="{00000000-0005-0000-0000-0000CE0A0000}"/>
    <cellStyle name="20% - 강조색2 2 2 8 2 4" xfId="2858" xr:uid="{00000000-0005-0000-0000-0000CF0A0000}"/>
    <cellStyle name="20% - 강조색2 2 2 8 2 5" xfId="2859" xr:uid="{00000000-0005-0000-0000-0000D00A0000}"/>
    <cellStyle name="20% - 강조색2 2 2 8 2 6" xfId="2860" xr:uid="{00000000-0005-0000-0000-0000D10A0000}"/>
    <cellStyle name="20% - 강조색2 2 2 8 2 7" xfId="2861" xr:uid="{00000000-0005-0000-0000-0000D20A0000}"/>
    <cellStyle name="20% - 강조색2 2 2 8 3" xfId="2862" xr:uid="{00000000-0005-0000-0000-0000D30A0000}"/>
    <cellStyle name="20% - 강조색2 2 2 8 3 2" xfId="2863" xr:uid="{00000000-0005-0000-0000-0000D40A0000}"/>
    <cellStyle name="20% - 강조색2 2 2 8 3 3" xfId="2864" xr:uid="{00000000-0005-0000-0000-0000D50A0000}"/>
    <cellStyle name="20% - 강조색2 2 2 8 3 4" xfId="2865" xr:uid="{00000000-0005-0000-0000-0000D60A0000}"/>
    <cellStyle name="20% - 강조색2 2 2 8 3 5" xfId="2866" xr:uid="{00000000-0005-0000-0000-0000D70A0000}"/>
    <cellStyle name="20% - 강조색2 2 2 8 3 6" xfId="2867" xr:uid="{00000000-0005-0000-0000-0000D80A0000}"/>
    <cellStyle name="20% - 강조색2 2 2 8 4" xfId="2868" xr:uid="{00000000-0005-0000-0000-0000D90A0000}"/>
    <cellStyle name="20% - 강조색2 2 2 8 4 2" xfId="2869" xr:uid="{00000000-0005-0000-0000-0000DA0A0000}"/>
    <cellStyle name="20% - 강조색2 2 2 8 5" xfId="2870" xr:uid="{00000000-0005-0000-0000-0000DB0A0000}"/>
    <cellStyle name="20% - 강조색2 2 2 8 5 2" xfId="2871" xr:uid="{00000000-0005-0000-0000-0000DC0A0000}"/>
    <cellStyle name="20% - 강조색2 2 2 8 6" xfId="2872" xr:uid="{00000000-0005-0000-0000-0000DD0A0000}"/>
    <cellStyle name="20% - 강조색2 2 2 8 7" xfId="2873" xr:uid="{00000000-0005-0000-0000-0000DE0A0000}"/>
    <cellStyle name="20% - 강조색2 2 2 8 8" xfId="2874" xr:uid="{00000000-0005-0000-0000-0000DF0A0000}"/>
    <cellStyle name="20% - 강조색2 2 2 8 9" xfId="2875" xr:uid="{00000000-0005-0000-0000-0000E00A0000}"/>
    <cellStyle name="20% - 강조색2 2 2 9" xfId="2876" xr:uid="{00000000-0005-0000-0000-0000E10A0000}"/>
    <cellStyle name="20% - 강조색2 2 2 9 10" xfId="2877" xr:uid="{00000000-0005-0000-0000-0000E20A0000}"/>
    <cellStyle name="20% - 강조색2 2 2 9 2" xfId="2878" xr:uid="{00000000-0005-0000-0000-0000E30A0000}"/>
    <cellStyle name="20% - 강조색2 2 2 9 2 2" xfId="2879" xr:uid="{00000000-0005-0000-0000-0000E40A0000}"/>
    <cellStyle name="20% - 강조색2 2 2 9 2 3" xfId="2880" xr:uid="{00000000-0005-0000-0000-0000E50A0000}"/>
    <cellStyle name="20% - 강조색2 2 2 9 2 4" xfId="2881" xr:uid="{00000000-0005-0000-0000-0000E60A0000}"/>
    <cellStyle name="20% - 강조색2 2 2 9 2 5" xfId="2882" xr:uid="{00000000-0005-0000-0000-0000E70A0000}"/>
    <cellStyle name="20% - 강조색2 2 2 9 2 6" xfId="2883" xr:uid="{00000000-0005-0000-0000-0000E80A0000}"/>
    <cellStyle name="20% - 강조색2 2 2 9 3" xfId="2884" xr:uid="{00000000-0005-0000-0000-0000E90A0000}"/>
    <cellStyle name="20% - 강조색2 2 2 9 3 2" xfId="2885" xr:uid="{00000000-0005-0000-0000-0000EA0A0000}"/>
    <cellStyle name="20% - 강조색2 2 2 9 4" xfId="2886" xr:uid="{00000000-0005-0000-0000-0000EB0A0000}"/>
    <cellStyle name="20% - 강조색2 2 2 9 4 2" xfId="2887" xr:uid="{00000000-0005-0000-0000-0000EC0A0000}"/>
    <cellStyle name="20% - 강조색2 2 2 9 5" xfId="2888" xr:uid="{00000000-0005-0000-0000-0000ED0A0000}"/>
    <cellStyle name="20% - 강조색2 2 2 9 5 2" xfId="2889" xr:uid="{00000000-0005-0000-0000-0000EE0A0000}"/>
    <cellStyle name="20% - 강조색2 2 2 9 6" xfId="2890" xr:uid="{00000000-0005-0000-0000-0000EF0A0000}"/>
    <cellStyle name="20% - 강조색2 2 2 9 7" xfId="2891" xr:uid="{00000000-0005-0000-0000-0000F00A0000}"/>
    <cellStyle name="20% - 강조색2 2 2 9 8" xfId="2892" xr:uid="{00000000-0005-0000-0000-0000F10A0000}"/>
    <cellStyle name="20% - 강조색2 2 2 9 9" xfId="2893" xr:uid="{00000000-0005-0000-0000-0000F20A0000}"/>
    <cellStyle name="20% - 강조색2 2 20" xfId="2894" xr:uid="{00000000-0005-0000-0000-0000F30A0000}"/>
    <cellStyle name="20% - 강조색2 2 3" xfId="2895" xr:uid="{00000000-0005-0000-0000-0000F40A0000}"/>
    <cellStyle name="20% - 강조색2 2 3 10" xfId="2896" xr:uid="{00000000-0005-0000-0000-0000F50A0000}"/>
    <cellStyle name="20% - 강조색2 2 3 10 2" xfId="2897" xr:uid="{00000000-0005-0000-0000-0000F60A0000}"/>
    <cellStyle name="20% - 강조색2 2 3 11" xfId="2898" xr:uid="{00000000-0005-0000-0000-0000F70A0000}"/>
    <cellStyle name="20% - 강조색2 2 3 12" xfId="2899" xr:uid="{00000000-0005-0000-0000-0000F80A0000}"/>
    <cellStyle name="20% - 강조색2 2 3 13" xfId="2900" xr:uid="{00000000-0005-0000-0000-0000F90A0000}"/>
    <cellStyle name="20% - 강조색2 2 3 14" xfId="2901" xr:uid="{00000000-0005-0000-0000-0000FA0A0000}"/>
    <cellStyle name="20% - 강조색2 2 3 15" xfId="2902" xr:uid="{00000000-0005-0000-0000-0000FB0A0000}"/>
    <cellStyle name="20% - 강조색2 2 3 2" xfId="2903" xr:uid="{00000000-0005-0000-0000-0000FC0A0000}"/>
    <cellStyle name="20% - 강조색2 2 3 2 10" xfId="2904" xr:uid="{00000000-0005-0000-0000-0000FD0A0000}"/>
    <cellStyle name="20% - 강조색2 2 3 2 11" xfId="2905" xr:uid="{00000000-0005-0000-0000-0000FE0A0000}"/>
    <cellStyle name="20% - 강조색2 2 3 2 12" xfId="2906" xr:uid="{00000000-0005-0000-0000-0000FF0A0000}"/>
    <cellStyle name="20% - 강조색2 2 3 2 13" xfId="2907" xr:uid="{00000000-0005-0000-0000-0000000B0000}"/>
    <cellStyle name="20% - 강조색2 2 3 2 14" xfId="2908" xr:uid="{00000000-0005-0000-0000-0000010B0000}"/>
    <cellStyle name="20% - 강조색2 2 3 2 2" xfId="2909" xr:uid="{00000000-0005-0000-0000-0000020B0000}"/>
    <cellStyle name="20% - 강조색2 2 3 2 2 10" xfId="2910" xr:uid="{00000000-0005-0000-0000-0000030B0000}"/>
    <cellStyle name="20% - 강조색2 2 3 2 2 2" xfId="2911" xr:uid="{00000000-0005-0000-0000-0000040B0000}"/>
    <cellStyle name="20% - 강조색2 2 3 2 2 2 2" xfId="2912" xr:uid="{00000000-0005-0000-0000-0000050B0000}"/>
    <cellStyle name="20% - 강조색2 2 3 2 2 2 2 2" xfId="2913" xr:uid="{00000000-0005-0000-0000-0000060B0000}"/>
    <cellStyle name="20% - 강조색2 2 3 2 2 2 2 3" xfId="2914" xr:uid="{00000000-0005-0000-0000-0000070B0000}"/>
    <cellStyle name="20% - 강조색2 2 3 2 2 2 2 4" xfId="2915" xr:uid="{00000000-0005-0000-0000-0000080B0000}"/>
    <cellStyle name="20% - 강조색2 2 3 2 2 2 2 5" xfId="2916" xr:uid="{00000000-0005-0000-0000-0000090B0000}"/>
    <cellStyle name="20% - 강조색2 2 3 2 2 2 3" xfId="2917" xr:uid="{00000000-0005-0000-0000-00000A0B0000}"/>
    <cellStyle name="20% - 강조색2 2 3 2 2 2 4" xfId="2918" xr:uid="{00000000-0005-0000-0000-00000B0B0000}"/>
    <cellStyle name="20% - 강조색2 2 3 2 2 2 5" xfId="2919" xr:uid="{00000000-0005-0000-0000-00000C0B0000}"/>
    <cellStyle name="20% - 강조색2 2 3 2 2 2 6" xfId="2920" xr:uid="{00000000-0005-0000-0000-00000D0B0000}"/>
    <cellStyle name="20% - 강조색2 2 3 2 2 2 7" xfId="2921" xr:uid="{00000000-0005-0000-0000-00000E0B0000}"/>
    <cellStyle name="20% - 강조색2 2 3 2 2 3" xfId="2922" xr:uid="{00000000-0005-0000-0000-00000F0B0000}"/>
    <cellStyle name="20% - 강조색2 2 3 2 2 3 2" xfId="2923" xr:uid="{00000000-0005-0000-0000-0000100B0000}"/>
    <cellStyle name="20% - 강조색2 2 3 2 2 3 3" xfId="2924" xr:uid="{00000000-0005-0000-0000-0000110B0000}"/>
    <cellStyle name="20% - 강조색2 2 3 2 2 3 4" xfId="2925" xr:uid="{00000000-0005-0000-0000-0000120B0000}"/>
    <cellStyle name="20% - 강조색2 2 3 2 2 3 5" xfId="2926" xr:uid="{00000000-0005-0000-0000-0000130B0000}"/>
    <cellStyle name="20% - 강조색2 2 3 2 2 3 6" xfId="2927" xr:uid="{00000000-0005-0000-0000-0000140B0000}"/>
    <cellStyle name="20% - 강조색2 2 3 2 2 4" xfId="2928" xr:uid="{00000000-0005-0000-0000-0000150B0000}"/>
    <cellStyle name="20% - 강조색2 2 3 2 2 4 2" xfId="2929" xr:uid="{00000000-0005-0000-0000-0000160B0000}"/>
    <cellStyle name="20% - 강조색2 2 3 2 2 4 3" xfId="2930" xr:uid="{00000000-0005-0000-0000-0000170B0000}"/>
    <cellStyle name="20% - 강조색2 2 3 2 2 5" xfId="2931" xr:uid="{00000000-0005-0000-0000-0000180B0000}"/>
    <cellStyle name="20% - 강조색2 2 3 2 2 5 2" xfId="2932" xr:uid="{00000000-0005-0000-0000-0000190B0000}"/>
    <cellStyle name="20% - 강조색2 2 3 2 2 6" xfId="2933" xr:uid="{00000000-0005-0000-0000-00001A0B0000}"/>
    <cellStyle name="20% - 강조색2 2 3 2 2 7" xfId="2934" xr:uid="{00000000-0005-0000-0000-00001B0B0000}"/>
    <cellStyle name="20% - 강조색2 2 3 2 2 8" xfId="2935" xr:uid="{00000000-0005-0000-0000-00001C0B0000}"/>
    <cellStyle name="20% - 강조색2 2 3 2 2 9" xfId="2936" xr:uid="{00000000-0005-0000-0000-00001D0B0000}"/>
    <cellStyle name="20% - 강조색2 2 3 2 3" xfId="2937" xr:uid="{00000000-0005-0000-0000-00001E0B0000}"/>
    <cellStyle name="20% - 강조색2 2 3 2 3 10" xfId="2938" xr:uid="{00000000-0005-0000-0000-00001F0B0000}"/>
    <cellStyle name="20% - 강조색2 2 3 2 3 2" xfId="2939" xr:uid="{00000000-0005-0000-0000-0000200B0000}"/>
    <cellStyle name="20% - 강조색2 2 3 2 3 2 2" xfId="2940" xr:uid="{00000000-0005-0000-0000-0000210B0000}"/>
    <cellStyle name="20% - 강조색2 2 3 2 3 2 2 2" xfId="2941" xr:uid="{00000000-0005-0000-0000-0000220B0000}"/>
    <cellStyle name="20% - 강조색2 2 3 2 3 2 2 3" xfId="2942" xr:uid="{00000000-0005-0000-0000-0000230B0000}"/>
    <cellStyle name="20% - 강조색2 2 3 2 3 2 2 4" xfId="2943" xr:uid="{00000000-0005-0000-0000-0000240B0000}"/>
    <cellStyle name="20% - 강조색2 2 3 2 3 2 2 5" xfId="2944" xr:uid="{00000000-0005-0000-0000-0000250B0000}"/>
    <cellStyle name="20% - 강조색2 2 3 2 3 2 3" xfId="2945" xr:uid="{00000000-0005-0000-0000-0000260B0000}"/>
    <cellStyle name="20% - 강조색2 2 3 2 3 2 4" xfId="2946" xr:uid="{00000000-0005-0000-0000-0000270B0000}"/>
    <cellStyle name="20% - 강조색2 2 3 2 3 2 5" xfId="2947" xr:uid="{00000000-0005-0000-0000-0000280B0000}"/>
    <cellStyle name="20% - 강조색2 2 3 2 3 2 6" xfId="2948" xr:uid="{00000000-0005-0000-0000-0000290B0000}"/>
    <cellStyle name="20% - 강조색2 2 3 2 3 2 7" xfId="2949" xr:uid="{00000000-0005-0000-0000-00002A0B0000}"/>
    <cellStyle name="20% - 강조색2 2 3 2 3 3" xfId="2950" xr:uid="{00000000-0005-0000-0000-00002B0B0000}"/>
    <cellStyle name="20% - 강조색2 2 3 2 3 3 2" xfId="2951" xr:uid="{00000000-0005-0000-0000-00002C0B0000}"/>
    <cellStyle name="20% - 강조색2 2 3 2 3 3 3" xfId="2952" xr:uid="{00000000-0005-0000-0000-00002D0B0000}"/>
    <cellStyle name="20% - 강조색2 2 3 2 3 3 4" xfId="2953" xr:uid="{00000000-0005-0000-0000-00002E0B0000}"/>
    <cellStyle name="20% - 강조색2 2 3 2 3 3 5" xfId="2954" xr:uid="{00000000-0005-0000-0000-00002F0B0000}"/>
    <cellStyle name="20% - 강조색2 2 3 2 3 3 6" xfId="2955" xr:uid="{00000000-0005-0000-0000-0000300B0000}"/>
    <cellStyle name="20% - 강조색2 2 3 2 3 4" xfId="2956" xr:uid="{00000000-0005-0000-0000-0000310B0000}"/>
    <cellStyle name="20% - 강조색2 2 3 2 3 4 2" xfId="2957" xr:uid="{00000000-0005-0000-0000-0000320B0000}"/>
    <cellStyle name="20% - 강조색2 2 3 2 3 4 3" xfId="2958" xr:uid="{00000000-0005-0000-0000-0000330B0000}"/>
    <cellStyle name="20% - 강조색2 2 3 2 3 5" xfId="2959" xr:uid="{00000000-0005-0000-0000-0000340B0000}"/>
    <cellStyle name="20% - 강조색2 2 3 2 3 5 2" xfId="2960" xr:uid="{00000000-0005-0000-0000-0000350B0000}"/>
    <cellStyle name="20% - 강조색2 2 3 2 3 6" xfId="2961" xr:uid="{00000000-0005-0000-0000-0000360B0000}"/>
    <cellStyle name="20% - 강조색2 2 3 2 3 7" xfId="2962" xr:uid="{00000000-0005-0000-0000-0000370B0000}"/>
    <cellStyle name="20% - 강조색2 2 3 2 3 8" xfId="2963" xr:uid="{00000000-0005-0000-0000-0000380B0000}"/>
    <cellStyle name="20% - 강조색2 2 3 2 3 9" xfId="2964" xr:uid="{00000000-0005-0000-0000-0000390B0000}"/>
    <cellStyle name="20% - 강조색2 2 3 2 4" xfId="2965" xr:uid="{00000000-0005-0000-0000-00003A0B0000}"/>
    <cellStyle name="20% - 강조색2 2 3 2 4 10" xfId="2966" xr:uid="{00000000-0005-0000-0000-00003B0B0000}"/>
    <cellStyle name="20% - 강조색2 2 3 2 4 2" xfId="2967" xr:uid="{00000000-0005-0000-0000-00003C0B0000}"/>
    <cellStyle name="20% - 강조색2 2 3 2 4 2 2" xfId="2968" xr:uid="{00000000-0005-0000-0000-00003D0B0000}"/>
    <cellStyle name="20% - 강조색2 2 3 2 4 2 3" xfId="2969" xr:uid="{00000000-0005-0000-0000-00003E0B0000}"/>
    <cellStyle name="20% - 강조색2 2 3 2 4 2 4" xfId="2970" xr:uid="{00000000-0005-0000-0000-00003F0B0000}"/>
    <cellStyle name="20% - 강조색2 2 3 2 4 2 5" xfId="2971" xr:uid="{00000000-0005-0000-0000-0000400B0000}"/>
    <cellStyle name="20% - 강조색2 2 3 2 4 2 6" xfId="2972" xr:uid="{00000000-0005-0000-0000-0000410B0000}"/>
    <cellStyle name="20% - 강조색2 2 3 2 4 3" xfId="2973" xr:uid="{00000000-0005-0000-0000-0000420B0000}"/>
    <cellStyle name="20% - 강조색2 2 3 2 4 3 2" xfId="2974" xr:uid="{00000000-0005-0000-0000-0000430B0000}"/>
    <cellStyle name="20% - 강조색2 2 3 2 4 3 3" xfId="2975" xr:uid="{00000000-0005-0000-0000-0000440B0000}"/>
    <cellStyle name="20% - 강조색2 2 3 2 4 4" xfId="2976" xr:uid="{00000000-0005-0000-0000-0000450B0000}"/>
    <cellStyle name="20% - 강조색2 2 3 2 4 4 2" xfId="2977" xr:uid="{00000000-0005-0000-0000-0000460B0000}"/>
    <cellStyle name="20% - 강조색2 2 3 2 4 4 3" xfId="2978" xr:uid="{00000000-0005-0000-0000-0000470B0000}"/>
    <cellStyle name="20% - 강조색2 2 3 2 4 5" xfId="2979" xr:uid="{00000000-0005-0000-0000-0000480B0000}"/>
    <cellStyle name="20% - 강조색2 2 3 2 4 5 2" xfId="2980" xr:uid="{00000000-0005-0000-0000-0000490B0000}"/>
    <cellStyle name="20% - 강조색2 2 3 2 4 6" xfId="2981" xr:uid="{00000000-0005-0000-0000-00004A0B0000}"/>
    <cellStyle name="20% - 강조색2 2 3 2 4 7" xfId="2982" xr:uid="{00000000-0005-0000-0000-00004B0B0000}"/>
    <cellStyle name="20% - 강조색2 2 3 2 4 8" xfId="2983" xr:uid="{00000000-0005-0000-0000-00004C0B0000}"/>
    <cellStyle name="20% - 강조색2 2 3 2 4 9" xfId="2984" xr:uid="{00000000-0005-0000-0000-00004D0B0000}"/>
    <cellStyle name="20% - 강조색2 2 3 2 5" xfId="2985" xr:uid="{00000000-0005-0000-0000-00004E0B0000}"/>
    <cellStyle name="20% - 강조색2 2 3 2 5 10" xfId="2986" xr:uid="{00000000-0005-0000-0000-00004F0B0000}"/>
    <cellStyle name="20% - 강조색2 2 3 2 5 2" xfId="2987" xr:uid="{00000000-0005-0000-0000-0000500B0000}"/>
    <cellStyle name="20% - 강조색2 2 3 2 5 2 2" xfId="2988" xr:uid="{00000000-0005-0000-0000-0000510B0000}"/>
    <cellStyle name="20% - 강조색2 2 3 2 5 2 3" xfId="2989" xr:uid="{00000000-0005-0000-0000-0000520B0000}"/>
    <cellStyle name="20% - 강조색2 2 3 2 5 3" xfId="2990" xr:uid="{00000000-0005-0000-0000-0000530B0000}"/>
    <cellStyle name="20% - 강조색2 2 3 2 5 3 2" xfId="2991" xr:uid="{00000000-0005-0000-0000-0000540B0000}"/>
    <cellStyle name="20% - 강조색2 2 3 2 5 3 3" xfId="2992" xr:uid="{00000000-0005-0000-0000-0000550B0000}"/>
    <cellStyle name="20% - 강조색2 2 3 2 5 4" xfId="2993" xr:uid="{00000000-0005-0000-0000-0000560B0000}"/>
    <cellStyle name="20% - 강조색2 2 3 2 5 4 2" xfId="2994" xr:uid="{00000000-0005-0000-0000-0000570B0000}"/>
    <cellStyle name="20% - 강조색2 2 3 2 5 5" xfId="2995" xr:uid="{00000000-0005-0000-0000-0000580B0000}"/>
    <cellStyle name="20% - 강조색2 2 3 2 5 5 2" xfId="2996" xr:uid="{00000000-0005-0000-0000-0000590B0000}"/>
    <cellStyle name="20% - 강조색2 2 3 2 5 6" xfId="2997" xr:uid="{00000000-0005-0000-0000-00005A0B0000}"/>
    <cellStyle name="20% - 강조색2 2 3 2 5 7" xfId="2998" xr:uid="{00000000-0005-0000-0000-00005B0B0000}"/>
    <cellStyle name="20% - 강조색2 2 3 2 5 8" xfId="2999" xr:uid="{00000000-0005-0000-0000-00005C0B0000}"/>
    <cellStyle name="20% - 강조색2 2 3 2 5 9" xfId="3000" xr:uid="{00000000-0005-0000-0000-00005D0B0000}"/>
    <cellStyle name="20% - 강조색2 2 3 2 6" xfId="3001" xr:uid="{00000000-0005-0000-0000-00005E0B0000}"/>
    <cellStyle name="20% - 강조색2 2 3 2 6 2" xfId="3002" xr:uid="{00000000-0005-0000-0000-00005F0B0000}"/>
    <cellStyle name="20% - 강조색2 2 3 2 6 3" xfId="3003" xr:uid="{00000000-0005-0000-0000-0000600B0000}"/>
    <cellStyle name="20% - 강조색2 2 3 2 7" xfId="3004" xr:uid="{00000000-0005-0000-0000-0000610B0000}"/>
    <cellStyle name="20% - 강조색2 2 3 2 7 2" xfId="3005" xr:uid="{00000000-0005-0000-0000-0000620B0000}"/>
    <cellStyle name="20% - 강조색2 2 3 2 7 3" xfId="3006" xr:uid="{00000000-0005-0000-0000-0000630B0000}"/>
    <cellStyle name="20% - 강조색2 2 3 2 8" xfId="3007" xr:uid="{00000000-0005-0000-0000-0000640B0000}"/>
    <cellStyle name="20% - 강조색2 2 3 2 8 2" xfId="3008" xr:uid="{00000000-0005-0000-0000-0000650B0000}"/>
    <cellStyle name="20% - 강조색2 2 3 2 8 3" xfId="3009" xr:uid="{00000000-0005-0000-0000-0000660B0000}"/>
    <cellStyle name="20% - 강조색2 2 3 2 9" xfId="3010" xr:uid="{00000000-0005-0000-0000-0000670B0000}"/>
    <cellStyle name="20% - 강조색2 2 3 2 9 2" xfId="3011" xr:uid="{00000000-0005-0000-0000-0000680B0000}"/>
    <cellStyle name="20% - 강조색2 2 3 3" xfId="3012" xr:uid="{00000000-0005-0000-0000-0000690B0000}"/>
    <cellStyle name="20% - 강조색2 2 3 3 10" xfId="3013" xr:uid="{00000000-0005-0000-0000-00006A0B0000}"/>
    <cellStyle name="20% - 강조색2 2 3 3 2" xfId="3014" xr:uid="{00000000-0005-0000-0000-00006B0B0000}"/>
    <cellStyle name="20% - 강조색2 2 3 3 2 2" xfId="3015" xr:uid="{00000000-0005-0000-0000-00006C0B0000}"/>
    <cellStyle name="20% - 강조색2 2 3 3 2 2 2" xfId="3016" xr:uid="{00000000-0005-0000-0000-00006D0B0000}"/>
    <cellStyle name="20% - 강조색2 2 3 3 2 2 3" xfId="3017" xr:uid="{00000000-0005-0000-0000-00006E0B0000}"/>
    <cellStyle name="20% - 강조색2 2 3 3 2 2 4" xfId="3018" xr:uid="{00000000-0005-0000-0000-00006F0B0000}"/>
    <cellStyle name="20% - 강조색2 2 3 3 2 2 5" xfId="3019" xr:uid="{00000000-0005-0000-0000-0000700B0000}"/>
    <cellStyle name="20% - 강조색2 2 3 3 2 3" xfId="3020" xr:uid="{00000000-0005-0000-0000-0000710B0000}"/>
    <cellStyle name="20% - 강조색2 2 3 3 2 4" xfId="3021" xr:uid="{00000000-0005-0000-0000-0000720B0000}"/>
    <cellStyle name="20% - 강조색2 2 3 3 2 5" xfId="3022" xr:uid="{00000000-0005-0000-0000-0000730B0000}"/>
    <cellStyle name="20% - 강조색2 2 3 3 2 6" xfId="3023" xr:uid="{00000000-0005-0000-0000-0000740B0000}"/>
    <cellStyle name="20% - 강조색2 2 3 3 2 7" xfId="3024" xr:uid="{00000000-0005-0000-0000-0000750B0000}"/>
    <cellStyle name="20% - 강조색2 2 3 3 3" xfId="3025" xr:uid="{00000000-0005-0000-0000-0000760B0000}"/>
    <cellStyle name="20% - 강조색2 2 3 3 3 2" xfId="3026" xr:uid="{00000000-0005-0000-0000-0000770B0000}"/>
    <cellStyle name="20% - 강조색2 2 3 3 3 3" xfId="3027" xr:uid="{00000000-0005-0000-0000-0000780B0000}"/>
    <cellStyle name="20% - 강조색2 2 3 3 3 4" xfId="3028" xr:uid="{00000000-0005-0000-0000-0000790B0000}"/>
    <cellStyle name="20% - 강조색2 2 3 3 3 5" xfId="3029" xr:uid="{00000000-0005-0000-0000-00007A0B0000}"/>
    <cellStyle name="20% - 강조색2 2 3 3 3 6" xfId="3030" xr:uid="{00000000-0005-0000-0000-00007B0B0000}"/>
    <cellStyle name="20% - 강조색2 2 3 3 4" xfId="3031" xr:uid="{00000000-0005-0000-0000-00007C0B0000}"/>
    <cellStyle name="20% - 강조색2 2 3 3 4 2" xfId="3032" xr:uid="{00000000-0005-0000-0000-00007D0B0000}"/>
    <cellStyle name="20% - 강조색2 2 3 3 4 3" xfId="3033" xr:uid="{00000000-0005-0000-0000-00007E0B0000}"/>
    <cellStyle name="20% - 강조색2 2 3 3 5" xfId="3034" xr:uid="{00000000-0005-0000-0000-00007F0B0000}"/>
    <cellStyle name="20% - 강조색2 2 3 3 5 2" xfId="3035" xr:uid="{00000000-0005-0000-0000-0000800B0000}"/>
    <cellStyle name="20% - 강조색2 2 3 3 6" xfId="3036" xr:uid="{00000000-0005-0000-0000-0000810B0000}"/>
    <cellStyle name="20% - 강조색2 2 3 3 7" xfId="3037" xr:uid="{00000000-0005-0000-0000-0000820B0000}"/>
    <cellStyle name="20% - 강조색2 2 3 3 8" xfId="3038" xr:uid="{00000000-0005-0000-0000-0000830B0000}"/>
    <cellStyle name="20% - 강조색2 2 3 3 9" xfId="3039" xr:uid="{00000000-0005-0000-0000-0000840B0000}"/>
    <cellStyle name="20% - 강조색2 2 3 4" xfId="3040" xr:uid="{00000000-0005-0000-0000-0000850B0000}"/>
    <cellStyle name="20% - 강조색2 2 3 4 10" xfId="3041" xr:uid="{00000000-0005-0000-0000-0000860B0000}"/>
    <cellStyle name="20% - 강조색2 2 3 4 2" xfId="3042" xr:uid="{00000000-0005-0000-0000-0000870B0000}"/>
    <cellStyle name="20% - 강조색2 2 3 4 2 2" xfId="3043" xr:uid="{00000000-0005-0000-0000-0000880B0000}"/>
    <cellStyle name="20% - 강조색2 2 3 4 2 2 2" xfId="3044" xr:uid="{00000000-0005-0000-0000-0000890B0000}"/>
    <cellStyle name="20% - 강조색2 2 3 4 2 2 3" xfId="3045" xr:uid="{00000000-0005-0000-0000-00008A0B0000}"/>
    <cellStyle name="20% - 강조색2 2 3 4 2 2 4" xfId="3046" xr:uid="{00000000-0005-0000-0000-00008B0B0000}"/>
    <cellStyle name="20% - 강조색2 2 3 4 2 2 5" xfId="3047" xr:uid="{00000000-0005-0000-0000-00008C0B0000}"/>
    <cellStyle name="20% - 강조색2 2 3 4 2 3" xfId="3048" xr:uid="{00000000-0005-0000-0000-00008D0B0000}"/>
    <cellStyle name="20% - 강조색2 2 3 4 2 4" xfId="3049" xr:uid="{00000000-0005-0000-0000-00008E0B0000}"/>
    <cellStyle name="20% - 강조색2 2 3 4 2 5" xfId="3050" xr:uid="{00000000-0005-0000-0000-00008F0B0000}"/>
    <cellStyle name="20% - 강조색2 2 3 4 2 6" xfId="3051" xr:uid="{00000000-0005-0000-0000-0000900B0000}"/>
    <cellStyle name="20% - 강조색2 2 3 4 2 7" xfId="3052" xr:uid="{00000000-0005-0000-0000-0000910B0000}"/>
    <cellStyle name="20% - 강조색2 2 3 4 3" xfId="3053" xr:uid="{00000000-0005-0000-0000-0000920B0000}"/>
    <cellStyle name="20% - 강조색2 2 3 4 3 2" xfId="3054" xr:uid="{00000000-0005-0000-0000-0000930B0000}"/>
    <cellStyle name="20% - 강조색2 2 3 4 3 3" xfId="3055" xr:uid="{00000000-0005-0000-0000-0000940B0000}"/>
    <cellStyle name="20% - 강조색2 2 3 4 3 4" xfId="3056" xr:uid="{00000000-0005-0000-0000-0000950B0000}"/>
    <cellStyle name="20% - 강조색2 2 3 4 3 5" xfId="3057" xr:uid="{00000000-0005-0000-0000-0000960B0000}"/>
    <cellStyle name="20% - 강조색2 2 3 4 3 6" xfId="3058" xr:uid="{00000000-0005-0000-0000-0000970B0000}"/>
    <cellStyle name="20% - 강조색2 2 3 4 4" xfId="3059" xr:uid="{00000000-0005-0000-0000-0000980B0000}"/>
    <cellStyle name="20% - 강조색2 2 3 4 4 2" xfId="3060" xr:uid="{00000000-0005-0000-0000-0000990B0000}"/>
    <cellStyle name="20% - 강조색2 2 3 4 4 3" xfId="3061" xr:uid="{00000000-0005-0000-0000-00009A0B0000}"/>
    <cellStyle name="20% - 강조색2 2 3 4 5" xfId="3062" xr:uid="{00000000-0005-0000-0000-00009B0B0000}"/>
    <cellStyle name="20% - 강조색2 2 3 4 5 2" xfId="3063" xr:uid="{00000000-0005-0000-0000-00009C0B0000}"/>
    <cellStyle name="20% - 강조색2 2 3 4 6" xfId="3064" xr:uid="{00000000-0005-0000-0000-00009D0B0000}"/>
    <cellStyle name="20% - 강조색2 2 3 4 7" xfId="3065" xr:uid="{00000000-0005-0000-0000-00009E0B0000}"/>
    <cellStyle name="20% - 강조색2 2 3 4 8" xfId="3066" xr:uid="{00000000-0005-0000-0000-00009F0B0000}"/>
    <cellStyle name="20% - 강조색2 2 3 4 9" xfId="3067" xr:uid="{00000000-0005-0000-0000-0000A00B0000}"/>
    <cellStyle name="20% - 강조색2 2 3 5" xfId="3068" xr:uid="{00000000-0005-0000-0000-0000A10B0000}"/>
    <cellStyle name="20% - 강조색2 2 3 5 10" xfId="3069" xr:uid="{00000000-0005-0000-0000-0000A20B0000}"/>
    <cellStyle name="20% - 강조색2 2 3 5 2" xfId="3070" xr:uid="{00000000-0005-0000-0000-0000A30B0000}"/>
    <cellStyle name="20% - 강조색2 2 3 5 2 2" xfId="3071" xr:uid="{00000000-0005-0000-0000-0000A40B0000}"/>
    <cellStyle name="20% - 강조색2 2 3 5 2 3" xfId="3072" xr:uid="{00000000-0005-0000-0000-0000A50B0000}"/>
    <cellStyle name="20% - 강조색2 2 3 5 2 4" xfId="3073" xr:uid="{00000000-0005-0000-0000-0000A60B0000}"/>
    <cellStyle name="20% - 강조색2 2 3 5 2 5" xfId="3074" xr:uid="{00000000-0005-0000-0000-0000A70B0000}"/>
    <cellStyle name="20% - 강조색2 2 3 5 2 6" xfId="3075" xr:uid="{00000000-0005-0000-0000-0000A80B0000}"/>
    <cellStyle name="20% - 강조색2 2 3 5 3" xfId="3076" xr:uid="{00000000-0005-0000-0000-0000A90B0000}"/>
    <cellStyle name="20% - 강조색2 2 3 5 3 2" xfId="3077" xr:uid="{00000000-0005-0000-0000-0000AA0B0000}"/>
    <cellStyle name="20% - 강조색2 2 3 5 3 3" xfId="3078" xr:uid="{00000000-0005-0000-0000-0000AB0B0000}"/>
    <cellStyle name="20% - 강조색2 2 3 5 4" xfId="3079" xr:uid="{00000000-0005-0000-0000-0000AC0B0000}"/>
    <cellStyle name="20% - 강조색2 2 3 5 4 2" xfId="3080" xr:uid="{00000000-0005-0000-0000-0000AD0B0000}"/>
    <cellStyle name="20% - 강조색2 2 3 5 4 3" xfId="3081" xr:uid="{00000000-0005-0000-0000-0000AE0B0000}"/>
    <cellStyle name="20% - 강조색2 2 3 5 5" xfId="3082" xr:uid="{00000000-0005-0000-0000-0000AF0B0000}"/>
    <cellStyle name="20% - 강조색2 2 3 5 5 2" xfId="3083" xr:uid="{00000000-0005-0000-0000-0000B00B0000}"/>
    <cellStyle name="20% - 강조색2 2 3 5 6" xfId="3084" xr:uid="{00000000-0005-0000-0000-0000B10B0000}"/>
    <cellStyle name="20% - 강조색2 2 3 5 7" xfId="3085" xr:uid="{00000000-0005-0000-0000-0000B20B0000}"/>
    <cellStyle name="20% - 강조색2 2 3 5 8" xfId="3086" xr:uid="{00000000-0005-0000-0000-0000B30B0000}"/>
    <cellStyle name="20% - 강조색2 2 3 5 9" xfId="3087" xr:uid="{00000000-0005-0000-0000-0000B40B0000}"/>
    <cellStyle name="20% - 강조색2 2 3 6" xfId="3088" xr:uid="{00000000-0005-0000-0000-0000B50B0000}"/>
    <cellStyle name="20% - 강조색2 2 3 6 10" xfId="3089" xr:uid="{00000000-0005-0000-0000-0000B60B0000}"/>
    <cellStyle name="20% - 강조색2 2 3 6 2" xfId="3090" xr:uid="{00000000-0005-0000-0000-0000B70B0000}"/>
    <cellStyle name="20% - 강조색2 2 3 6 2 2" xfId="3091" xr:uid="{00000000-0005-0000-0000-0000B80B0000}"/>
    <cellStyle name="20% - 강조색2 2 3 6 2 3" xfId="3092" xr:uid="{00000000-0005-0000-0000-0000B90B0000}"/>
    <cellStyle name="20% - 강조색2 2 3 6 3" xfId="3093" xr:uid="{00000000-0005-0000-0000-0000BA0B0000}"/>
    <cellStyle name="20% - 강조색2 2 3 6 3 2" xfId="3094" xr:uid="{00000000-0005-0000-0000-0000BB0B0000}"/>
    <cellStyle name="20% - 강조색2 2 3 6 3 3" xfId="3095" xr:uid="{00000000-0005-0000-0000-0000BC0B0000}"/>
    <cellStyle name="20% - 강조색2 2 3 6 4" xfId="3096" xr:uid="{00000000-0005-0000-0000-0000BD0B0000}"/>
    <cellStyle name="20% - 강조색2 2 3 6 4 2" xfId="3097" xr:uid="{00000000-0005-0000-0000-0000BE0B0000}"/>
    <cellStyle name="20% - 강조색2 2 3 6 5" xfId="3098" xr:uid="{00000000-0005-0000-0000-0000BF0B0000}"/>
    <cellStyle name="20% - 강조색2 2 3 6 5 2" xfId="3099" xr:uid="{00000000-0005-0000-0000-0000C00B0000}"/>
    <cellStyle name="20% - 강조색2 2 3 6 6" xfId="3100" xr:uid="{00000000-0005-0000-0000-0000C10B0000}"/>
    <cellStyle name="20% - 강조색2 2 3 6 7" xfId="3101" xr:uid="{00000000-0005-0000-0000-0000C20B0000}"/>
    <cellStyle name="20% - 강조색2 2 3 6 8" xfId="3102" xr:uid="{00000000-0005-0000-0000-0000C30B0000}"/>
    <cellStyle name="20% - 강조색2 2 3 6 9" xfId="3103" xr:uid="{00000000-0005-0000-0000-0000C40B0000}"/>
    <cellStyle name="20% - 강조색2 2 3 7" xfId="3104" xr:uid="{00000000-0005-0000-0000-0000C50B0000}"/>
    <cellStyle name="20% - 강조색2 2 3 7 2" xfId="3105" xr:uid="{00000000-0005-0000-0000-0000C60B0000}"/>
    <cellStyle name="20% - 강조색2 2 3 7 3" xfId="3106" xr:uid="{00000000-0005-0000-0000-0000C70B0000}"/>
    <cellStyle name="20% - 강조색2 2 3 8" xfId="3107" xr:uid="{00000000-0005-0000-0000-0000C80B0000}"/>
    <cellStyle name="20% - 강조색2 2 3 8 2" xfId="3108" xr:uid="{00000000-0005-0000-0000-0000C90B0000}"/>
    <cellStyle name="20% - 강조색2 2 3 8 3" xfId="3109" xr:uid="{00000000-0005-0000-0000-0000CA0B0000}"/>
    <cellStyle name="20% - 강조색2 2 3 9" xfId="3110" xr:uid="{00000000-0005-0000-0000-0000CB0B0000}"/>
    <cellStyle name="20% - 강조색2 2 3 9 2" xfId="3111" xr:uid="{00000000-0005-0000-0000-0000CC0B0000}"/>
    <cellStyle name="20% - 강조색2 2 3 9 3" xfId="3112" xr:uid="{00000000-0005-0000-0000-0000CD0B0000}"/>
    <cellStyle name="20% - 강조색2 2 4" xfId="3113" xr:uid="{00000000-0005-0000-0000-0000CE0B0000}"/>
    <cellStyle name="20% - 강조색2 2 4 10" xfId="3114" xr:uid="{00000000-0005-0000-0000-0000CF0B0000}"/>
    <cellStyle name="20% - 강조색2 2 4 10 2" xfId="3115" xr:uid="{00000000-0005-0000-0000-0000D00B0000}"/>
    <cellStyle name="20% - 강조색2 2 4 11" xfId="3116" xr:uid="{00000000-0005-0000-0000-0000D10B0000}"/>
    <cellStyle name="20% - 강조색2 2 4 12" xfId="3117" xr:uid="{00000000-0005-0000-0000-0000D20B0000}"/>
    <cellStyle name="20% - 강조색2 2 4 13" xfId="3118" xr:uid="{00000000-0005-0000-0000-0000D30B0000}"/>
    <cellStyle name="20% - 강조색2 2 4 14" xfId="3119" xr:uid="{00000000-0005-0000-0000-0000D40B0000}"/>
    <cellStyle name="20% - 강조색2 2 4 15" xfId="3120" xr:uid="{00000000-0005-0000-0000-0000D50B0000}"/>
    <cellStyle name="20% - 강조색2 2 4 2" xfId="3121" xr:uid="{00000000-0005-0000-0000-0000D60B0000}"/>
    <cellStyle name="20% - 강조색2 2 4 2 10" xfId="3122" xr:uid="{00000000-0005-0000-0000-0000D70B0000}"/>
    <cellStyle name="20% - 강조색2 2 4 2 11" xfId="3123" xr:uid="{00000000-0005-0000-0000-0000D80B0000}"/>
    <cellStyle name="20% - 강조색2 2 4 2 12" xfId="3124" xr:uid="{00000000-0005-0000-0000-0000D90B0000}"/>
    <cellStyle name="20% - 강조색2 2 4 2 2" xfId="3125" xr:uid="{00000000-0005-0000-0000-0000DA0B0000}"/>
    <cellStyle name="20% - 강조색2 2 4 2 2 10" xfId="3126" xr:uid="{00000000-0005-0000-0000-0000DB0B0000}"/>
    <cellStyle name="20% - 강조색2 2 4 2 2 2" xfId="3127" xr:uid="{00000000-0005-0000-0000-0000DC0B0000}"/>
    <cellStyle name="20% - 강조색2 2 4 2 2 2 2" xfId="3128" xr:uid="{00000000-0005-0000-0000-0000DD0B0000}"/>
    <cellStyle name="20% - 강조색2 2 4 2 2 2 2 2" xfId="3129" xr:uid="{00000000-0005-0000-0000-0000DE0B0000}"/>
    <cellStyle name="20% - 강조색2 2 4 2 2 2 2 3" xfId="3130" xr:uid="{00000000-0005-0000-0000-0000DF0B0000}"/>
    <cellStyle name="20% - 강조색2 2 4 2 2 2 2 4" xfId="3131" xr:uid="{00000000-0005-0000-0000-0000E00B0000}"/>
    <cellStyle name="20% - 강조색2 2 4 2 2 2 2 5" xfId="3132" xr:uid="{00000000-0005-0000-0000-0000E10B0000}"/>
    <cellStyle name="20% - 강조색2 2 4 2 2 2 3" xfId="3133" xr:uid="{00000000-0005-0000-0000-0000E20B0000}"/>
    <cellStyle name="20% - 강조색2 2 4 2 2 2 4" xfId="3134" xr:uid="{00000000-0005-0000-0000-0000E30B0000}"/>
    <cellStyle name="20% - 강조색2 2 4 2 2 2 5" xfId="3135" xr:uid="{00000000-0005-0000-0000-0000E40B0000}"/>
    <cellStyle name="20% - 강조색2 2 4 2 2 2 6" xfId="3136" xr:uid="{00000000-0005-0000-0000-0000E50B0000}"/>
    <cellStyle name="20% - 강조색2 2 4 2 2 2 7" xfId="3137" xr:uid="{00000000-0005-0000-0000-0000E60B0000}"/>
    <cellStyle name="20% - 강조색2 2 4 2 2 3" xfId="3138" xr:uid="{00000000-0005-0000-0000-0000E70B0000}"/>
    <cellStyle name="20% - 강조색2 2 4 2 2 3 2" xfId="3139" xr:uid="{00000000-0005-0000-0000-0000E80B0000}"/>
    <cellStyle name="20% - 강조색2 2 4 2 2 3 3" xfId="3140" xr:uid="{00000000-0005-0000-0000-0000E90B0000}"/>
    <cellStyle name="20% - 강조색2 2 4 2 2 3 4" xfId="3141" xr:uid="{00000000-0005-0000-0000-0000EA0B0000}"/>
    <cellStyle name="20% - 강조색2 2 4 2 2 3 5" xfId="3142" xr:uid="{00000000-0005-0000-0000-0000EB0B0000}"/>
    <cellStyle name="20% - 강조색2 2 4 2 2 3 6" xfId="3143" xr:uid="{00000000-0005-0000-0000-0000EC0B0000}"/>
    <cellStyle name="20% - 강조색2 2 4 2 2 4" xfId="3144" xr:uid="{00000000-0005-0000-0000-0000ED0B0000}"/>
    <cellStyle name="20% - 강조색2 2 4 2 2 4 2" xfId="3145" xr:uid="{00000000-0005-0000-0000-0000EE0B0000}"/>
    <cellStyle name="20% - 강조색2 2 4 2 2 5" xfId="3146" xr:uid="{00000000-0005-0000-0000-0000EF0B0000}"/>
    <cellStyle name="20% - 강조색2 2 4 2 2 5 2" xfId="3147" xr:uid="{00000000-0005-0000-0000-0000F00B0000}"/>
    <cellStyle name="20% - 강조색2 2 4 2 2 6" xfId="3148" xr:uid="{00000000-0005-0000-0000-0000F10B0000}"/>
    <cellStyle name="20% - 강조색2 2 4 2 2 7" xfId="3149" xr:uid="{00000000-0005-0000-0000-0000F20B0000}"/>
    <cellStyle name="20% - 강조색2 2 4 2 2 8" xfId="3150" xr:uid="{00000000-0005-0000-0000-0000F30B0000}"/>
    <cellStyle name="20% - 강조색2 2 4 2 2 9" xfId="3151" xr:uid="{00000000-0005-0000-0000-0000F40B0000}"/>
    <cellStyle name="20% - 강조색2 2 4 2 3" xfId="3152" xr:uid="{00000000-0005-0000-0000-0000F50B0000}"/>
    <cellStyle name="20% - 강조색2 2 4 2 3 10" xfId="3153" xr:uid="{00000000-0005-0000-0000-0000F60B0000}"/>
    <cellStyle name="20% - 강조색2 2 4 2 3 2" xfId="3154" xr:uid="{00000000-0005-0000-0000-0000F70B0000}"/>
    <cellStyle name="20% - 강조색2 2 4 2 3 2 2" xfId="3155" xr:uid="{00000000-0005-0000-0000-0000F80B0000}"/>
    <cellStyle name="20% - 강조색2 2 4 2 3 2 3" xfId="3156" xr:uid="{00000000-0005-0000-0000-0000F90B0000}"/>
    <cellStyle name="20% - 강조색2 2 4 2 3 2 4" xfId="3157" xr:uid="{00000000-0005-0000-0000-0000FA0B0000}"/>
    <cellStyle name="20% - 강조색2 2 4 2 3 2 5" xfId="3158" xr:uid="{00000000-0005-0000-0000-0000FB0B0000}"/>
    <cellStyle name="20% - 강조색2 2 4 2 3 2 6" xfId="3159" xr:uid="{00000000-0005-0000-0000-0000FC0B0000}"/>
    <cellStyle name="20% - 강조색2 2 4 2 3 3" xfId="3160" xr:uid="{00000000-0005-0000-0000-0000FD0B0000}"/>
    <cellStyle name="20% - 강조색2 2 4 2 3 3 2" xfId="3161" xr:uid="{00000000-0005-0000-0000-0000FE0B0000}"/>
    <cellStyle name="20% - 강조색2 2 4 2 3 4" xfId="3162" xr:uid="{00000000-0005-0000-0000-0000FF0B0000}"/>
    <cellStyle name="20% - 강조색2 2 4 2 3 4 2" xfId="3163" xr:uid="{00000000-0005-0000-0000-0000000C0000}"/>
    <cellStyle name="20% - 강조색2 2 4 2 3 5" xfId="3164" xr:uid="{00000000-0005-0000-0000-0000010C0000}"/>
    <cellStyle name="20% - 강조색2 2 4 2 3 5 2" xfId="3165" xr:uid="{00000000-0005-0000-0000-0000020C0000}"/>
    <cellStyle name="20% - 강조색2 2 4 2 3 6" xfId="3166" xr:uid="{00000000-0005-0000-0000-0000030C0000}"/>
    <cellStyle name="20% - 강조색2 2 4 2 3 7" xfId="3167" xr:uid="{00000000-0005-0000-0000-0000040C0000}"/>
    <cellStyle name="20% - 강조색2 2 4 2 3 8" xfId="3168" xr:uid="{00000000-0005-0000-0000-0000050C0000}"/>
    <cellStyle name="20% - 강조색2 2 4 2 3 9" xfId="3169" xr:uid="{00000000-0005-0000-0000-0000060C0000}"/>
    <cellStyle name="20% - 강조색2 2 4 2 4" xfId="3170" xr:uid="{00000000-0005-0000-0000-0000070C0000}"/>
    <cellStyle name="20% - 강조색2 2 4 2 4 2" xfId="3171" xr:uid="{00000000-0005-0000-0000-0000080C0000}"/>
    <cellStyle name="20% - 강조색2 2 4 2 4 3" xfId="3172" xr:uid="{00000000-0005-0000-0000-0000090C0000}"/>
    <cellStyle name="20% - 강조색2 2 4 2 4 4" xfId="3173" xr:uid="{00000000-0005-0000-0000-00000A0C0000}"/>
    <cellStyle name="20% - 강조색2 2 4 2 4 5" xfId="3174" xr:uid="{00000000-0005-0000-0000-00000B0C0000}"/>
    <cellStyle name="20% - 강조색2 2 4 2 4 6" xfId="3175" xr:uid="{00000000-0005-0000-0000-00000C0C0000}"/>
    <cellStyle name="20% - 강조색2 2 4 2 5" xfId="3176" xr:uid="{00000000-0005-0000-0000-00000D0C0000}"/>
    <cellStyle name="20% - 강조색2 2 4 2 5 2" xfId="3177" xr:uid="{00000000-0005-0000-0000-00000E0C0000}"/>
    <cellStyle name="20% - 강조색2 2 4 2 6" xfId="3178" xr:uid="{00000000-0005-0000-0000-00000F0C0000}"/>
    <cellStyle name="20% - 강조색2 2 4 2 6 2" xfId="3179" xr:uid="{00000000-0005-0000-0000-0000100C0000}"/>
    <cellStyle name="20% - 강조색2 2 4 2 7" xfId="3180" xr:uid="{00000000-0005-0000-0000-0000110C0000}"/>
    <cellStyle name="20% - 강조색2 2 4 2 7 2" xfId="3181" xr:uid="{00000000-0005-0000-0000-0000120C0000}"/>
    <cellStyle name="20% - 강조색2 2 4 2 8" xfId="3182" xr:uid="{00000000-0005-0000-0000-0000130C0000}"/>
    <cellStyle name="20% - 강조색2 2 4 2 9" xfId="3183" xr:uid="{00000000-0005-0000-0000-0000140C0000}"/>
    <cellStyle name="20% - 강조색2 2 4 3" xfId="3184" xr:uid="{00000000-0005-0000-0000-0000150C0000}"/>
    <cellStyle name="20% - 강조색2 2 4 3 10" xfId="3185" xr:uid="{00000000-0005-0000-0000-0000160C0000}"/>
    <cellStyle name="20% - 강조색2 2 4 3 2" xfId="3186" xr:uid="{00000000-0005-0000-0000-0000170C0000}"/>
    <cellStyle name="20% - 강조색2 2 4 3 2 2" xfId="3187" xr:uid="{00000000-0005-0000-0000-0000180C0000}"/>
    <cellStyle name="20% - 강조색2 2 4 3 2 2 2" xfId="3188" xr:uid="{00000000-0005-0000-0000-0000190C0000}"/>
    <cellStyle name="20% - 강조색2 2 4 3 2 2 3" xfId="3189" xr:uid="{00000000-0005-0000-0000-00001A0C0000}"/>
    <cellStyle name="20% - 강조색2 2 4 3 2 2 4" xfId="3190" xr:uid="{00000000-0005-0000-0000-00001B0C0000}"/>
    <cellStyle name="20% - 강조색2 2 4 3 2 2 5" xfId="3191" xr:uid="{00000000-0005-0000-0000-00001C0C0000}"/>
    <cellStyle name="20% - 강조색2 2 4 3 2 3" xfId="3192" xr:uid="{00000000-0005-0000-0000-00001D0C0000}"/>
    <cellStyle name="20% - 강조색2 2 4 3 2 4" xfId="3193" xr:uid="{00000000-0005-0000-0000-00001E0C0000}"/>
    <cellStyle name="20% - 강조색2 2 4 3 2 5" xfId="3194" xr:uid="{00000000-0005-0000-0000-00001F0C0000}"/>
    <cellStyle name="20% - 강조색2 2 4 3 2 6" xfId="3195" xr:uid="{00000000-0005-0000-0000-0000200C0000}"/>
    <cellStyle name="20% - 강조색2 2 4 3 2 7" xfId="3196" xr:uid="{00000000-0005-0000-0000-0000210C0000}"/>
    <cellStyle name="20% - 강조색2 2 4 3 3" xfId="3197" xr:uid="{00000000-0005-0000-0000-0000220C0000}"/>
    <cellStyle name="20% - 강조색2 2 4 3 3 2" xfId="3198" xr:uid="{00000000-0005-0000-0000-0000230C0000}"/>
    <cellStyle name="20% - 강조색2 2 4 3 3 3" xfId="3199" xr:uid="{00000000-0005-0000-0000-0000240C0000}"/>
    <cellStyle name="20% - 강조색2 2 4 3 3 4" xfId="3200" xr:uid="{00000000-0005-0000-0000-0000250C0000}"/>
    <cellStyle name="20% - 강조색2 2 4 3 3 5" xfId="3201" xr:uid="{00000000-0005-0000-0000-0000260C0000}"/>
    <cellStyle name="20% - 강조색2 2 4 3 3 6" xfId="3202" xr:uid="{00000000-0005-0000-0000-0000270C0000}"/>
    <cellStyle name="20% - 강조색2 2 4 3 4" xfId="3203" xr:uid="{00000000-0005-0000-0000-0000280C0000}"/>
    <cellStyle name="20% - 강조색2 2 4 3 4 2" xfId="3204" xr:uid="{00000000-0005-0000-0000-0000290C0000}"/>
    <cellStyle name="20% - 강조색2 2 4 3 4 3" xfId="3205" xr:uid="{00000000-0005-0000-0000-00002A0C0000}"/>
    <cellStyle name="20% - 강조색2 2 4 3 5" xfId="3206" xr:uid="{00000000-0005-0000-0000-00002B0C0000}"/>
    <cellStyle name="20% - 강조색2 2 4 3 5 2" xfId="3207" xr:uid="{00000000-0005-0000-0000-00002C0C0000}"/>
    <cellStyle name="20% - 강조색2 2 4 3 6" xfId="3208" xr:uid="{00000000-0005-0000-0000-00002D0C0000}"/>
    <cellStyle name="20% - 강조색2 2 4 3 7" xfId="3209" xr:uid="{00000000-0005-0000-0000-00002E0C0000}"/>
    <cellStyle name="20% - 강조색2 2 4 3 8" xfId="3210" xr:uid="{00000000-0005-0000-0000-00002F0C0000}"/>
    <cellStyle name="20% - 강조색2 2 4 3 9" xfId="3211" xr:uid="{00000000-0005-0000-0000-0000300C0000}"/>
    <cellStyle name="20% - 강조색2 2 4 4" xfId="3212" xr:uid="{00000000-0005-0000-0000-0000310C0000}"/>
    <cellStyle name="20% - 강조색2 2 4 4 10" xfId="3213" xr:uid="{00000000-0005-0000-0000-0000320C0000}"/>
    <cellStyle name="20% - 강조색2 2 4 4 2" xfId="3214" xr:uid="{00000000-0005-0000-0000-0000330C0000}"/>
    <cellStyle name="20% - 강조색2 2 4 4 2 2" xfId="3215" xr:uid="{00000000-0005-0000-0000-0000340C0000}"/>
    <cellStyle name="20% - 강조색2 2 4 4 2 2 2" xfId="3216" xr:uid="{00000000-0005-0000-0000-0000350C0000}"/>
    <cellStyle name="20% - 강조색2 2 4 4 2 2 3" xfId="3217" xr:uid="{00000000-0005-0000-0000-0000360C0000}"/>
    <cellStyle name="20% - 강조색2 2 4 4 2 2 4" xfId="3218" xr:uid="{00000000-0005-0000-0000-0000370C0000}"/>
    <cellStyle name="20% - 강조색2 2 4 4 2 2 5" xfId="3219" xr:uid="{00000000-0005-0000-0000-0000380C0000}"/>
    <cellStyle name="20% - 강조색2 2 4 4 2 3" xfId="3220" xr:uid="{00000000-0005-0000-0000-0000390C0000}"/>
    <cellStyle name="20% - 강조색2 2 4 4 2 4" xfId="3221" xr:uid="{00000000-0005-0000-0000-00003A0C0000}"/>
    <cellStyle name="20% - 강조색2 2 4 4 2 5" xfId="3222" xr:uid="{00000000-0005-0000-0000-00003B0C0000}"/>
    <cellStyle name="20% - 강조색2 2 4 4 2 6" xfId="3223" xr:uid="{00000000-0005-0000-0000-00003C0C0000}"/>
    <cellStyle name="20% - 강조색2 2 4 4 2 7" xfId="3224" xr:uid="{00000000-0005-0000-0000-00003D0C0000}"/>
    <cellStyle name="20% - 강조색2 2 4 4 3" xfId="3225" xr:uid="{00000000-0005-0000-0000-00003E0C0000}"/>
    <cellStyle name="20% - 강조색2 2 4 4 3 2" xfId="3226" xr:uid="{00000000-0005-0000-0000-00003F0C0000}"/>
    <cellStyle name="20% - 강조색2 2 4 4 3 3" xfId="3227" xr:uid="{00000000-0005-0000-0000-0000400C0000}"/>
    <cellStyle name="20% - 강조색2 2 4 4 3 4" xfId="3228" xr:uid="{00000000-0005-0000-0000-0000410C0000}"/>
    <cellStyle name="20% - 강조색2 2 4 4 3 5" xfId="3229" xr:uid="{00000000-0005-0000-0000-0000420C0000}"/>
    <cellStyle name="20% - 강조색2 2 4 4 3 6" xfId="3230" xr:uid="{00000000-0005-0000-0000-0000430C0000}"/>
    <cellStyle name="20% - 강조색2 2 4 4 4" xfId="3231" xr:uid="{00000000-0005-0000-0000-0000440C0000}"/>
    <cellStyle name="20% - 강조색2 2 4 4 4 2" xfId="3232" xr:uid="{00000000-0005-0000-0000-0000450C0000}"/>
    <cellStyle name="20% - 강조색2 2 4 4 4 3" xfId="3233" xr:uid="{00000000-0005-0000-0000-0000460C0000}"/>
    <cellStyle name="20% - 강조색2 2 4 4 5" xfId="3234" xr:uid="{00000000-0005-0000-0000-0000470C0000}"/>
    <cellStyle name="20% - 강조색2 2 4 4 5 2" xfId="3235" xr:uid="{00000000-0005-0000-0000-0000480C0000}"/>
    <cellStyle name="20% - 강조색2 2 4 4 6" xfId="3236" xr:uid="{00000000-0005-0000-0000-0000490C0000}"/>
    <cellStyle name="20% - 강조색2 2 4 4 7" xfId="3237" xr:uid="{00000000-0005-0000-0000-00004A0C0000}"/>
    <cellStyle name="20% - 강조색2 2 4 4 8" xfId="3238" xr:uid="{00000000-0005-0000-0000-00004B0C0000}"/>
    <cellStyle name="20% - 강조색2 2 4 4 9" xfId="3239" xr:uid="{00000000-0005-0000-0000-00004C0C0000}"/>
    <cellStyle name="20% - 강조색2 2 4 5" xfId="3240" xr:uid="{00000000-0005-0000-0000-00004D0C0000}"/>
    <cellStyle name="20% - 강조색2 2 4 5 10" xfId="3241" xr:uid="{00000000-0005-0000-0000-00004E0C0000}"/>
    <cellStyle name="20% - 강조색2 2 4 5 2" xfId="3242" xr:uid="{00000000-0005-0000-0000-00004F0C0000}"/>
    <cellStyle name="20% - 강조색2 2 4 5 2 2" xfId="3243" xr:uid="{00000000-0005-0000-0000-0000500C0000}"/>
    <cellStyle name="20% - 강조색2 2 4 5 2 3" xfId="3244" xr:uid="{00000000-0005-0000-0000-0000510C0000}"/>
    <cellStyle name="20% - 강조색2 2 4 5 2 4" xfId="3245" xr:uid="{00000000-0005-0000-0000-0000520C0000}"/>
    <cellStyle name="20% - 강조색2 2 4 5 2 5" xfId="3246" xr:uid="{00000000-0005-0000-0000-0000530C0000}"/>
    <cellStyle name="20% - 강조색2 2 4 5 2 6" xfId="3247" xr:uid="{00000000-0005-0000-0000-0000540C0000}"/>
    <cellStyle name="20% - 강조색2 2 4 5 3" xfId="3248" xr:uid="{00000000-0005-0000-0000-0000550C0000}"/>
    <cellStyle name="20% - 강조색2 2 4 5 3 2" xfId="3249" xr:uid="{00000000-0005-0000-0000-0000560C0000}"/>
    <cellStyle name="20% - 강조색2 2 4 5 3 3" xfId="3250" xr:uid="{00000000-0005-0000-0000-0000570C0000}"/>
    <cellStyle name="20% - 강조색2 2 4 5 4" xfId="3251" xr:uid="{00000000-0005-0000-0000-0000580C0000}"/>
    <cellStyle name="20% - 강조색2 2 4 5 4 2" xfId="3252" xr:uid="{00000000-0005-0000-0000-0000590C0000}"/>
    <cellStyle name="20% - 강조색2 2 4 5 5" xfId="3253" xr:uid="{00000000-0005-0000-0000-00005A0C0000}"/>
    <cellStyle name="20% - 강조색2 2 4 5 5 2" xfId="3254" xr:uid="{00000000-0005-0000-0000-00005B0C0000}"/>
    <cellStyle name="20% - 강조색2 2 4 5 6" xfId="3255" xr:uid="{00000000-0005-0000-0000-00005C0C0000}"/>
    <cellStyle name="20% - 강조색2 2 4 5 7" xfId="3256" xr:uid="{00000000-0005-0000-0000-00005D0C0000}"/>
    <cellStyle name="20% - 강조색2 2 4 5 8" xfId="3257" xr:uid="{00000000-0005-0000-0000-00005E0C0000}"/>
    <cellStyle name="20% - 강조색2 2 4 5 9" xfId="3258" xr:uid="{00000000-0005-0000-0000-00005F0C0000}"/>
    <cellStyle name="20% - 강조색2 2 4 6" xfId="3259" xr:uid="{00000000-0005-0000-0000-0000600C0000}"/>
    <cellStyle name="20% - 강조색2 2 4 6 10" xfId="3260" xr:uid="{00000000-0005-0000-0000-0000610C0000}"/>
    <cellStyle name="20% - 강조색2 2 4 6 2" xfId="3261" xr:uid="{00000000-0005-0000-0000-0000620C0000}"/>
    <cellStyle name="20% - 강조색2 2 4 6 2 2" xfId="3262" xr:uid="{00000000-0005-0000-0000-0000630C0000}"/>
    <cellStyle name="20% - 강조색2 2 4 6 3" xfId="3263" xr:uid="{00000000-0005-0000-0000-0000640C0000}"/>
    <cellStyle name="20% - 강조색2 2 4 6 3 2" xfId="3264" xr:uid="{00000000-0005-0000-0000-0000650C0000}"/>
    <cellStyle name="20% - 강조색2 2 4 6 4" xfId="3265" xr:uid="{00000000-0005-0000-0000-0000660C0000}"/>
    <cellStyle name="20% - 강조색2 2 4 6 4 2" xfId="3266" xr:uid="{00000000-0005-0000-0000-0000670C0000}"/>
    <cellStyle name="20% - 강조색2 2 4 6 5" xfId="3267" xr:uid="{00000000-0005-0000-0000-0000680C0000}"/>
    <cellStyle name="20% - 강조색2 2 4 6 5 2" xfId="3268" xr:uid="{00000000-0005-0000-0000-0000690C0000}"/>
    <cellStyle name="20% - 강조색2 2 4 6 6" xfId="3269" xr:uid="{00000000-0005-0000-0000-00006A0C0000}"/>
    <cellStyle name="20% - 강조색2 2 4 6 7" xfId="3270" xr:uid="{00000000-0005-0000-0000-00006B0C0000}"/>
    <cellStyle name="20% - 강조색2 2 4 6 8" xfId="3271" xr:uid="{00000000-0005-0000-0000-00006C0C0000}"/>
    <cellStyle name="20% - 강조색2 2 4 6 9" xfId="3272" xr:uid="{00000000-0005-0000-0000-00006D0C0000}"/>
    <cellStyle name="20% - 강조색2 2 4 7" xfId="3273" xr:uid="{00000000-0005-0000-0000-00006E0C0000}"/>
    <cellStyle name="20% - 강조색2 2 4 7 2" xfId="3274" xr:uid="{00000000-0005-0000-0000-00006F0C0000}"/>
    <cellStyle name="20% - 강조색2 2 4 7 3" xfId="3275" xr:uid="{00000000-0005-0000-0000-0000700C0000}"/>
    <cellStyle name="20% - 강조색2 2 4 8" xfId="3276" xr:uid="{00000000-0005-0000-0000-0000710C0000}"/>
    <cellStyle name="20% - 강조색2 2 4 8 2" xfId="3277" xr:uid="{00000000-0005-0000-0000-0000720C0000}"/>
    <cellStyle name="20% - 강조색2 2 4 8 3" xfId="3278" xr:uid="{00000000-0005-0000-0000-0000730C0000}"/>
    <cellStyle name="20% - 강조색2 2 4 9" xfId="3279" xr:uid="{00000000-0005-0000-0000-0000740C0000}"/>
    <cellStyle name="20% - 강조색2 2 4 9 2" xfId="3280" xr:uid="{00000000-0005-0000-0000-0000750C0000}"/>
    <cellStyle name="20% - 강조색2 2 5" xfId="3281" xr:uid="{00000000-0005-0000-0000-0000760C0000}"/>
    <cellStyle name="20% - 강조색2 2 5 10" xfId="3282" xr:uid="{00000000-0005-0000-0000-0000770C0000}"/>
    <cellStyle name="20% - 강조색2 2 5 11" xfId="3283" xr:uid="{00000000-0005-0000-0000-0000780C0000}"/>
    <cellStyle name="20% - 강조색2 2 5 12" xfId="3284" xr:uid="{00000000-0005-0000-0000-0000790C0000}"/>
    <cellStyle name="20% - 강조색2 2 5 13" xfId="3285" xr:uid="{00000000-0005-0000-0000-00007A0C0000}"/>
    <cellStyle name="20% - 강조색2 2 5 14" xfId="3286" xr:uid="{00000000-0005-0000-0000-00007B0C0000}"/>
    <cellStyle name="20% - 강조색2 2 5 2" xfId="3287" xr:uid="{00000000-0005-0000-0000-00007C0C0000}"/>
    <cellStyle name="20% - 강조색2 2 5 2 10" xfId="3288" xr:uid="{00000000-0005-0000-0000-00007D0C0000}"/>
    <cellStyle name="20% - 강조색2 2 5 2 11" xfId="3289" xr:uid="{00000000-0005-0000-0000-00007E0C0000}"/>
    <cellStyle name="20% - 강조색2 2 5 2 12" xfId="3290" xr:uid="{00000000-0005-0000-0000-00007F0C0000}"/>
    <cellStyle name="20% - 강조색2 2 5 2 2" xfId="3291" xr:uid="{00000000-0005-0000-0000-0000800C0000}"/>
    <cellStyle name="20% - 강조색2 2 5 2 2 10" xfId="3292" xr:uid="{00000000-0005-0000-0000-0000810C0000}"/>
    <cellStyle name="20% - 강조색2 2 5 2 2 2" xfId="3293" xr:uid="{00000000-0005-0000-0000-0000820C0000}"/>
    <cellStyle name="20% - 강조색2 2 5 2 2 2 2" xfId="3294" xr:uid="{00000000-0005-0000-0000-0000830C0000}"/>
    <cellStyle name="20% - 강조색2 2 5 2 2 2 2 2" xfId="3295" xr:uid="{00000000-0005-0000-0000-0000840C0000}"/>
    <cellStyle name="20% - 강조색2 2 5 2 2 2 2 3" xfId="3296" xr:uid="{00000000-0005-0000-0000-0000850C0000}"/>
    <cellStyle name="20% - 강조색2 2 5 2 2 2 2 4" xfId="3297" xr:uid="{00000000-0005-0000-0000-0000860C0000}"/>
    <cellStyle name="20% - 강조색2 2 5 2 2 2 2 5" xfId="3298" xr:uid="{00000000-0005-0000-0000-0000870C0000}"/>
    <cellStyle name="20% - 강조색2 2 5 2 2 2 3" xfId="3299" xr:uid="{00000000-0005-0000-0000-0000880C0000}"/>
    <cellStyle name="20% - 강조색2 2 5 2 2 2 4" xfId="3300" xr:uid="{00000000-0005-0000-0000-0000890C0000}"/>
    <cellStyle name="20% - 강조색2 2 5 2 2 2 5" xfId="3301" xr:uid="{00000000-0005-0000-0000-00008A0C0000}"/>
    <cellStyle name="20% - 강조색2 2 5 2 2 2 6" xfId="3302" xr:uid="{00000000-0005-0000-0000-00008B0C0000}"/>
    <cellStyle name="20% - 강조색2 2 5 2 2 2 7" xfId="3303" xr:uid="{00000000-0005-0000-0000-00008C0C0000}"/>
    <cellStyle name="20% - 강조색2 2 5 2 2 3" xfId="3304" xr:uid="{00000000-0005-0000-0000-00008D0C0000}"/>
    <cellStyle name="20% - 강조색2 2 5 2 2 3 2" xfId="3305" xr:uid="{00000000-0005-0000-0000-00008E0C0000}"/>
    <cellStyle name="20% - 강조색2 2 5 2 2 3 3" xfId="3306" xr:uid="{00000000-0005-0000-0000-00008F0C0000}"/>
    <cellStyle name="20% - 강조색2 2 5 2 2 3 4" xfId="3307" xr:uid="{00000000-0005-0000-0000-0000900C0000}"/>
    <cellStyle name="20% - 강조색2 2 5 2 2 3 5" xfId="3308" xr:uid="{00000000-0005-0000-0000-0000910C0000}"/>
    <cellStyle name="20% - 강조색2 2 5 2 2 3 6" xfId="3309" xr:uid="{00000000-0005-0000-0000-0000920C0000}"/>
    <cellStyle name="20% - 강조색2 2 5 2 2 4" xfId="3310" xr:uid="{00000000-0005-0000-0000-0000930C0000}"/>
    <cellStyle name="20% - 강조색2 2 5 2 2 4 2" xfId="3311" xr:uid="{00000000-0005-0000-0000-0000940C0000}"/>
    <cellStyle name="20% - 강조색2 2 5 2 2 5" xfId="3312" xr:uid="{00000000-0005-0000-0000-0000950C0000}"/>
    <cellStyle name="20% - 강조색2 2 5 2 2 5 2" xfId="3313" xr:uid="{00000000-0005-0000-0000-0000960C0000}"/>
    <cellStyle name="20% - 강조색2 2 5 2 2 6" xfId="3314" xr:uid="{00000000-0005-0000-0000-0000970C0000}"/>
    <cellStyle name="20% - 강조색2 2 5 2 2 7" xfId="3315" xr:uid="{00000000-0005-0000-0000-0000980C0000}"/>
    <cellStyle name="20% - 강조색2 2 5 2 2 8" xfId="3316" xr:uid="{00000000-0005-0000-0000-0000990C0000}"/>
    <cellStyle name="20% - 강조색2 2 5 2 2 9" xfId="3317" xr:uid="{00000000-0005-0000-0000-00009A0C0000}"/>
    <cellStyle name="20% - 강조색2 2 5 2 3" xfId="3318" xr:uid="{00000000-0005-0000-0000-00009B0C0000}"/>
    <cellStyle name="20% - 강조색2 2 5 2 3 10" xfId="3319" xr:uid="{00000000-0005-0000-0000-00009C0C0000}"/>
    <cellStyle name="20% - 강조색2 2 5 2 3 2" xfId="3320" xr:uid="{00000000-0005-0000-0000-00009D0C0000}"/>
    <cellStyle name="20% - 강조색2 2 5 2 3 2 2" xfId="3321" xr:uid="{00000000-0005-0000-0000-00009E0C0000}"/>
    <cellStyle name="20% - 강조색2 2 5 2 3 2 3" xfId="3322" xr:uid="{00000000-0005-0000-0000-00009F0C0000}"/>
    <cellStyle name="20% - 강조색2 2 5 2 3 2 4" xfId="3323" xr:uid="{00000000-0005-0000-0000-0000A00C0000}"/>
    <cellStyle name="20% - 강조색2 2 5 2 3 2 5" xfId="3324" xr:uid="{00000000-0005-0000-0000-0000A10C0000}"/>
    <cellStyle name="20% - 강조색2 2 5 2 3 2 6" xfId="3325" xr:uid="{00000000-0005-0000-0000-0000A20C0000}"/>
    <cellStyle name="20% - 강조색2 2 5 2 3 3" xfId="3326" xr:uid="{00000000-0005-0000-0000-0000A30C0000}"/>
    <cellStyle name="20% - 강조색2 2 5 2 3 3 2" xfId="3327" xr:uid="{00000000-0005-0000-0000-0000A40C0000}"/>
    <cellStyle name="20% - 강조색2 2 5 2 3 4" xfId="3328" xr:uid="{00000000-0005-0000-0000-0000A50C0000}"/>
    <cellStyle name="20% - 강조색2 2 5 2 3 4 2" xfId="3329" xr:uid="{00000000-0005-0000-0000-0000A60C0000}"/>
    <cellStyle name="20% - 강조색2 2 5 2 3 5" xfId="3330" xr:uid="{00000000-0005-0000-0000-0000A70C0000}"/>
    <cellStyle name="20% - 강조색2 2 5 2 3 5 2" xfId="3331" xr:uid="{00000000-0005-0000-0000-0000A80C0000}"/>
    <cellStyle name="20% - 강조색2 2 5 2 3 6" xfId="3332" xr:uid="{00000000-0005-0000-0000-0000A90C0000}"/>
    <cellStyle name="20% - 강조색2 2 5 2 3 7" xfId="3333" xr:uid="{00000000-0005-0000-0000-0000AA0C0000}"/>
    <cellStyle name="20% - 강조색2 2 5 2 3 8" xfId="3334" xr:uid="{00000000-0005-0000-0000-0000AB0C0000}"/>
    <cellStyle name="20% - 강조색2 2 5 2 3 9" xfId="3335" xr:uid="{00000000-0005-0000-0000-0000AC0C0000}"/>
    <cellStyle name="20% - 강조색2 2 5 2 4" xfId="3336" xr:uid="{00000000-0005-0000-0000-0000AD0C0000}"/>
    <cellStyle name="20% - 강조색2 2 5 2 4 2" xfId="3337" xr:uid="{00000000-0005-0000-0000-0000AE0C0000}"/>
    <cellStyle name="20% - 강조색2 2 5 2 4 3" xfId="3338" xr:uid="{00000000-0005-0000-0000-0000AF0C0000}"/>
    <cellStyle name="20% - 강조색2 2 5 2 4 4" xfId="3339" xr:uid="{00000000-0005-0000-0000-0000B00C0000}"/>
    <cellStyle name="20% - 강조색2 2 5 2 4 5" xfId="3340" xr:uid="{00000000-0005-0000-0000-0000B10C0000}"/>
    <cellStyle name="20% - 강조색2 2 5 2 4 6" xfId="3341" xr:uid="{00000000-0005-0000-0000-0000B20C0000}"/>
    <cellStyle name="20% - 강조색2 2 5 2 5" xfId="3342" xr:uid="{00000000-0005-0000-0000-0000B30C0000}"/>
    <cellStyle name="20% - 강조색2 2 5 2 5 2" xfId="3343" xr:uid="{00000000-0005-0000-0000-0000B40C0000}"/>
    <cellStyle name="20% - 강조색2 2 5 2 6" xfId="3344" xr:uid="{00000000-0005-0000-0000-0000B50C0000}"/>
    <cellStyle name="20% - 강조색2 2 5 2 6 2" xfId="3345" xr:uid="{00000000-0005-0000-0000-0000B60C0000}"/>
    <cellStyle name="20% - 강조색2 2 5 2 7" xfId="3346" xr:uid="{00000000-0005-0000-0000-0000B70C0000}"/>
    <cellStyle name="20% - 강조색2 2 5 2 7 2" xfId="3347" xr:uid="{00000000-0005-0000-0000-0000B80C0000}"/>
    <cellStyle name="20% - 강조색2 2 5 2 8" xfId="3348" xr:uid="{00000000-0005-0000-0000-0000B90C0000}"/>
    <cellStyle name="20% - 강조색2 2 5 2 9" xfId="3349" xr:uid="{00000000-0005-0000-0000-0000BA0C0000}"/>
    <cellStyle name="20% - 강조색2 2 5 3" xfId="3350" xr:uid="{00000000-0005-0000-0000-0000BB0C0000}"/>
    <cellStyle name="20% - 강조색2 2 5 3 10" xfId="3351" xr:uid="{00000000-0005-0000-0000-0000BC0C0000}"/>
    <cellStyle name="20% - 강조색2 2 5 3 2" xfId="3352" xr:uid="{00000000-0005-0000-0000-0000BD0C0000}"/>
    <cellStyle name="20% - 강조색2 2 5 3 2 2" xfId="3353" xr:uid="{00000000-0005-0000-0000-0000BE0C0000}"/>
    <cellStyle name="20% - 강조색2 2 5 3 2 2 2" xfId="3354" xr:uid="{00000000-0005-0000-0000-0000BF0C0000}"/>
    <cellStyle name="20% - 강조색2 2 5 3 2 2 3" xfId="3355" xr:uid="{00000000-0005-0000-0000-0000C00C0000}"/>
    <cellStyle name="20% - 강조색2 2 5 3 2 2 4" xfId="3356" xr:uid="{00000000-0005-0000-0000-0000C10C0000}"/>
    <cellStyle name="20% - 강조색2 2 5 3 2 2 5" xfId="3357" xr:uid="{00000000-0005-0000-0000-0000C20C0000}"/>
    <cellStyle name="20% - 강조색2 2 5 3 2 3" xfId="3358" xr:uid="{00000000-0005-0000-0000-0000C30C0000}"/>
    <cellStyle name="20% - 강조색2 2 5 3 2 4" xfId="3359" xr:uid="{00000000-0005-0000-0000-0000C40C0000}"/>
    <cellStyle name="20% - 강조색2 2 5 3 2 5" xfId="3360" xr:uid="{00000000-0005-0000-0000-0000C50C0000}"/>
    <cellStyle name="20% - 강조색2 2 5 3 2 6" xfId="3361" xr:uid="{00000000-0005-0000-0000-0000C60C0000}"/>
    <cellStyle name="20% - 강조색2 2 5 3 2 7" xfId="3362" xr:uid="{00000000-0005-0000-0000-0000C70C0000}"/>
    <cellStyle name="20% - 강조색2 2 5 3 3" xfId="3363" xr:uid="{00000000-0005-0000-0000-0000C80C0000}"/>
    <cellStyle name="20% - 강조색2 2 5 3 3 2" xfId="3364" xr:uid="{00000000-0005-0000-0000-0000C90C0000}"/>
    <cellStyle name="20% - 강조색2 2 5 3 3 3" xfId="3365" xr:uid="{00000000-0005-0000-0000-0000CA0C0000}"/>
    <cellStyle name="20% - 강조색2 2 5 3 3 4" xfId="3366" xr:uid="{00000000-0005-0000-0000-0000CB0C0000}"/>
    <cellStyle name="20% - 강조색2 2 5 3 3 5" xfId="3367" xr:uid="{00000000-0005-0000-0000-0000CC0C0000}"/>
    <cellStyle name="20% - 강조색2 2 5 3 3 6" xfId="3368" xr:uid="{00000000-0005-0000-0000-0000CD0C0000}"/>
    <cellStyle name="20% - 강조색2 2 5 3 4" xfId="3369" xr:uid="{00000000-0005-0000-0000-0000CE0C0000}"/>
    <cellStyle name="20% - 강조색2 2 5 3 4 2" xfId="3370" xr:uid="{00000000-0005-0000-0000-0000CF0C0000}"/>
    <cellStyle name="20% - 강조색2 2 5 3 5" xfId="3371" xr:uid="{00000000-0005-0000-0000-0000D00C0000}"/>
    <cellStyle name="20% - 강조색2 2 5 3 5 2" xfId="3372" xr:uid="{00000000-0005-0000-0000-0000D10C0000}"/>
    <cellStyle name="20% - 강조색2 2 5 3 6" xfId="3373" xr:uid="{00000000-0005-0000-0000-0000D20C0000}"/>
    <cellStyle name="20% - 강조색2 2 5 3 7" xfId="3374" xr:uid="{00000000-0005-0000-0000-0000D30C0000}"/>
    <cellStyle name="20% - 강조색2 2 5 3 8" xfId="3375" xr:uid="{00000000-0005-0000-0000-0000D40C0000}"/>
    <cellStyle name="20% - 강조색2 2 5 3 9" xfId="3376" xr:uid="{00000000-0005-0000-0000-0000D50C0000}"/>
    <cellStyle name="20% - 강조색2 2 5 4" xfId="3377" xr:uid="{00000000-0005-0000-0000-0000D60C0000}"/>
    <cellStyle name="20% - 강조색2 2 5 4 10" xfId="3378" xr:uid="{00000000-0005-0000-0000-0000D70C0000}"/>
    <cellStyle name="20% - 강조색2 2 5 4 2" xfId="3379" xr:uid="{00000000-0005-0000-0000-0000D80C0000}"/>
    <cellStyle name="20% - 강조색2 2 5 4 2 2" xfId="3380" xr:uid="{00000000-0005-0000-0000-0000D90C0000}"/>
    <cellStyle name="20% - 강조색2 2 5 4 2 2 2" xfId="3381" xr:uid="{00000000-0005-0000-0000-0000DA0C0000}"/>
    <cellStyle name="20% - 강조색2 2 5 4 2 2 3" xfId="3382" xr:uid="{00000000-0005-0000-0000-0000DB0C0000}"/>
    <cellStyle name="20% - 강조색2 2 5 4 2 2 4" xfId="3383" xr:uid="{00000000-0005-0000-0000-0000DC0C0000}"/>
    <cellStyle name="20% - 강조색2 2 5 4 2 2 5" xfId="3384" xr:uid="{00000000-0005-0000-0000-0000DD0C0000}"/>
    <cellStyle name="20% - 강조색2 2 5 4 2 3" xfId="3385" xr:uid="{00000000-0005-0000-0000-0000DE0C0000}"/>
    <cellStyle name="20% - 강조색2 2 5 4 2 4" xfId="3386" xr:uid="{00000000-0005-0000-0000-0000DF0C0000}"/>
    <cellStyle name="20% - 강조색2 2 5 4 2 5" xfId="3387" xr:uid="{00000000-0005-0000-0000-0000E00C0000}"/>
    <cellStyle name="20% - 강조색2 2 5 4 2 6" xfId="3388" xr:uid="{00000000-0005-0000-0000-0000E10C0000}"/>
    <cellStyle name="20% - 강조색2 2 5 4 2 7" xfId="3389" xr:uid="{00000000-0005-0000-0000-0000E20C0000}"/>
    <cellStyle name="20% - 강조색2 2 5 4 3" xfId="3390" xr:uid="{00000000-0005-0000-0000-0000E30C0000}"/>
    <cellStyle name="20% - 강조색2 2 5 4 3 2" xfId="3391" xr:uid="{00000000-0005-0000-0000-0000E40C0000}"/>
    <cellStyle name="20% - 강조색2 2 5 4 3 3" xfId="3392" xr:uid="{00000000-0005-0000-0000-0000E50C0000}"/>
    <cellStyle name="20% - 강조색2 2 5 4 3 4" xfId="3393" xr:uid="{00000000-0005-0000-0000-0000E60C0000}"/>
    <cellStyle name="20% - 강조색2 2 5 4 3 5" xfId="3394" xr:uid="{00000000-0005-0000-0000-0000E70C0000}"/>
    <cellStyle name="20% - 강조색2 2 5 4 3 6" xfId="3395" xr:uid="{00000000-0005-0000-0000-0000E80C0000}"/>
    <cellStyle name="20% - 강조색2 2 5 4 4" xfId="3396" xr:uid="{00000000-0005-0000-0000-0000E90C0000}"/>
    <cellStyle name="20% - 강조색2 2 5 4 4 2" xfId="3397" xr:uid="{00000000-0005-0000-0000-0000EA0C0000}"/>
    <cellStyle name="20% - 강조색2 2 5 4 5" xfId="3398" xr:uid="{00000000-0005-0000-0000-0000EB0C0000}"/>
    <cellStyle name="20% - 강조색2 2 5 4 5 2" xfId="3399" xr:uid="{00000000-0005-0000-0000-0000EC0C0000}"/>
    <cellStyle name="20% - 강조색2 2 5 4 6" xfId="3400" xr:uid="{00000000-0005-0000-0000-0000ED0C0000}"/>
    <cellStyle name="20% - 강조색2 2 5 4 7" xfId="3401" xr:uid="{00000000-0005-0000-0000-0000EE0C0000}"/>
    <cellStyle name="20% - 강조색2 2 5 4 8" xfId="3402" xr:uid="{00000000-0005-0000-0000-0000EF0C0000}"/>
    <cellStyle name="20% - 강조색2 2 5 4 9" xfId="3403" xr:uid="{00000000-0005-0000-0000-0000F00C0000}"/>
    <cellStyle name="20% - 강조색2 2 5 5" xfId="3404" xr:uid="{00000000-0005-0000-0000-0000F10C0000}"/>
    <cellStyle name="20% - 강조색2 2 5 5 10" xfId="3405" xr:uid="{00000000-0005-0000-0000-0000F20C0000}"/>
    <cellStyle name="20% - 강조색2 2 5 5 2" xfId="3406" xr:uid="{00000000-0005-0000-0000-0000F30C0000}"/>
    <cellStyle name="20% - 강조색2 2 5 5 2 2" xfId="3407" xr:uid="{00000000-0005-0000-0000-0000F40C0000}"/>
    <cellStyle name="20% - 강조색2 2 5 5 2 3" xfId="3408" xr:uid="{00000000-0005-0000-0000-0000F50C0000}"/>
    <cellStyle name="20% - 강조색2 2 5 5 2 4" xfId="3409" xr:uid="{00000000-0005-0000-0000-0000F60C0000}"/>
    <cellStyle name="20% - 강조색2 2 5 5 2 5" xfId="3410" xr:uid="{00000000-0005-0000-0000-0000F70C0000}"/>
    <cellStyle name="20% - 강조색2 2 5 5 2 6" xfId="3411" xr:uid="{00000000-0005-0000-0000-0000F80C0000}"/>
    <cellStyle name="20% - 강조색2 2 5 5 3" xfId="3412" xr:uid="{00000000-0005-0000-0000-0000F90C0000}"/>
    <cellStyle name="20% - 강조색2 2 5 5 3 2" xfId="3413" xr:uid="{00000000-0005-0000-0000-0000FA0C0000}"/>
    <cellStyle name="20% - 강조색2 2 5 5 4" xfId="3414" xr:uid="{00000000-0005-0000-0000-0000FB0C0000}"/>
    <cellStyle name="20% - 강조색2 2 5 5 4 2" xfId="3415" xr:uid="{00000000-0005-0000-0000-0000FC0C0000}"/>
    <cellStyle name="20% - 강조색2 2 5 5 5" xfId="3416" xr:uid="{00000000-0005-0000-0000-0000FD0C0000}"/>
    <cellStyle name="20% - 강조색2 2 5 5 5 2" xfId="3417" xr:uid="{00000000-0005-0000-0000-0000FE0C0000}"/>
    <cellStyle name="20% - 강조색2 2 5 5 6" xfId="3418" xr:uid="{00000000-0005-0000-0000-0000FF0C0000}"/>
    <cellStyle name="20% - 강조색2 2 5 5 7" xfId="3419" xr:uid="{00000000-0005-0000-0000-0000000D0000}"/>
    <cellStyle name="20% - 강조색2 2 5 5 8" xfId="3420" xr:uid="{00000000-0005-0000-0000-0000010D0000}"/>
    <cellStyle name="20% - 강조색2 2 5 5 9" xfId="3421" xr:uid="{00000000-0005-0000-0000-0000020D0000}"/>
    <cellStyle name="20% - 강조색2 2 5 6" xfId="3422" xr:uid="{00000000-0005-0000-0000-0000030D0000}"/>
    <cellStyle name="20% - 강조색2 2 5 6 2" xfId="3423" xr:uid="{00000000-0005-0000-0000-0000040D0000}"/>
    <cellStyle name="20% - 강조색2 2 5 6 3" xfId="3424" xr:uid="{00000000-0005-0000-0000-0000050D0000}"/>
    <cellStyle name="20% - 강조색2 2 5 6 4" xfId="3425" xr:uid="{00000000-0005-0000-0000-0000060D0000}"/>
    <cellStyle name="20% - 강조색2 2 5 6 5" xfId="3426" xr:uid="{00000000-0005-0000-0000-0000070D0000}"/>
    <cellStyle name="20% - 강조색2 2 5 6 6" xfId="3427" xr:uid="{00000000-0005-0000-0000-0000080D0000}"/>
    <cellStyle name="20% - 강조색2 2 5 7" xfId="3428" xr:uid="{00000000-0005-0000-0000-0000090D0000}"/>
    <cellStyle name="20% - 강조색2 2 5 7 2" xfId="3429" xr:uid="{00000000-0005-0000-0000-00000A0D0000}"/>
    <cellStyle name="20% - 강조색2 2 5 8" xfId="3430" xr:uid="{00000000-0005-0000-0000-00000B0D0000}"/>
    <cellStyle name="20% - 강조색2 2 5 8 2" xfId="3431" xr:uid="{00000000-0005-0000-0000-00000C0D0000}"/>
    <cellStyle name="20% - 강조색2 2 5 9" xfId="3432" xr:uid="{00000000-0005-0000-0000-00000D0D0000}"/>
    <cellStyle name="20% - 강조색2 2 5 9 2" xfId="3433" xr:uid="{00000000-0005-0000-0000-00000E0D0000}"/>
    <cellStyle name="20% - 강조색2 2 6" xfId="3434" xr:uid="{00000000-0005-0000-0000-00000F0D0000}"/>
    <cellStyle name="20% - 강조색2 2 6 10" xfId="3435" xr:uid="{00000000-0005-0000-0000-0000100D0000}"/>
    <cellStyle name="20% - 강조색2 2 6 11" xfId="3436" xr:uid="{00000000-0005-0000-0000-0000110D0000}"/>
    <cellStyle name="20% - 강조색2 2 6 12" xfId="3437" xr:uid="{00000000-0005-0000-0000-0000120D0000}"/>
    <cellStyle name="20% - 강조색2 2 6 13" xfId="3438" xr:uid="{00000000-0005-0000-0000-0000130D0000}"/>
    <cellStyle name="20% - 강조색2 2 6 14" xfId="3439" xr:uid="{00000000-0005-0000-0000-0000140D0000}"/>
    <cellStyle name="20% - 강조색2 2 6 2" xfId="3440" xr:uid="{00000000-0005-0000-0000-0000150D0000}"/>
    <cellStyle name="20% - 강조색2 2 6 2 10" xfId="3441" xr:uid="{00000000-0005-0000-0000-0000160D0000}"/>
    <cellStyle name="20% - 강조색2 2 6 2 11" xfId="3442" xr:uid="{00000000-0005-0000-0000-0000170D0000}"/>
    <cellStyle name="20% - 강조색2 2 6 2 12" xfId="3443" xr:uid="{00000000-0005-0000-0000-0000180D0000}"/>
    <cellStyle name="20% - 강조색2 2 6 2 2" xfId="3444" xr:uid="{00000000-0005-0000-0000-0000190D0000}"/>
    <cellStyle name="20% - 강조색2 2 6 2 2 10" xfId="3445" xr:uid="{00000000-0005-0000-0000-00001A0D0000}"/>
    <cellStyle name="20% - 강조색2 2 6 2 2 2" xfId="3446" xr:uid="{00000000-0005-0000-0000-00001B0D0000}"/>
    <cellStyle name="20% - 강조색2 2 6 2 2 2 2" xfId="3447" xr:uid="{00000000-0005-0000-0000-00001C0D0000}"/>
    <cellStyle name="20% - 강조색2 2 6 2 2 2 2 2" xfId="3448" xr:uid="{00000000-0005-0000-0000-00001D0D0000}"/>
    <cellStyle name="20% - 강조색2 2 6 2 2 2 2 3" xfId="3449" xr:uid="{00000000-0005-0000-0000-00001E0D0000}"/>
    <cellStyle name="20% - 강조색2 2 6 2 2 2 2 4" xfId="3450" xr:uid="{00000000-0005-0000-0000-00001F0D0000}"/>
    <cellStyle name="20% - 강조색2 2 6 2 2 2 2 5" xfId="3451" xr:uid="{00000000-0005-0000-0000-0000200D0000}"/>
    <cellStyle name="20% - 강조색2 2 6 2 2 2 3" xfId="3452" xr:uid="{00000000-0005-0000-0000-0000210D0000}"/>
    <cellStyle name="20% - 강조색2 2 6 2 2 2 4" xfId="3453" xr:uid="{00000000-0005-0000-0000-0000220D0000}"/>
    <cellStyle name="20% - 강조색2 2 6 2 2 2 5" xfId="3454" xr:uid="{00000000-0005-0000-0000-0000230D0000}"/>
    <cellStyle name="20% - 강조색2 2 6 2 2 2 6" xfId="3455" xr:uid="{00000000-0005-0000-0000-0000240D0000}"/>
    <cellStyle name="20% - 강조색2 2 6 2 2 2 7" xfId="3456" xr:uid="{00000000-0005-0000-0000-0000250D0000}"/>
    <cellStyle name="20% - 강조색2 2 6 2 2 3" xfId="3457" xr:uid="{00000000-0005-0000-0000-0000260D0000}"/>
    <cellStyle name="20% - 강조색2 2 6 2 2 3 2" xfId="3458" xr:uid="{00000000-0005-0000-0000-0000270D0000}"/>
    <cellStyle name="20% - 강조색2 2 6 2 2 3 3" xfId="3459" xr:uid="{00000000-0005-0000-0000-0000280D0000}"/>
    <cellStyle name="20% - 강조색2 2 6 2 2 3 4" xfId="3460" xr:uid="{00000000-0005-0000-0000-0000290D0000}"/>
    <cellStyle name="20% - 강조색2 2 6 2 2 3 5" xfId="3461" xr:uid="{00000000-0005-0000-0000-00002A0D0000}"/>
    <cellStyle name="20% - 강조색2 2 6 2 2 3 6" xfId="3462" xr:uid="{00000000-0005-0000-0000-00002B0D0000}"/>
    <cellStyle name="20% - 강조색2 2 6 2 2 4" xfId="3463" xr:uid="{00000000-0005-0000-0000-00002C0D0000}"/>
    <cellStyle name="20% - 강조색2 2 6 2 2 4 2" xfId="3464" xr:uid="{00000000-0005-0000-0000-00002D0D0000}"/>
    <cellStyle name="20% - 강조색2 2 6 2 2 5" xfId="3465" xr:uid="{00000000-0005-0000-0000-00002E0D0000}"/>
    <cellStyle name="20% - 강조색2 2 6 2 2 5 2" xfId="3466" xr:uid="{00000000-0005-0000-0000-00002F0D0000}"/>
    <cellStyle name="20% - 강조색2 2 6 2 2 6" xfId="3467" xr:uid="{00000000-0005-0000-0000-0000300D0000}"/>
    <cellStyle name="20% - 강조색2 2 6 2 2 7" xfId="3468" xr:uid="{00000000-0005-0000-0000-0000310D0000}"/>
    <cellStyle name="20% - 강조색2 2 6 2 2 8" xfId="3469" xr:uid="{00000000-0005-0000-0000-0000320D0000}"/>
    <cellStyle name="20% - 강조색2 2 6 2 2 9" xfId="3470" xr:uid="{00000000-0005-0000-0000-0000330D0000}"/>
    <cellStyle name="20% - 강조색2 2 6 2 3" xfId="3471" xr:uid="{00000000-0005-0000-0000-0000340D0000}"/>
    <cellStyle name="20% - 강조색2 2 6 2 3 10" xfId="3472" xr:uid="{00000000-0005-0000-0000-0000350D0000}"/>
    <cellStyle name="20% - 강조색2 2 6 2 3 2" xfId="3473" xr:uid="{00000000-0005-0000-0000-0000360D0000}"/>
    <cellStyle name="20% - 강조색2 2 6 2 3 2 2" xfId="3474" xr:uid="{00000000-0005-0000-0000-0000370D0000}"/>
    <cellStyle name="20% - 강조색2 2 6 2 3 2 3" xfId="3475" xr:uid="{00000000-0005-0000-0000-0000380D0000}"/>
    <cellStyle name="20% - 강조색2 2 6 2 3 2 4" xfId="3476" xr:uid="{00000000-0005-0000-0000-0000390D0000}"/>
    <cellStyle name="20% - 강조색2 2 6 2 3 2 5" xfId="3477" xr:uid="{00000000-0005-0000-0000-00003A0D0000}"/>
    <cellStyle name="20% - 강조색2 2 6 2 3 2 6" xfId="3478" xr:uid="{00000000-0005-0000-0000-00003B0D0000}"/>
    <cellStyle name="20% - 강조색2 2 6 2 3 3" xfId="3479" xr:uid="{00000000-0005-0000-0000-00003C0D0000}"/>
    <cellStyle name="20% - 강조색2 2 6 2 3 3 2" xfId="3480" xr:uid="{00000000-0005-0000-0000-00003D0D0000}"/>
    <cellStyle name="20% - 강조색2 2 6 2 3 4" xfId="3481" xr:uid="{00000000-0005-0000-0000-00003E0D0000}"/>
    <cellStyle name="20% - 강조색2 2 6 2 3 4 2" xfId="3482" xr:uid="{00000000-0005-0000-0000-00003F0D0000}"/>
    <cellStyle name="20% - 강조색2 2 6 2 3 5" xfId="3483" xr:uid="{00000000-0005-0000-0000-0000400D0000}"/>
    <cellStyle name="20% - 강조색2 2 6 2 3 5 2" xfId="3484" xr:uid="{00000000-0005-0000-0000-0000410D0000}"/>
    <cellStyle name="20% - 강조색2 2 6 2 3 6" xfId="3485" xr:uid="{00000000-0005-0000-0000-0000420D0000}"/>
    <cellStyle name="20% - 강조색2 2 6 2 3 7" xfId="3486" xr:uid="{00000000-0005-0000-0000-0000430D0000}"/>
    <cellStyle name="20% - 강조색2 2 6 2 3 8" xfId="3487" xr:uid="{00000000-0005-0000-0000-0000440D0000}"/>
    <cellStyle name="20% - 강조색2 2 6 2 3 9" xfId="3488" xr:uid="{00000000-0005-0000-0000-0000450D0000}"/>
    <cellStyle name="20% - 강조색2 2 6 2 4" xfId="3489" xr:uid="{00000000-0005-0000-0000-0000460D0000}"/>
    <cellStyle name="20% - 강조색2 2 6 2 4 2" xfId="3490" xr:uid="{00000000-0005-0000-0000-0000470D0000}"/>
    <cellStyle name="20% - 강조색2 2 6 2 4 3" xfId="3491" xr:uid="{00000000-0005-0000-0000-0000480D0000}"/>
    <cellStyle name="20% - 강조색2 2 6 2 4 4" xfId="3492" xr:uid="{00000000-0005-0000-0000-0000490D0000}"/>
    <cellStyle name="20% - 강조색2 2 6 2 4 5" xfId="3493" xr:uid="{00000000-0005-0000-0000-00004A0D0000}"/>
    <cellStyle name="20% - 강조색2 2 6 2 4 6" xfId="3494" xr:uid="{00000000-0005-0000-0000-00004B0D0000}"/>
    <cellStyle name="20% - 강조색2 2 6 2 5" xfId="3495" xr:uid="{00000000-0005-0000-0000-00004C0D0000}"/>
    <cellStyle name="20% - 강조색2 2 6 2 5 2" xfId="3496" xr:uid="{00000000-0005-0000-0000-00004D0D0000}"/>
    <cellStyle name="20% - 강조색2 2 6 2 6" xfId="3497" xr:uid="{00000000-0005-0000-0000-00004E0D0000}"/>
    <cellStyle name="20% - 강조색2 2 6 2 6 2" xfId="3498" xr:uid="{00000000-0005-0000-0000-00004F0D0000}"/>
    <cellStyle name="20% - 강조색2 2 6 2 7" xfId="3499" xr:uid="{00000000-0005-0000-0000-0000500D0000}"/>
    <cellStyle name="20% - 강조색2 2 6 2 7 2" xfId="3500" xr:uid="{00000000-0005-0000-0000-0000510D0000}"/>
    <cellStyle name="20% - 강조색2 2 6 2 8" xfId="3501" xr:uid="{00000000-0005-0000-0000-0000520D0000}"/>
    <cellStyle name="20% - 강조색2 2 6 2 9" xfId="3502" xr:uid="{00000000-0005-0000-0000-0000530D0000}"/>
    <cellStyle name="20% - 강조색2 2 6 3" xfId="3503" xr:uid="{00000000-0005-0000-0000-0000540D0000}"/>
    <cellStyle name="20% - 강조색2 2 6 3 10" xfId="3504" xr:uid="{00000000-0005-0000-0000-0000550D0000}"/>
    <cellStyle name="20% - 강조색2 2 6 3 2" xfId="3505" xr:uid="{00000000-0005-0000-0000-0000560D0000}"/>
    <cellStyle name="20% - 강조색2 2 6 3 2 2" xfId="3506" xr:uid="{00000000-0005-0000-0000-0000570D0000}"/>
    <cellStyle name="20% - 강조색2 2 6 3 2 2 2" xfId="3507" xr:uid="{00000000-0005-0000-0000-0000580D0000}"/>
    <cellStyle name="20% - 강조색2 2 6 3 2 2 3" xfId="3508" xr:uid="{00000000-0005-0000-0000-0000590D0000}"/>
    <cellStyle name="20% - 강조색2 2 6 3 2 2 4" xfId="3509" xr:uid="{00000000-0005-0000-0000-00005A0D0000}"/>
    <cellStyle name="20% - 강조색2 2 6 3 2 2 5" xfId="3510" xr:uid="{00000000-0005-0000-0000-00005B0D0000}"/>
    <cellStyle name="20% - 강조색2 2 6 3 2 3" xfId="3511" xr:uid="{00000000-0005-0000-0000-00005C0D0000}"/>
    <cellStyle name="20% - 강조색2 2 6 3 2 4" xfId="3512" xr:uid="{00000000-0005-0000-0000-00005D0D0000}"/>
    <cellStyle name="20% - 강조색2 2 6 3 2 5" xfId="3513" xr:uid="{00000000-0005-0000-0000-00005E0D0000}"/>
    <cellStyle name="20% - 강조색2 2 6 3 2 6" xfId="3514" xr:uid="{00000000-0005-0000-0000-00005F0D0000}"/>
    <cellStyle name="20% - 강조색2 2 6 3 2 7" xfId="3515" xr:uid="{00000000-0005-0000-0000-0000600D0000}"/>
    <cellStyle name="20% - 강조색2 2 6 3 3" xfId="3516" xr:uid="{00000000-0005-0000-0000-0000610D0000}"/>
    <cellStyle name="20% - 강조색2 2 6 3 3 2" xfId="3517" xr:uid="{00000000-0005-0000-0000-0000620D0000}"/>
    <cellStyle name="20% - 강조색2 2 6 3 3 3" xfId="3518" xr:uid="{00000000-0005-0000-0000-0000630D0000}"/>
    <cellStyle name="20% - 강조색2 2 6 3 3 4" xfId="3519" xr:uid="{00000000-0005-0000-0000-0000640D0000}"/>
    <cellStyle name="20% - 강조색2 2 6 3 3 5" xfId="3520" xr:uid="{00000000-0005-0000-0000-0000650D0000}"/>
    <cellStyle name="20% - 강조색2 2 6 3 3 6" xfId="3521" xr:uid="{00000000-0005-0000-0000-0000660D0000}"/>
    <cellStyle name="20% - 강조색2 2 6 3 4" xfId="3522" xr:uid="{00000000-0005-0000-0000-0000670D0000}"/>
    <cellStyle name="20% - 강조색2 2 6 3 4 2" xfId="3523" xr:uid="{00000000-0005-0000-0000-0000680D0000}"/>
    <cellStyle name="20% - 강조색2 2 6 3 5" xfId="3524" xr:uid="{00000000-0005-0000-0000-0000690D0000}"/>
    <cellStyle name="20% - 강조색2 2 6 3 5 2" xfId="3525" xr:uid="{00000000-0005-0000-0000-00006A0D0000}"/>
    <cellStyle name="20% - 강조색2 2 6 3 6" xfId="3526" xr:uid="{00000000-0005-0000-0000-00006B0D0000}"/>
    <cellStyle name="20% - 강조색2 2 6 3 7" xfId="3527" xr:uid="{00000000-0005-0000-0000-00006C0D0000}"/>
    <cellStyle name="20% - 강조색2 2 6 3 8" xfId="3528" xr:uid="{00000000-0005-0000-0000-00006D0D0000}"/>
    <cellStyle name="20% - 강조색2 2 6 3 9" xfId="3529" xr:uid="{00000000-0005-0000-0000-00006E0D0000}"/>
    <cellStyle name="20% - 강조색2 2 6 4" xfId="3530" xr:uid="{00000000-0005-0000-0000-00006F0D0000}"/>
    <cellStyle name="20% - 강조색2 2 6 4 10" xfId="3531" xr:uid="{00000000-0005-0000-0000-0000700D0000}"/>
    <cellStyle name="20% - 강조색2 2 6 4 2" xfId="3532" xr:uid="{00000000-0005-0000-0000-0000710D0000}"/>
    <cellStyle name="20% - 강조색2 2 6 4 2 2" xfId="3533" xr:uid="{00000000-0005-0000-0000-0000720D0000}"/>
    <cellStyle name="20% - 강조색2 2 6 4 2 2 2" xfId="3534" xr:uid="{00000000-0005-0000-0000-0000730D0000}"/>
    <cellStyle name="20% - 강조색2 2 6 4 2 2 3" xfId="3535" xr:uid="{00000000-0005-0000-0000-0000740D0000}"/>
    <cellStyle name="20% - 강조색2 2 6 4 2 2 4" xfId="3536" xr:uid="{00000000-0005-0000-0000-0000750D0000}"/>
    <cellStyle name="20% - 강조색2 2 6 4 2 2 5" xfId="3537" xr:uid="{00000000-0005-0000-0000-0000760D0000}"/>
    <cellStyle name="20% - 강조색2 2 6 4 2 3" xfId="3538" xr:uid="{00000000-0005-0000-0000-0000770D0000}"/>
    <cellStyle name="20% - 강조색2 2 6 4 2 4" xfId="3539" xr:uid="{00000000-0005-0000-0000-0000780D0000}"/>
    <cellStyle name="20% - 강조색2 2 6 4 2 5" xfId="3540" xr:uid="{00000000-0005-0000-0000-0000790D0000}"/>
    <cellStyle name="20% - 강조색2 2 6 4 2 6" xfId="3541" xr:uid="{00000000-0005-0000-0000-00007A0D0000}"/>
    <cellStyle name="20% - 강조색2 2 6 4 2 7" xfId="3542" xr:uid="{00000000-0005-0000-0000-00007B0D0000}"/>
    <cellStyle name="20% - 강조색2 2 6 4 3" xfId="3543" xr:uid="{00000000-0005-0000-0000-00007C0D0000}"/>
    <cellStyle name="20% - 강조색2 2 6 4 3 2" xfId="3544" xr:uid="{00000000-0005-0000-0000-00007D0D0000}"/>
    <cellStyle name="20% - 강조색2 2 6 4 3 3" xfId="3545" xr:uid="{00000000-0005-0000-0000-00007E0D0000}"/>
    <cellStyle name="20% - 강조색2 2 6 4 3 4" xfId="3546" xr:uid="{00000000-0005-0000-0000-00007F0D0000}"/>
    <cellStyle name="20% - 강조색2 2 6 4 3 5" xfId="3547" xr:uid="{00000000-0005-0000-0000-0000800D0000}"/>
    <cellStyle name="20% - 강조색2 2 6 4 3 6" xfId="3548" xr:uid="{00000000-0005-0000-0000-0000810D0000}"/>
    <cellStyle name="20% - 강조색2 2 6 4 4" xfId="3549" xr:uid="{00000000-0005-0000-0000-0000820D0000}"/>
    <cellStyle name="20% - 강조색2 2 6 4 4 2" xfId="3550" xr:uid="{00000000-0005-0000-0000-0000830D0000}"/>
    <cellStyle name="20% - 강조색2 2 6 4 5" xfId="3551" xr:uid="{00000000-0005-0000-0000-0000840D0000}"/>
    <cellStyle name="20% - 강조색2 2 6 4 5 2" xfId="3552" xr:uid="{00000000-0005-0000-0000-0000850D0000}"/>
    <cellStyle name="20% - 강조색2 2 6 4 6" xfId="3553" xr:uid="{00000000-0005-0000-0000-0000860D0000}"/>
    <cellStyle name="20% - 강조색2 2 6 4 7" xfId="3554" xr:uid="{00000000-0005-0000-0000-0000870D0000}"/>
    <cellStyle name="20% - 강조색2 2 6 4 8" xfId="3555" xr:uid="{00000000-0005-0000-0000-0000880D0000}"/>
    <cellStyle name="20% - 강조색2 2 6 4 9" xfId="3556" xr:uid="{00000000-0005-0000-0000-0000890D0000}"/>
    <cellStyle name="20% - 강조색2 2 6 5" xfId="3557" xr:uid="{00000000-0005-0000-0000-00008A0D0000}"/>
    <cellStyle name="20% - 강조색2 2 6 5 10" xfId="3558" xr:uid="{00000000-0005-0000-0000-00008B0D0000}"/>
    <cellStyle name="20% - 강조색2 2 6 5 2" xfId="3559" xr:uid="{00000000-0005-0000-0000-00008C0D0000}"/>
    <cellStyle name="20% - 강조색2 2 6 5 2 2" xfId="3560" xr:uid="{00000000-0005-0000-0000-00008D0D0000}"/>
    <cellStyle name="20% - 강조색2 2 6 5 2 3" xfId="3561" xr:uid="{00000000-0005-0000-0000-00008E0D0000}"/>
    <cellStyle name="20% - 강조색2 2 6 5 2 4" xfId="3562" xr:uid="{00000000-0005-0000-0000-00008F0D0000}"/>
    <cellStyle name="20% - 강조색2 2 6 5 2 5" xfId="3563" xr:uid="{00000000-0005-0000-0000-0000900D0000}"/>
    <cellStyle name="20% - 강조색2 2 6 5 2 6" xfId="3564" xr:uid="{00000000-0005-0000-0000-0000910D0000}"/>
    <cellStyle name="20% - 강조색2 2 6 5 3" xfId="3565" xr:uid="{00000000-0005-0000-0000-0000920D0000}"/>
    <cellStyle name="20% - 강조색2 2 6 5 3 2" xfId="3566" xr:uid="{00000000-0005-0000-0000-0000930D0000}"/>
    <cellStyle name="20% - 강조색2 2 6 5 4" xfId="3567" xr:uid="{00000000-0005-0000-0000-0000940D0000}"/>
    <cellStyle name="20% - 강조색2 2 6 5 4 2" xfId="3568" xr:uid="{00000000-0005-0000-0000-0000950D0000}"/>
    <cellStyle name="20% - 강조색2 2 6 5 5" xfId="3569" xr:uid="{00000000-0005-0000-0000-0000960D0000}"/>
    <cellStyle name="20% - 강조색2 2 6 5 5 2" xfId="3570" xr:uid="{00000000-0005-0000-0000-0000970D0000}"/>
    <cellStyle name="20% - 강조색2 2 6 5 6" xfId="3571" xr:uid="{00000000-0005-0000-0000-0000980D0000}"/>
    <cellStyle name="20% - 강조색2 2 6 5 7" xfId="3572" xr:uid="{00000000-0005-0000-0000-0000990D0000}"/>
    <cellStyle name="20% - 강조색2 2 6 5 8" xfId="3573" xr:uid="{00000000-0005-0000-0000-00009A0D0000}"/>
    <cellStyle name="20% - 강조색2 2 6 5 9" xfId="3574" xr:uid="{00000000-0005-0000-0000-00009B0D0000}"/>
    <cellStyle name="20% - 강조색2 2 6 6" xfId="3575" xr:uid="{00000000-0005-0000-0000-00009C0D0000}"/>
    <cellStyle name="20% - 강조색2 2 6 6 2" xfId="3576" xr:uid="{00000000-0005-0000-0000-00009D0D0000}"/>
    <cellStyle name="20% - 강조색2 2 6 6 3" xfId="3577" xr:uid="{00000000-0005-0000-0000-00009E0D0000}"/>
    <cellStyle name="20% - 강조색2 2 6 6 4" xfId="3578" xr:uid="{00000000-0005-0000-0000-00009F0D0000}"/>
    <cellStyle name="20% - 강조색2 2 6 6 5" xfId="3579" xr:uid="{00000000-0005-0000-0000-0000A00D0000}"/>
    <cellStyle name="20% - 강조색2 2 6 6 6" xfId="3580" xr:uid="{00000000-0005-0000-0000-0000A10D0000}"/>
    <cellStyle name="20% - 강조색2 2 6 7" xfId="3581" xr:uid="{00000000-0005-0000-0000-0000A20D0000}"/>
    <cellStyle name="20% - 강조색2 2 6 7 2" xfId="3582" xr:uid="{00000000-0005-0000-0000-0000A30D0000}"/>
    <cellStyle name="20% - 강조색2 2 6 8" xfId="3583" xr:uid="{00000000-0005-0000-0000-0000A40D0000}"/>
    <cellStyle name="20% - 강조색2 2 6 8 2" xfId="3584" xr:uid="{00000000-0005-0000-0000-0000A50D0000}"/>
    <cellStyle name="20% - 강조색2 2 6 9" xfId="3585" xr:uid="{00000000-0005-0000-0000-0000A60D0000}"/>
    <cellStyle name="20% - 강조색2 2 6 9 2" xfId="3586" xr:uid="{00000000-0005-0000-0000-0000A70D0000}"/>
    <cellStyle name="20% - 강조색2 2 7" xfId="3587" xr:uid="{00000000-0005-0000-0000-0000A80D0000}"/>
    <cellStyle name="20% - 강조색2 2 7 10" xfId="3588" xr:uid="{00000000-0005-0000-0000-0000A90D0000}"/>
    <cellStyle name="20% - 강조색2 2 7 11" xfId="3589" xr:uid="{00000000-0005-0000-0000-0000AA0D0000}"/>
    <cellStyle name="20% - 강조색2 2 7 12" xfId="3590" xr:uid="{00000000-0005-0000-0000-0000AB0D0000}"/>
    <cellStyle name="20% - 강조색2 2 7 13" xfId="3591" xr:uid="{00000000-0005-0000-0000-0000AC0D0000}"/>
    <cellStyle name="20% - 강조색2 2 7 2" xfId="3592" xr:uid="{00000000-0005-0000-0000-0000AD0D0000}"/>
    <cellStyle name="20% - 강조색2 2 7 2 10" xfId="3593" xr:uid="{00000000-0005-0000-0000-0000AE0D0000}"/>
    <cellStyle name="20% - 강조색2 2 7 2 2" xfId="3594" xr:uid="{00000000-0005-0000-0000-0000AF0D0000}"/>
    <cellStyle name="20% - 강조색2 2 7 2 2 2" xfId="3595" xr:uid="{00000000-0005-0000-0000-0000B00D0000}"/>
    <cellStyle name="20% - 강조색2 2 7 2 2 2 2" xfId="3596" xr:uid="{00000000-0005-0000-0000-0000B10D0000}"/>
    <cellStyle name="20% - 강조색2 2 7 2 2 2 3" xfId="3597" xr:uid="{00000000-0005-0000-0000-0000B20D0000}"/>
    <cellStyle name="20% - 강조색2 2 7 2 2 2 4" xfId="3598" xr:uid="{00000000-0005-0000-0000-0000B30D0000}"/>
    <cellStyle name="20% - 강조색2 2 7 2 2 2 5" xfId="3599" xr:uid="{00000000-0005-0000-0000-0000B40D0000}"/>
    <cellStyle name="20% - 강조색2 2 7 2 2 3" xfId="3600" xr:uid="{00000000-0005-0000-0000-0000B50D0000}"/>
    <cellStyle name="20% - 강조색2 2 7 2 2 4" xfId="3601" xr:uid="{00000000-0005-0000-0000-0000B60D0000}"/>
    <cellStyle name="20% - 강조색2 2 7 2 2 5" xfId="3602" xr:uid="{00000000-0005-0000-0000-0000B70D0000}"/>
    <cellStyle name="20% - 강조색2 2 7 2 2 6" xfId="3603" xr:uid="{00000000-0005-0000-0000-0000B80D0000}"/>
    <cellStyle name="20% - 강조색2 2 7 2 2 7" xfId="3604" xr:uid="{00000000-0005-0000-0000-0000B90D0000}"/>
    <cellStyle name="20% - 강조색2 2 7 2 3" xfId="3605" xr:uid="{00000000-0005-0000-0000-0000BA0D0000}"/>
    <cellStyle name="20% - 강조색2 2 7 2 3 2" xfId="3606" xr:uid="{00000000-0005-0000-0000-0000BB0D0000}"/>
    <cellStyle name="20% - 강조색2 2 7 2 3 3" xfId="3607" xr:uid="{00000000-0005-0000-0000-0000BC0D0000}"/>
    <cellStyle name="20% - 강조색2 2 7 2 3 4" xfId="3608" xr:uid="{00000000-0005-0000-0000-0000BD0D0000}"/>
    <cellStyle name="20% - 강조색2 2 7 2 3 5" xfId="3609" xr:uid="{00000000-0005-0000-0000-0000BE0D0000}"/>
    <cellStyle name="20% - 강조색2 2 7 2 3 6" xfId="3610" xr:uid="{00000000-0005-0000-0000-0000BF0D0000}"/>
    <cellStyle name="20% - 강조색2 2 7 2 4" xfId="3611" xr:uid="{00000000-0005-0000-0000-0000C00D0000}"/>
    <cellStyle name="20% - 강조색2 2 7 2 4 2" xfId="3612" xr:uid="{00000000-0005-0000-0000-0000C10D0000}"/>
    <cellStyle name="20% - 강조색2 2 7 2 5" xfId="3613" xr:uid="{00000000-0005-0000-0000-0000C20D0000}"/>
    <cellStyle name="20% - 강조색2 2 7 2 5 2" xfId="3614" xr:uid="{00000000-0005-0000-0000-0000C30D0000}"/>
    <cellStyle name="20% - 강조색2 2 7 2 6" xfId="3615" xr:uid="{00000000-0005-0000-0000-0000C40D0000}"/>
    <cellStyle name="20% - 강조색2 2 7 2 7" xfId="3616" xr:uid="{00000000-0005-0000-0000-0000C50D0000}"/>
    <cellStyle name="20% - 강조색2 2 7 2 8" xfId="3617" xr:uid="{00000000-0005-0000-0000-0000C60D0000}"/>
    <cellStyle name="20% - 강조색2 2 7 2 9" xfId="3618" xr:uid="{00000000-0005-0000-0000-0000C70D0000}"/>
    <cellStyle name="20% - 강조색2 2 7 3" xfId="3619" xr:uid="{00000000-0005-0000-0000-0000C80D0000}"/>
    <cellStyle name="20% - 강조색2 2 7 3 10" xfId="3620" xr:uid="{00000000-0005-0000-0000-0000C90D0000}"/>
    <cellStyle name="20% - 강조색2 2 7 3 2" xfId="3621" xr:uid="{00000000-0005-0000-0000-0000CA0D0000}"/>
    <cellStyle name="20% - 강조색2 2 7 3 2 2" xfId="3622" xr:uid="{00000000-0005-0000-0000-0000CB0D0000}"/>
    <cellStyle name="20% - 강조색2 2 7 3 2 2 2" xfId="3623" xr:uid="{00000000-0005-0000-0000-0000CC0D0000}"/>
    <cellStyle name="20% - 강조색2 2 7 3 2 2 3" xfId="3624" xr:uid="{00000000-0005-0000-0000-0000CD0D0000}"/>
    <cellStyle name="20% - 강조색2 2 7 3 2 2 4" xfId="3625" xr:uid="{00000000-0005-0000-0000-0000CE0D0000}"/>
    <cellStyle name="20% - 강조색2 2 7 3 2 2 5" xfId="3626" xr:uid="{00000000-0005-0000-0000-0000CF0D0000}"/>
    <cellStyle name="20% - 강조색2 2 7 3 2 3" xfId="3627" xr:uid="{00000000-0005-0000-0000-0000D00D0000}"/>
    <cellStyle name="20% - 강조색2 2 7 3 2 4" xfId="3628" xr:uid="{00000000-0005-0000-0000-0000D10D0000}"/>
    <cellStyle name="20% - 강조색2 2 7 3 2 5" xfId="3629" xr:uid="{00000000-0005-0000-0000-0000D20D0000}"/>
    <cellStyle name="20% - 강조색2 2 7 3 2 6" xfId="3630" xr:uid="{00000000-0005-0000-0000-0000D30D0000}"/>
    <cellStyle name="20% - 강조색2 2 7 3 2 7" xfId="3631" xr:uid="{00000000-0005-0000-0000-0000D40D0000}"/>
    <cellStyle name="20% - 강조색2 2 7 3 3" xfId="3632" xr:uid="{00000000-0005-0000-0000-0000D50D0000}"/>
    <cellStyle name="20% - 강조색2 2 7 3 3 2" xfId="3633" xr:uid="{00000000-0005-0000-0000-0000D60D0000}"/>
    <cellStyle name="20% - 강조색2 2 7 3 3 3" xfId="3634" xr:uid="{00000000-0005-0000-0000-0000D70D0000}"/>
    <cellStyle name="20% - 강조색2 2 7 3 3 4" xfId="3635" xr:uid="{00000000-0005-0000-0000-0000D80D0000}"/>
    <cellStyle name="20% - 강조색2 2 7 3 3 5" xfId="3636" xr:uid="{00000000-0005-0000-0000-0000D90D0000}"/>
    <cellStyle name="20% - 강조색2 2 7 3 3 6" xfId="3637" xr:uid="{00000000-0005-0000-0000-0000DA0D0000}"/>
    <cellStyle name="20% - 강조색2 2 7 3 4" xfId="3638" xr:uid="{00000000-0005-0000-0000-0000DB0D0000}"/>
    <cellStyle name="20% - 강조색2 2 7 3 4 2" xfId="3639" xr:uid="{00000000-0005-0000-0000-0000DC0D0000}"/>
    <cellStyle name="20% - 강조색2 2 7 3 5" xfId="3640" xr:uid="{00000000-0005-0000-0000-0000DD0D0000}"/>
    <cellStyle name="20% - 강조색2 2 7 3 5 2" xfId="3641" xr:uid="{00000000-0005-0000-0000-0000DE0D0000}"/>
    <cellStyle name="20% - 강조색2 2 7 3 6" xfId="3642" xr:uid="{00000000-0005-0000-0000-0000DF0D0000}"/>
    <cellStyle name="20% - 강조색2 2 7 3 7" xfId="3643" xr:uid="{00000000-0005-0000-0000-0000E00D0000}"/>
    <cellStyle name="20% - 강조색2 2 7 3 8" xfId="3644" xr:uid="{00000000-0005-0000-0000-0000E10D0000}"/>
    <cellStyle name="20% - 강조색2 2 7 3 9" xfId="3645" xr:uid="{00000000-0005-0000-0000-0000E20D0000}"/>
    <cellStyle name="20% - 강조색2 2 7 4" xfId="3646" xr:uid="{00000000-0005-0000-0000-0000E30D0000}"/>
    <cellStyle name="20% - 강조색2 2 7 4 10" xfId="3647" xr:uid="{00000000-0005-0000-0000-0000E40D0000}"/>
    <cellStyle name="20% - 강조색2 2 7 4 2" xfId="3648" xr:uid="{00000000-0005-0000-0000-0000E50D0000}"/>
    <cellStyle name="20% - 강조색2 2 7 4 2 2" xfId="3649" xr:uid="{00000000-0005-0000-0000-0000E60D0000}"/>
    <cellStyle name="20% - 강조색2 2 7 4 2 3" xfId="3650" xr:uid="{00000000-0005-0000-0000-0000E70D0000}"/>
    <cellStyle name="20% - 강조색2 2 7 4 2 4" xfId="3651" xr:uid="{00000000-0005-0000-0000-0000E80D0000}"/>
    <cellStyle name="20% - 강조색2 2 7 4 2 5" xfId="3652" xr:uid="{00000000-0005-0000-0000-0000E90D0000}"/>
    <cellStyle name="20% - 강조색2 2 7 4 2 6" xfId="3653" xr:uid="{00000000-0005-0000-0000-0000EA0D0000}"/>
    <cellStyle name="20% - 강조색2 2 7 4 3" xfId="3654" xr:uid="{00000000-0005-0000-0000-0000EB0D0000}"/>
    <cellStyle name="20% - 강조색2 2 7 4 3 2" xfId="3655" xr:uid="{00000000-0005-0000-0000-0000EC0D0000}"/>
    <cellStyle name="20% - 강조색2 2 7 4 4" xfId="3656" xr:uid="{00000000-0005-0000-0000-0000ED0D0000}"/>
    <cellStyle name="20% - 강조색2 2 7 4 4 2" xfId="3657" xr:uid="{00000000-0005-0000-0000-0000EE0D0000}"/>
    <cellStyle name="20% - 강조색2 2 7 4 5" xfId="3658" xr:uid="{00000000-0005-0000-0000-0000EF0D0000}"/>
    <cellStyle name="20% - 강조색2 2 7 4 5 2" xfId="3659" xr:uid="{00000000-0005-0000-0000-0000F00D0000}"/>
    <cellStyle name="20% - 강조색2 2 7 4 6" xfId="3660" xr:uid="{00000000-0005-0000-0000-0000F10D0000}"/>
    <cellStyle name="20% - 강조색2 2 7 4 7" xfId="3661" xr:uid="{00000000-0005-0000-0000-0000F20D0000}"/>
    <cellStyle name="20% - 강조색2 2 7 4 8" xfId="3662" xr:uid="{00000000-0005-0000-0000-0000F30D0000}"/>
    <cellStyle name="20% - 강조색2 2 7 4 9" xfId="3663" xr:uid="{00000000-0005-0000-0000-0000F40D0000}"/>
    <cellStyle name="20% - 강조색2 2 7 5" xfId="3664" xr:uid="{00000000-0005-0000-0000-0000F50D0000}"/>
    <cellStyle name="20% - 강조색2 2 7 5 2" xfId="3665" xr:uid="{00000000-0005-0000-0000-0000F60D0000}"/>
    <cellStyle name="20% - 강조색2 2 7 5 3" xfId="3666" xr:uid="{00000000-0005-0000-0000-0000F70D0000}"/>
    <cellStyle name="20% - 강조색2 2 7 5 4" xfId="3667" xr:uid="{00000000-0005-0000-0000-0000F80D0000}"/>
    <cellStyle name="20% - 강조색2 2 7 5 5" xfId="3668" xr:uid="{00000000-0005-0000-0000-0000F90D0000}"/>
    <cellStyle name="20% - 강조색2 2 7 5 6" xfId="3669" xr:uid="{00000000-0005-0000-0000-0000FA0D0000}"/>
    <cellStyle name="20% - 강조색2 2 7 6" xfId="3670" xr:uid="{00000000-0005-0000-0000-0000FB0D0000}"/>
    <cellStyle name="20% - 강조색2 2 7 6 2" xfId="3671" xr:uid="{00000000-0005-0000-0000-0000FC0D0000}"/>
    <cellStyle name="20% - 강조색2 2 7 7" xfId="3672" xr:uid="{00000000-0005-0000-0000-0000FD0D0000}"/>
    <cellStyle name="20% - 강조색2 2 7 7 2" xfId="3673" xr:uid="{00000000-0005-0000-0000-0000FE0D0000}"/>
    <cellStyle name="20% - 강조색2 2 7 8" xfId="3674" xr:uid="{00000000-0005-0000-0000-0000FF0D0000}"/>
    <cellStyle name="20% - 강조색2 2 7 8 2" xfId="3675" xr:uid="{00000000-0005-0000-0000-0000000E0000}"/>
    <cellStyle name="20% - 강조색2 2 7 9" xfId="3676" xr:uid="{00000000-0005-0000-0000-0000010E0000}"/>
    <cellStyle name="20% - 강조색2 2 8" xfId="3677" xr:uid="{00000000-0005-0000-0000-0000020E0000}"/>
    <cellStyle name="20% - 강조색2 2 8 10" xfId="3678" xr:uid="{00000000-0005-0000-0000-0000030E0000}"/>
    <cellStyle name="20% - 강조색2 2 8 11" xfId="3679" xr:uid="{00000000-0005-0000-0000-0000040E0000}"/>
    <cellStyle name="20% - 강조색2 2 8 12" xfId="3680" xr:uid="{00000000-0005-0000-0000-0000050E0000}"/>
    <cellStyle name="20% - 강조색2 2 8 2" xfId="3681" xr:uid="{00000000-0005-0000-0000-0000060E0000}"/>
    <cellStyle name="20% - 강조색2 2 8 2 10" xfId="3682" xr:uid="{00000000-0005-0000-0000-0000070E0000}"/>
    <cellStyle name="20% - 강조색2 2 8 2 2" xfId="3683" xr:uid="{00000000-0005-0000-0000-0000080E0000}"/>
    <cellStyle name="20% - 강조색2 2 8 2 2 2" xfId="3684" xr:uid="{00000000-0005-0000-0000-0000090E0000}"/>
    <cellStyle name="20% - 강조색2 2 8 2 2 2 2" xfId="3685" xr:uid="{00000000-0005-0000-0000-00000A0E0000}"/>
    <cellStyle name="20% - 강조색2 2 8 2 2 2 3" xfId="3686" xr:uid="{00000000-0005-0000-0000-00000B0E0000}"/>
    <cellStyle name="20% - 강조색2 2 8 2 2 2 4" xfId="3687" xr:uid="{00000000-0005-0000-0000-00000C0E0000}"/>
    <cellStyle name="20% - 강조색2 2 8 2 2 2 5" xfId="3688" xr:uid="{00000000-0005-0000-0000-00000D0E0000}"/>
    <cellStyle name="20% - 강조색2 2 8 2 2 3" xfId="3689" xr:uid="{00000000-0005-0000-0000-00000E0E0000}"/>
    <cellStyle name="20% - 강조색2 2 8 2 2 4" xfId="3690" xr:uid="{00000000-0005-0000-0000-00000F0E0000}"/>
    <cellStyle name="20% - 강조색2 2 8 2 2 5" xfId="3691" xr:uid="{00000000-0005-0000-0000-0000100E0000}"/>
    <cellStyle name="20% - 강조색2 2 8 2 2 6" xfId="3692" xr:uid="{00000000-0005-0000-0000-0000110E0000}"/>
    <cellStyle name="20% - 강조색2 2 8 2 2 7" xfId="3693" xr:uid="{00000000-0005-0000-0000-0000120E0000}"/>
    <cellStyle name="20% - 강조색2 2 8 2 3" xfId="3694" xr:uid="{00000000-0005-0000-0000-0000130E0000}"/>
    <cellStyle name="20% - 강조색2 2 8 2 3 2" xfId="3695" xr:uid="{00000000-0005-0000-0000-0000140E0000}"/>
    <cellStyle name="20% - 강조색2 2 8 2 3 3" xfId="3696" xr:uid="{00000000-0005-0000-0000-0000150E0000}"/>
    <cellStyle name="20% - 강조색2 2 8 2 3 4" xfId="3697" xr:uid="{00000000-0005-0000-0000-0000160E0000}"/>
    <cellStyle name="20% - 강조색2 2 8 2 3 5" xfId="3698" xr:uid="{00000000-0005-0000-0000-0000170E0000}"/>
    <cellStyle name="20% - 강조색2 2 8 2 3 6" xfId="3699" xr:uid="{00000000-0005-0000-0000-0000180E0000}"/>
    <cellStyle name="20% - 강조색2 2 8 2 4" xfId="3700" xr:uid="{00000000-0005-0000-0000-0000190E0000}"/>
    <cellStyle name="20% - 강조색2 2 8 2 4 2" xfId="3701" xr:uid="{00000000-0005-0000-0000-00001A0E0000}"/>
    <cellStyle name="20% - 강조색2 2 8 2 5" xfId="3702" xr:uid="{00000000-0005-0000-0000-00001B0E0000}"/>
    <cellStyle name="20% - 강조색2 2 8 2 5 2" xfId="3703" xr:uid="{00000000-0005-0000-0000-00001C0E0000}"/>
    <cellStyle name="20% - 강조색2 2 8 2 6" xfId="3704" xr:uid="{00000000-0005-0000-0000-00001D0E0000}"/>
    <cellStyle name="20% - 강조색2 2 8 2 7" xfId="3705" xr:uid="{00000000-0005-0000-0000-00001E0E0000}"/>
    <cellStyle name="20% - 강조색2 2 8 2 8" xfId="3706" xr:uid="{00000000-0005-0000-0000-00001F0E0000}"/>
    <cellStyle name="20% - 강조색2 2 8 2 9" xfId="3707" xr:uid="{00000000-0005-0000-0000-0000200E0000}"/>
    <cellStyle name="20% - 강조색2 2 8 3" xfId="3708" xr:uid="{00000000-0005-0000-0000-0000210E0000}"/>
    <cellStyle name="20% - 강조색2 2 8 3 10" xfId="3709" xr:uid="{00000000-0005-0000-0000-0000220E0000}"/>
    <cellStyle name="20% - 강조색2 2 8 3 2" xfId="3710" xr:uid="{00000000-0005-0000-0000-0000230E0000}"/>
    <cellStyle name="20% - 강조색2 2 8 3 2 2" xfId="3711" xr:uid="{00000000-0005-0000-0000-0000240E0000}"/>
    <cellStyle name="20% - 강조색2 2 8 3 2 3" xfId="3712" xr:uid="{00000000-0005-0000-0000-0000250E0000}"/>
    <cellStyle name="20% - 강조색2 2 8 3 2 4" xfId="3713" xr:uid="{00000000-0005-0000-0000-0000260E0000}"/>
    <cellStyle name="20% - 강조색2 2 8 3 2 5" xfId="3714" xr:uid="{00000000-0005-0000-0000-0000270E0000}"/>
    <cellStyle name="20% - 강조색2 2 8 3 2 6" xfId="3715" xr:uid="{00000000-0005-0000-0000-0000280E0000}"/>
    <cellStyle name="20% - 강조색2 2 8 3 3" xfId="3716" xr:uid="{00000000-0005-0000-0000-0000290E0000}"/>
    <cellStyle name="20% - 강조색2 2 8 3 3 2" xfId="3717" xr:uid="{00000000-0005-0000-0000-00002A0E0000}"/>
    <cellStyle name="20% - 강조색2 2 8 3 4" xfId="3718" xr:uid="{00000000-0005-0000-0000-00002B0E0000}"/>
    <cellStyle name="20% - 강조색2 2 8 3 4 2" xfId="3719" xr:uid="{00000000-0005-0000-0000-00002C0E0000}"/>
    <cellStyle name="20% - 강조색2 2 8 3 5" xfId="3720" xr:uid="{00000000-0005-0000-0000-00002D0E0000}"/>
    <cellStyle name="20% - 강조색2 2 8 3 5 2" xfId="3721" xr:uid="{00000000-0005-0000-0000-00002E0E0000}"/>
    <cellStyle name="20% - 강조색2 2 8 3 6" xfId="3722" xr:uid="{00000000-0005-0000-0000-00002F0E0000}"/>
    <cellStyle name="20% - 강조색2 2 8 3 7" xfId="3723" xr:uid="{00000000-0005-0000-0000-0000300E0000}"/>
    <cellStyle name="20% - 강조색2 2 8 3 8" xfId="3724" xr:uid="{00000000-0005-0000-0000-0000310E0000}"/>
    <cellStyle name="20% - 강조색2 2 8 3 9" xfId="3725" xr:uid="{00000000-0005-0000-0000-0000320E0000}"/>
    <cellStyle name="20% - 강조색2 2 8 4" xfId="3726" xr:uid="{00000000-0005-0000-0000-0000330E0000}"/>
    <cellStyle name="20% - 강조색2 2 8 4 2" xfId="3727" xr:uid="{00000000-0005-0000-0000-0000340E0000}"/>
    <cellStyle name="20% - 강조색2 2 8 4 3" xfId="3728" xr:uid="{00000000-0005-0000-0000-0000350E0000}"/>
    <cellStyle name="20% - 강조색2 2 8 4 4" xfId="3729" xr:uid="{00000000-0005-0000-0000-0000360E0000}"/>
    <cellStyle name="20% - 강조색2 2 8 4 5" xfId="3730" xr:uid="{00000000-0005-0000-0000-0000370E0000}"/>
    <cellStyle name="20% - 강조색2 2 8 4 6" xfId="3731" xr:uid="{00000000-0005-0000-0000-0000380E0000}"/>
    <cellStyle name="20% - 강조색2 2 8 5" xfId="3732" xr:uid="{00000000-0005-0000-0000-0000390E0000}"/>
    <cellStyle name="20% - 강조색2 2 8 5 2" xfId="3733" xr:uid="{00000000-0005-0000-0000-00003A0E0000}"/>
    <cellStyle name="20% - 강조색2 2 8 6" xfId="3734" xr:uid="{00000000-0005-0000-0000-00003B0E0000}"/>
    <cellStyle name="20% - 강조색2 2 8 6 2" xfId="3735" xr:uid="{00000000-0005-0000-0000-00003C0E0000}"/>
    <cellStyle name="20% - 강조색2 2 8 7" xfId="3736" xr:uid="{00000000-0005-0000-0000-00003D0E0000}"/>
    <cellStyle name="20% - 강조색2 2 8 7 2" xfId="3737" xr:uid="{00000000-0005-0000-0000-00003E0E0000}"/>
    <cellStyle name="20% - 강조색2 2 8 8" xfId="3738" xr:uid="{00000000-0005-0000-0000-00003F0E0000}"/>
    <cellStyle name="20% - 강조색2 2 8 9" xfId="3739" xr:uid="{00000000-0005-0000-0000-0000400E0000}"/>
    <cellStyle name="20% - 강조색2 2 9" xfId="3740" xr:uid="{00000000-0005-0000-0000-0000410E0000}"/>
    <cellStyle name="20% - 강조색2 2 9 10" xfId="3741" xr:uid="{00000000-0005-0000-0000-0000420E0000}"/>
    <cellStyle name="20% - 강조색2 2 9 2" xfId="3742" xr:uid="{00000000-0005-0000-0000-0000430E0000}"/>
    <cellStyle name="20% - 강조색2 2 9 2 2" xfId="3743" xr:uid="{00000000-0005-0000-0000-0000440E0000}"/>
    <cellStyle name="20% - 강조색2 2 9 2 2 2" xfId="3744" xr:uid="{00000000-0005-0000-0000-0000450E0000}"/>
    <cellStyle name="20% - 강조색2 2 9 2 2 3" xfId="3745" xr:uid="{00000000-0005-0000-0000-0000460E0000}"/>
    <cellStyle name="20% - 강조색2 2 9 2 2 4" xfId="3746" xr:uid="{00000000-0005-0000-0000-0000470E0000}"/>
    <cellStyle name="20% - 강조색2 2 9 2 2 5" xfId="3747" xr:uid="{00000000-0005-0000-0000-0000480E0000}"/>
    <cellStyle name="20% - 강조색2 2 9 2 3" xfId="3748" xr:uid="{00000000-0005-0000-0000-0000490E0000}"/>
    <cellStyle name="20% - 강조색2 2 9 2 4" xfId="3749" xr:uid="{00000000-0005-0000-0000-00004A0E0000}"/>
    <cellStyle name="20% - 강조색2 2 9 2 5" xfId="3750" xr:uid="{00000000-0005-0000-0000-00004B0E0000}"/>
    <cellStyle name="20% - 강조색2 2 9 2 6" xfId="3751" xr:uid="{00000000-0005-0000-0000-00004C0E0000}"/>
    <cellStyle name="20% - 강조색2 2 9 2 7" xfId="3752" xr:uid="{00000000-0005-0000-0000-00004D0E0000}"/>
    <cellStyle name="20% - 강조색2 2 9 3" xfId="3753" xr:uid="{00000000-0005-0000-0000-00004E0E0000}"/>
    <cellStyle name="20% - 강조색2 2 9 3 2" xfId="3754" xr:uid="{00000000-0005-0000-0000-00004F0E0000}"/>
    <cellStyle name="20% - 강조색2 2 9 3 3" xfId="3755" xr:uid="{00000000-0005-0000-0000-0000500E0000}"/>
    <cellStyle name="20% - 강조색2 2 9 3 4" xfId="3756" xr:uid="{00000000-0005-0000-0000-0000510E0000}"/>
    <cellStyle name="20% - 강조색2 2 9 3 5" xfId="3757" xr:uid="{00000000-0005-0000-0000-0000520E0000}"/>
    <cellStyle name="20% - 강조색2 2 9 3 6" xfId="3758" xr:uid="{00000000-0005-0000-0000-0000530E0000}"/>
    <cellStyle name="20% - 강조색2 2 9 4" xfId="3759" xr:uid="{00000000-0005-0000-0000-0000540E0000}"/>
    <cellStyle name="20% - 강조색2 2 9 4 2" xfId="3760" xr:uid="{00000000-0005-0000-0000-0000550E0000}"/>
    <cellStyle name="20% - 강조색2 2 9 5" xfId="3761" xr:uid="{00000000-0005-0000-0000-0000560E0000}"/>
    <cellStyle name="20% - 강조색2 2 9 5 2" xfId="3762" xr:uid="{00000000-0005-0000-0000-0000570E0000}"/>
    <cellStyle name="20% - 강조색2 2 9 6" xfId="3763" xr:uid="{00000000-0005-0000-0000-0000580E0000}"/>
    <cellStyle name="20% - 강조색2 2 9 7" xfId="3764" xr:uid="{00000000-0005-0000-0000-0000590E0000}"/>
    <cellStyle name="20% - 강조색2 2 9 8" xfId="3765" xr:uid="{00000000-0005-0000-0000-00005A0E0000}"/>
    <cellStyle name="20% - 강조색2 2 9 9" xfId="3766" xr:uid="{00000000-0005-0000-0000-00005B0E0000}"/>
    <cellStyle name="20% - 강조색2 3" xfId="3767" xr:uid="{00000000-0005-0000-0000-00005C0E0000}"/>
    <cellStyle name="20% - 강조색2 4" xfId="3768" xr:uid="{00000000-0005-0000-0000-00005D0E0000}"/>
    <cellStyle name="20% - 강조색2 5" xfId="3769" xr:uid="{00000000-0005-0000-0000-00005E0E0000}"/>
    <cellStyle name="20% - 강조색2 6" xfId="3770" xr:uid="{00000000-0005-0000-0000-00005F0E0000}"/>
    <cellStyle name="20% - 강조색3 2" xfId="3771" xr:uid="{00000000-0005-0000-0000-0000600E0000}"/>
    <cellStyle name="20% - 강조색3 2 10" xfId="3772" xr:uid="{00000000-0005-0000-0000-0000610E0000}"/>
    <cellStyle name="20% - 강조색3 2 10 10" xfId="3773" xr:uid="{00000000-0005-0000-0000-0000620E0000}"/>
    <cellStyle name="20% - 강조색3 2 10 2" xfId="3774" xr:uid="{00000000-0005-0000-0000-0000630E0000}"/>
    <cellStyle name="20% - 강조색3 2 10 2 2" xfId="3775" xr:uid="{00000000-0005-0000-0000-0000640E0000}"/>
    <cellStyle name="20% - 강조색3 2 10 2 3" xfId="3776" xr:uid="{00000000-0005-0000-0000-0000650E0000}"/>
    <cellStyle name="20% - 강조색3 2 10 2 4" xfId="3777" xr:uid="{00000000-0005-0000-0000-0000660E0000}"/>
    <cellStyle name="20% - 강조색3 2 10 2 5" xfId="3778" xr:uid="{00000000-0005-0000-0000-0000670E0000}"/>
    <cellStyle name="20% - 강조색3 2 10 2 6" xfId="3779" xr:uid="{00000000-0005-0000-0000-0000680E0000}"/>
    <cellStyle name="20% - 강조색3 2 10 3" xfId="3780" xr:uid="{00000000-0005-0000-0000-0000690E0000}"/>
    <cellStyle name="20% - 강조색3 2 10 3 2" xfId="3781" xr:uid="{00000000-0005-0000-0000-00006A0E0000}"/>
    <cellStyle name="20% - 강조색3 2 10 4" xfId="3782" xr:uid="{00000000-0005-0000-0000-00006B0E0000}"/>
    <cellStyle name="20% - 강조색3 2 10 4 2" xfId="3783" xr:uid="{00000000-0005-0000-0000-00006C0E0000}"/>
    <cellStyle name="20% - 강조색3 2 10 5" xfId="3784" xr:uid="{00000000-0005-0000-0000-00006D0E0000}"/>
    <cellStyle name="20% - 강조색3 2 10 5 2" xfId="3785" xr:uid="{00000000-0005-0000-0000-00006E0E0000}"/>
    <cellStyle name="20% - 강조색3 2 10 6" xfId="3786" xr:uid="{00000000-0005-0000-0000-00006F0E0000}"/>
    <cellStyle name="20% - 강조색3 2 10 7" xfId="3787" xr:uid="{00000000-0005-0000-0000-0000700E0000}"/>
    <cellStyle name="20% - 강조색3 2 10 8" xfId="3788" xr:uid="{00000000-0005-0000-0000-0000710E0000}"/>
    <cellStyle name="20% - 강조색3 2 10 9" xfId="3789" xr:uid="{00000000-0005-0000-0000-0000720E0000}"/>
    <cellStyle name="20% - 강조색3 2 11" xfId="3790" xr:uid="{00000000-0005-0000-0000-0000730E0000}"/>
    <cellStyle name="20% - 강조색3 2 11 10" xfId="3791" xr:uid="{00000000-0005-0000-0000-0000740E0000}"/>
    <cellStyle name="20% - 강조색3 2 11 2" xfId="3792" xr:uid="{00000000-0005-0000-0000-0000750E0000}"/>
    <cellStyle name="20% - 강조색3 2 11 2 2" xfId="3793" xr:uid="{00000000-0005-0000-0000-0000760E0000}"/>
    <cellStyle name="20% - 강조색3 2 11 3" xfId="3794" xr:uid="{00000000-0005-0000-0000-0000770E0000}"/>
    <cellStyle name="20% - 강조색3 2 11 3 2" xfId="3795" xr:uid="{00000000-0005-0000-0000-0000780E0000}"/>
    <cellStyle name="20% - 강조색3 2 11 4" xfId="3796" xr:uid="{00000000-0005-0000-0000-0000790E0000}"/>
    <cellStyle name="20% - 강조색3 2 11 4 2" xfId="3797" xr:uid="{00000000-0005-0000-0000-00007A0E0000}"/>
    <cellStyle name="20% - 강조색3 2 11 5" xfId="3798" xr:uid="{00000000-0005-0000-0000-00007B0E0000}"/>
    <cellStyle name="20% - 강조색3 2 11 5 2" xfId="3799" xr:uid="{00000000-0005-0000-0000-00007C0E0000}"/>
    <cellStyle name="20% - 강조색3 2 11 6" xfId="3800" xr:uid="{00000000-0005-0000-0000-00007D0E0000}"/>
    <cellStyle name="20% - 강조색3 2 11 7" xfId="3801" xr:uid="{00000000-0005-0000-0000-00007E0E0000}"/>
    <cellStyle name="20% - 강조색3 2 11 8" xfId="3802" xr:uid="{00000000-0005-0000-0000-00007F0E0000}"/>
    <cellStyle name="20% - 강조색3 2 11 9" xfId="3803" xr:uid="{00000000-0005-0000-0000-0000800E0000}"/>
    <cellStyle name="20% - 강조색3 2 12" xfId="3804" xr:uid="{00000000-0005-0000-0000-0000810E0000}"/>
    <cellStyle name="20% - 강조색3 2 12 2" xfId="3805" xr:uid="{00000000-0005-0000-0000-0000820E0000}"/>
    <cellStyle name="20% - 강조색3 2 13" xfId="3806" xr:uid="{00000000-0005-0000-0000-0000830E0000}"/>
    <cellStyle name="20% - 강조색3 2 13 2" xfId="3807" xr:uid="{00000000-0005-0000-0000-0000840E0000}"/>
    <cellStyle name="20% - 강조색3 2 14" xfId="3808" xr:uid="{00000000-0005-0000-0000-0000850E0000}"/>
    <cellStyle name="20% - 강조색3 2 14 2" xfId="3809" xr:uid="{00000000-0005-0000-0000-0000860E0000}"/>
    <cellStyle name="20% - 강조색3 2 15" xfId="3810" xr:uid="{00000000-0005-0000-0000-0000870E0000}"/>
    <cellStyle name="20% - 강조색3 2 15 2" xfId="3811" xr:uid="{00000000-0005-0000-0000-0000880E0000}"/>
    <cellStyle name="20% - 강조색3 2 16" xfId="3812" xr:uid="{00000000-0005-0000-0000-0000890E0000}"/>
    <cellStyle name="20% - 강조색3 2 17" xfId="3813" xr:uid="{00000000-0005-0000-0000-00008A0E0000}"/>
    <cellStyle name="20% - 강조색3 2 18" xfId="3814" xr:uid="{00000000-0005-0000-0000-00008B0E0000}"/>
    <cellStyle name="20% - 강조색3 2 19" xfId="3815" xr:uid="{00000000-0005-0000-0000-00008C0E0000}"/>
    <cellStyle name="20% - 강조색3 2 2" xfId="3816" xr:uid="{00000000-0005-0000-0000-00008D0E0000}"/>
    <cellStyle name="20% - 강조색3 2 2 10" xfId="3817" xr:uid="{00000000-0005-0000-0000-00008E0E0000}"/>
    <cellStyle name="20% - 강조색3 2 2 10 10" xfId="3818" xr:uid="{00000000-0005-0000-0000-00008F0E0000}"/>
    <cellStyle name="20% - 강조색3 2 2 10 2" xfId="3819" xr:uid="{00000000-0005-0000-0000-0000900E0000}"/>
    <cellStyle name="20% - 강조색3 2 2 10 2 2" xfId="3820" xr:uid="{00000000-0005-0000-0000-0000910E0000}"/>
    <cellStyle name="20% - 강조색3 2 2 10 3" xfId="3821" xr:uid="{00000000-0005-0000-0000-0000920E0000}"/>
    <cellStyle name="20% - 강조색3 2 2 10 3 2" xfId="3822" xr:uid="{00000000-0005-0000-0000-0000930E0000}"/>
    <cellStyle name="20% - 강조색3 2 2 10 4" xfId="3823" xr:uid="{00000000-0005-0000-0000-0000940E0000}"/>
    <cellStyle name="20% - 강조색3 2 2 10 4 2" xfId="3824" xr:uid="{00000000-0005-0000-0000-0000950E0000}"/>
    <cellStyle name="20% - 강조색3 2 2 10 5" xfId="3825" xr:uid="{00000000-0005-0000-0000-0000960E0000}"/>
    <cellStyle name="20% - 강조색3 2 2 10 5 2" xfId="3826" xr:uid="{00000000-0005-0000-0000-0000970E0000}"/>
    <cellStyle name="20% - 강조색3 2 2 10 6" xfId="3827" xr:uid="{00000000-0005-0000-0000-0000980E0000}"/>
    <cellStyle name="20% - 강조색3 2 2 10 7" xfId="3828" xr:uid="{00000000-0005-0000-0000-0000990E0000}"/>
    <cellStyle name="20% - 강조색3 2 2 10 8" xfId="3829" xr:uid="{00000000-0005-0000-0000-00009A0E0000}"/>
    <cellStyle name="20% - 강조색3 2 2 10 9" xfId="3830" xr:uid="{00000000-0005-0000-0000-00009B0E0000}"/>
    <cellStyle name="20% - 강조색3 2 2 11" xfId="3831" xr:uid="{00000000-0005-0000-0000-00009C0E0000}"/>
    <cellStyle name="20% - 강조색3 2 2 11 2" xfId="3832" xr:uid="{00000000-0005-0000-0000-00009D0E0000}"/>
    <cellStyle name="20% - 강조색3 2 2 12" xfId="3833" xr:uid="{00000000-0005-0000-0000-00009E0E0000}"/>
    <cellStyle name="20% - 강조색3 2 2 12 2" xfId="3834" xr:uid="{00000000-0005-0000-0000-00009F0E0000}"/>
    <cellStyle name="20% - 강조색3 2 2 13" xfId="3835" xr:uid="{00000000-0005-0000-0000-0000A00E0000}"/>
    <cellStyle name="20% - 강조색3 2 2 13 2" xfId="3836" xr:uid="{00000000-0005-0000-0000-0000A10E0000}"/>
    <cellStyle name="20% - 강조색3 2 2 14" xfId="3837" xr:uid="{00000000-0005-0000-0000-0000A20E0000}"/>
    <cellStyle name="20% - 강조색3 2 2 14 2" xfId="3838" xr:uid="{00000000-0005-0000-0000-0000A30E0000}"/>
    <cellStyle name="20% - 강조색3 2 2 15" xfId="3839" xr:uid="{00000000-0005-0000-0000-0000A40E0000}"/>
    <cellStyle name="20% - 강조색3 2 2 16" xfId="3840" xr:uid="{00000000-0005-0000-0000-0000A50E0000}"/>
    <cellStyle name="20% - 강조색3 2 2 17" xfId="3841" xr:uid="{00000000-0005-0000-0000-0000A60E0000}"/>
    <cellStyle name="20% - 강조색3 2 2 18" xfId="3842" xr:uid="{00000000-0005-0000-0000-0000A70E0000}"/>
    <cellStyle name="20% - 강조색3 2 2 19" xfId="3843" xr:uid="{00000000-0005-0000-0000-0000A80E0000}"/>
    <cellStyle name="20% - 강조색3 2 2 2" xfId="3844" xr:uid="{00000000-0005-0000-0000-0000A90E0000}"/>
    <cellStyle name="20% - 강조색3 2 2 2 10" xfId="3845" xr:uid="{00000000-0005-0000-0000-0000AA0E0000}"/>
    <cellStyle name="20% - 강조색3 2 2 2 10 2" xfId="3846" xr:uid="{00000000-0005-0000-0000-0000AB0E0000}"/>
    <cellStyle name="20% - 강조색3 2 2 2 11" xfId="3847" xr:uid="{00000000-0005-0000-0000-0000AC0E0000}"/>
    <cellStyle name="20% - 강조색3 2 2 2 12" xfId="3848" xr:uid="{00000000-0005-0000-0000-0000AD0E0000}"/>
    <cellStyle name="20% - 강조색3 2 2 2 13" xfId="3849" xr:uid="{00000000-0005-0000-0000-0000AE0E0000}"/>
    <cellStyle name="20% - 강조색3 2 2 2 14" xfId="3850" xr:uid="{00000000-0005-0000-0000-0000AF0E0000}"/>
    <cellStyle name="20% - 강조색3 2 2 2 15" xfId="3851" xr:uid="{00000000-0005-0000-0000-0000B00E0000}"/>
    <cellStyle name="20% - 강조색3 2 2 2 2" xfId="3852" xr:uid="{00000000-0005-0000-0000-0000B10E0000}"/>
    <cellStyle name="20% - 강조색3 2 2 2 2 10" xfId="3853" xr:uid="{00000000-0005-0000-0000-0000B20E0000}"/>
    <cellStyle name="20% - 강조색3 2 2 2 2 11" xfId="3854" xr:uid="{00000000-0005-0000-0000-0000B30E0000}"/>
    <cellStyle name="20% - 강조색3 2 2 2 2 12" xfId="3855" xr:uid="{00000000-0005-0000-0000-0000B40E0000}"/>
    <cellStyle name="20% - 강조색3 2 2 2 2 13" xfId="3856" xr:uid="{00000000-0005-0000-0000-0000B50E0000}"/>
    <cellStyle name="20% - 강조색3 2 2 2 2 14" xfId="3857" xr:uid="{00000000-0005-0000-0000-0000B60E0000}"/>
    <cellStyle name="20% - 강조색3 2 2 2 2 2" xfId="3858" xr:uid="{00000000-0005-0000-0000-0000B70E0000}"/>
    <cellStyle name="20% - 강조색3 2 2 2 2 2 10" xfId="3859" xr:uid="{00000000-0005-0000-0000-0000B80E0000}"/>
    <cellStyle name="20% - 강조색3 2 2 2 2 2 2" xfId="3860" xr:uid="{00000000-0005-0000-0000-0000B90E0000}"/>
    <cellStyle name="20% - 강조색3 2 2 2 2 2 2 2" xfId="3861" xr:uid="{00000000-0005-0000-0000-0000BA0E0000}"/>
    <cellStyle name="20% - 강조색3 2 2 2 2 2 2 2 2" xfId="3862" xr:uid="{00000000-0005-0000-0000-0000BB0E0000}"/>
    <cellStyle name="20% - 강조색3 2 2 2 2 2 2 2 3" xfId="3863" xr:uid="{00000000-0005-0000-0000-0000BC0E0000}"/>
    <cellStyle name="20% - 강조색3 2 2 2 2 2 2 2 4" xfId="3864" xr:uid="{00000000-0005-0000-0000-0000BD0E0000}"/>
    <cellStyle name="20% - 강조색3 2 2 2 2 2 2 2 5" xfId="3865" xr:uid="{00000000-0005-0000-0000-0000BE0E0000}"/>
    <cellStyle name="20% - 강조색3 2 2 2 2 2 2 3" xfId="3866" xr:uid="{00000000-0005-0000-0000-0000BF0E0000}"/>
    <cellStyle name="20% - 강조색3 2 2 2 2 2 2 4" xfId="3867" xr:uid="{00000000-0005-0000-0000-0000C00E0000}"/>
    <cellStyle name="20% - 강조색3 2 2 2 2 2 2 5" xfId="3868" xr:uid="{00000000-0005-0000-0000-0000C10E0000}"/>
    <cellStyle name="20% - 강조색3 2 2 2 2 2 2 6" xfId="3869" xr:uid="{00000000-0005-0000-0000-0000C20E0000}"/>
    <cellStyle name="20% - 강조색3 2 2 2 2 2 2 7" xfId="3870" xr:uid="{00000000-0005-0000-0000-0000C30E0000}"/>
    <cellStyle name="20% - 강조색3 2 2 2 2 2 3" xfId="3871" xr:uid="{00000000-0005-0000-0000-0000C40E0000}"/>
    <cellStyle name="20% - 강조색3 2 2 2 2 2 3 2" xfId="3872" xr:uid="{00000000-0005-0000-0000-0000C50E0000}"/>
    <cellStyle name="20% - 강조색3 2 2 2 2 2 3 3" xfId="3873" xr:uid="{00000000-0005-0000-0000-0000C60E0000}"/>
    <cellStyle name="20% - 강조색3 2 2 2 2 2 3 4" xfId="3874" xr:uid="{00000000-0005-0000-0000-0000C70E0000}"/>
    <cellStyle name="20% - 강조색3 2 2 2 2 2 3 5" xfId="3875" xr:uid="{00000000-0005-0000-0000-0000C80E0000}"/>
    <cellStyle name="20% - 강조색3 2 2 2 2 2 3 6" xfId="3876" xr:uid="{00000000-0005-0000-0000-0000C90E0000}"/>
    <cellStyle name="20% - 강조색3 2 2 2 2 2 4" xfId="3877" xr:uid="{00000000-0005-0000-0000-0000CA0E0000}"/>
    <cellStyle name="20% - 강조색3 2 2 2 2 2 4 2" xfId="3878" xr:uid="{00000000-0005-0000-0000-0000CB0E0000}"/>
    <cellStyle name="20% - 강조색3 2 2 2 2 2 4 3" xfId="3879" xr:uid="{00000000-0005-0000-0000-0000CC0E0000}"/>
    <cellStyle name="20% - 강조색3 2 2 2 2 2 5" xfId="3880" xr:uid="{00000000-0005-0000-0000-0000CD0E0000}"/>
    <cellStyle name="20% - 강조색3 2 2 2 2 2 5 2" xfId="3881" xr:uid="{00000000-0005-0000-0000-0000CE0E0000}"/>
    <cellStyle name="20% - 강조색3 2 2 2 2 2 6" xfId="3882" xr:uid="{00000000-0005-0000-0000-0000CF0E0000}"/>
    <cellStyle name="20% - 강조색3 2 2 2 2 2 7" xfId="3883" xr:uid="{00000000-0005-0000-0000-0000D00E0000}"/>
    <cellStyle name="20% - 강조색3 2 2 2 2 2 8" xfId="3884" xr:uid="{00000000-0005-0000-0000-0000D10E0000}"/>
    <cellStyle name="20% - 강조색3 2 2 2 2 2 9" xfId="3885" xr:uid="{00000000-0005-0000-0000-0000D20E0000}"/>
    <cellStyle name="20% - 강조색3 2 2 2 2 3" xfId="3886" xr:uid="{00000000-0005-0000-0000-0000D30E0000}"/>
    <cellStyle name="20% - 강조색3 2 2 2 2 3 10" xfId="3887" xr:uid="{00000000-0005-0000-0000-0000D40E0000}"/>
    <cellStyle name="20% - 강조색3 2 2 2 2 3 2" xfId="3888" xr:uid="{00000000-0005-0000-0000-0000D50E0000}"/>
    <cellStyle name="20% - 강조색3 2 2 2 2 3 2 2" xfId="3889" xr:uid="{00000000-0005-0000-0000-0000D60E0000}"/>
    <cellStyle name="20% - 강조색3 2 2 2 2 3 2 2 2" xfId="3890" xr:uid="{00000000-0005-0000-0000-0000D70E0000}"/>
    <cellStyle name="20% - 강조색3 2 2 2 2 3 2 2 3" xfId="3891" xr:uid="{00000000-0005-0000-0000-0000D80E0000}"/>
    <cellStyle name="20% - 강조색3 2 2 2 2 3 2 2 4" xfId="3892" xr:uid="{00000000-0005-0000-0000-0000D90E0000}"/>
    <cellStyle name="20% - 강조색3 2 2 2 2 3 2 2 5" xfId="3893" xr:uid="{00000000-0005-0000-0000-0000DA0E0000}"/>
    <cellStyle name="20% - 강조색3 2 2 2 2 3 2 3" xfId="3894" xr:uid="{00000000-0005-0000-0000-0000DB0E0000}"/>
    <cellStyle name="20% - 강조색3 2 2 2 2 3 2 4" xfId="3895" xr:uid="{00000000-0005-0000-0000-0000DC0E0000}"/>
    <cellStyle name="20% - 강조색3 2 2 2 2 3 2 5" xfId="3896" xr:uid="{00000000-0005-0000-0000-0000DD0E0000}"/>
    <cellStyle name="20% - 강조색3 2 2 2 2 3 2 6" xfId="3897" xr:uid="{00000000-0005-0000-0000-0000DE0E0000}"/>
    <cellStyle name="20% - 강조색3 2 2 2 2 3 2 7" xfId="3898" xr:uid="{00000000-0005-0000-0000-0000DF0E0000}"/>
    <cellStyle name="20% - 강조색3 2 2 2 2 3 3" xfId="3899" xr:uid="{00000000-0005-0000-0000-0000E00E0000}"/>
    <cellStyle name="20% - 강조색3 2 2 2 2 3 3 2" xfId="3900" xr:uid="{00000000-0005-0000-0000-0000E10E0000}"/>
    <cellStyle name="20% - 강조색3 2 2 2 2 3 3 3" xfId="3901" xr:uid="{00000000-0005-0000-0000-0000E20E0000}"/>
    <cellStyle name="20% - 강조색3 2 2 2 2 3 3 4" xfId="3902" xr:uid="{00000000-0005-0000-0000-0000E30E0000}"/>
    <cellStyle name="20% - 강조색3 2 2 2 2 3 3 5" xfId="3903" xr:uid="{00000000-0005-0000-0000-0000E40E0000}"/>
    <cellStyle name="20% - 강조색3 2 2 2 2 3 3 6" xfId="3904" xr:uid="{00000000-0005-0000-0000-0000E50E0000}"/>
    <cellStyle name="20% - 강조색3 2 2 2 2 3 4" xfId="3905" xr:uid="{00000000-0005-0000-0000-0000E60E0000}"/>
    <cellStyle name="20% - 강조색3 2 2 2 2 3 4 2" xfId="3906" xr:uid="{00000000-0005-0000-0000-0000E70E0000}"/>
    <cellStyle name="20% - 강조색3 2 2 2 2 3 4 3" xfId="3907" xr:uid="{00000000-0005-0000-0000-0000E80E0000}"/>
    <cellStyle name="20% - 강조색3 2 2 2 2 3 5" xfId="3908" xr:uid="{00000000-0005-0000-0000-0000E90E0000}"/>
    <cellStyle name="20% - 강조색3 2 2 2 2 3 5 2" xfId="3909" xr:uid="{00000000-0005-0000-0000-0000EA0E0000}"/>
    <cellStyle name="20% - 강조색3 2 2 2 2 3 6" xfId="3910" xr:uid="{00000000-0005-0000-0000-0000EB0E0000}"/>
    <cellStyle name="20% - 강조색3 2 2 2 2 3 7" xfId="3911" xr:uid="{00000000-0005-0000-0000-0000EC0E0000}"/>
    <cellStyle name="20% - 강조색3 2 2 2 2 3 8" xfId="3912" xr:uid="{00000000-0005-0000-0000-0000ED0E0000}"/>
    <cellStyle name="20% - 강조색3 2 2 2 2 3 9" xfId="3913" xr:uid="{00000000-0005-0000-0000-0000EE0E0000}"/>
    <cellStyle name="20% - 강조색3 2 2 2 2 4" xfId="3914" xr:uid="{00000000-0005-0000-0000-0000EF0E0000}"/>
    <cellStyle name="20% - 강조색3 2 2 2 2 4 10" xfId="3915" xr:uid="{00000000-0005-0000-0000-0000F00E0000}"/>
    <cellStyle name="20% - 강조색3 2 2 2 2 4 2" xfId="3916" xr:uid="{00000000-0005-0000-0000-0000F10E0000}"/>
    <cellStyle name="20% - 강조색3 2 2 2 2 4 2 2" xfId="3917" xr:uid="{00000000-0005-0000-0000-0000F20E0000}"/>
    <cellStyle name="20% - 강조색3 2 2 2 2 4 2 3" xfId="3918" xr:uid="{00000000-0005-0000-0000-0000F30E0000}"/>
    <cellStyle name="20% - 강조색3 2 2 2 2 4 2 4" xfId="3919" xr:uid="{00000000-0005-0000-0000-0000F40E0000}"/>
    <cellStyle name="20% - 강조색3 2 2 2 2 4 2 5" xfId="3920" xr:uid="{00000000-0005-0000-0000-0000F50E0000}"/>
    <cellStyle name="20% - 강조색3 2 2 2 2 4 2 6" xfId="3921" xr:uid="{00000000-0005-0000-0000-0000F60E0000}"/>
    <cellStyle name="20% - 강조색3 2 2 2 2 4 3" xfId="3922" xr:uid="{00000000-0005-0000-0000-0000F70E0000}"/>
    <cellStyle name="20% - 강조색3 2 2 2 2 4 3 2" xfId="3923" xr:uid="{00000000-0005-0000-0000-0000F80E0000}"/>
    <cellStyle name="20% - 강조색3 2 2 2 2 4 3 3" xfId="3924" xr:uid="{00000000-0005-0000-0000-0000F90E0000}"/>
    <cellStyle name="20% - 강조색3 2 2 2 2 4 4" xfId="3925" xr:uid="{00000000-0005-0000-0000-0000FA0E0000}"/>
    <cellStyle name="20% - 강조색3 2 2 2 2 4 4 2" xfId="3926" xr:uid="{00000000-0005-0000-0000-0000FB0E0000}"/>
    <cellStyle name="20% - 강조색3 2 2 2 2 4 4 3" xfId="3927" xr:uid="{00000000-0005-0000-0000-0000FC0E0000}"/>
    <cellStyle name="20% - 강조색3 2 2 2 2 4 5" xfId="3928" xr:uid="{00000000-0005-0000-0000-0000FD0E0000}"/>
    <cellStyle name="20% - 강조색3 2 2 2 2 4 5 2" xfId="3929" xr:uid="{00000000-0005-0000-0000-0000FE0E0000}"/>
    <cellStyle name="20% - 강조색3 2 2 2 2 4 6" xfId="3930" xr:uid="{00000000-0005-0000-0000-0000FF0E0000}"/>
    <cellStyle name="20% - 강조색3 2 2 2 2 4 7" xfId="3931" xr:uid="{00000000-0005-0000-0000-0000000F0000}"/>
    <cellStyle name="20% - 강조색3 2 2 2 2 4 8" xfId="3932" xr:uid="{00000000-0005-0000-0000-0000010F0000}"/>
    <cellStyle name="20% - 강조색3 2 2 2 2 4 9" xfId="3933" xr:uid="{00000000-0005-0000-0000-0000020F0000}"/>
    <cellStyle name="20% - 강조색3 2 2 2 2 5" xfId="3934" xr:uid="{00000000-0005-0000-0000-0000030F0000}"/>
    <cellStyle name="20% - 강조색3 2 2 2 2 5 10" xfId="3935" xr:uid="{00000000-0005-0000-0000-0000040F0000}"/>
    <cellStyle name="20% - 강조색3 2 2 2 2 5 2" xfId="3936" xr:uid="{00000000-0005-0000-0000-0000050F0000}"/>
    <cellStyle name="20% - 강조색3 2 2 2 2 5 2 2" xfId="3937" xr:uid="{00000000-0005-0000-0000-0000060F0000}"/>
    <cellStyle name="20% - 강조색3 2 2 2 2 5 2 3" xfId="3938" xr:uid="{00000000-0005-0000-0000-0000070F0000}"/>
    <cellStyle name="20% - 강조색3 2 2 2 2 5 3" xfId="3939" xr:uid="{00000000-0005-0000-0000-0000080F0000}"/>
    <cellStyle name="20% - 강조색3 2 2 2 2 5 3 2" xfId="3940" xr:uid="{00000000-0005-0000-0000-0000090F0000}"/>
    <cellStyle name="20% - 강조색3 2 2 2 2 5 3 3" xfId="3941" xr:uid="{00000000-0005-0000-0000-00000A0F0000}"/>
    <cellStyle name="20% - 강조색3 2 2 2 2 5 4" xfId="3942" xr:uid="{00000000-0005-0000-0000-00000B0F0000}"/>
    <cellStyle name="20% - 강조색3 2 2 2 2 5 4 2" xfId="3943" xr:uid="{00000000-0005-0000-0000-00000C0F0000}"/>
    <cellStyle name="20% - 강조색3 2 2 2 2 5 5" xfId="3944" xr:uid="{00000000-0005-0000-0000-00000D0F0000}"/>
    <cellStyle name="20% - 강조색3 2 2 2 2 5 5 2" xfId="3945" xr:uid="{00000000-0005-0000-0000-00000E0F0000}"/>
    <cellStyle name="20% - 강조색3 2 2 2 2 5 6" xfId="3946" xr:uid="{00000000-0005-0000-0000-00000F0F0000}"/>
    <cellStyle name="20% - 강조색3 2 2 2 2 5 7" xfId="3947" xr:uid="{00000000-0005-0000-0000-0000100F0000}"/>
    <cellStyle name="20% - 강조색3 2 2 2 2 5 8" xfId="3948" xr:uid="{00000000-0005-0000-0000-0000110F0000}"/>
    <cellStyle name="20% - 강조색3 2 2 2 2 5 9" xfId="3949" xr:uid="{00000000-0005-0000-0000-0000120F0000}"/>
    <cellStyle name="20% - 강조색3 2 2 2 2 6" xfId="3950" xr:uid="{00000000-0005-0000-0000-0000130F0000}"/>
    <cellStyle name="20% - 강조색3 2 2 2 2 6 2" xfId="3951" xr:uid="{00000000-0005-0000-0000-0000140F0000}"/>
    <cellStyle name="20% - 강조색3 2 2 2 2 6 3" xfId="3952" xr:uid="{00000000-0005-0000-0000-0000150F0000}"/>
    <cellStyle name="20% - 강조색3 2 2 2 2 7" xfId="3953" xr:uid="{00000000-0005-0000-0000-0000160F0000}"/>
    <cellStyle name="20% - 강조색3 2 2 2 2 7 2" xfId="3954" xr:uid="{00000000-0005-0000-0000-0000170F0000}"/>
    <cellStyle name="20% - 강조색3 2 2 2 2 7 3" xfId="3955" xr:uid="{00000000-0005-0000-0000-0000180F0000}"/>
    <cellStyle name="20% - 강조색3 2 2 2 2 8" xfId="3956" xr:uid="{00000000-0005-0000-0000-0000190F0000}"/>
    <cellStyle name="20% - 강조색3 2 2 2 2 8 2" xfId="3957" xr:uid="{00000000-0005-0000-0000-00001A0F0000}"/>
    <cellStyle name="20% - 강조색3 2 2 2 2 8 3" xfId="3958" xr:uid="{00000000-0005-0000-0000-00001B0F0000}"/>
    <cellStyle name="20% - 강조색3 2 2 2 2 9" xfId="3959" xr:uid="{00000000-0005-0000-0000-00001C0F0000}"/>
    <cellStyle name="20% - 강조색3 2 2 2 2 9 2" xfId="3960" xr:uid="{00000000-0005-0000-0000-00001D0F0000}"/>
    <cellStyle name="20% - 강조색3 2 2 2 3" xfId="3961" xr:uid="{00000000-0005-0000-0000-00001E0F0000}"/>
    <cellStyle name="20% - 강조색3 2 2 2 3 10" xfId="3962" xr:uid="{00000000-0005-0000-0000-00001F0F0000}"/>
    <cellStyle name="20% - 강조색3 2 2 2 3 2" xfId="3963" xr:uid="{00000000-0005-0000-0000-0000200F0000}"/>
    <cellStyle name="20% - 강조색3 2 2 2 3 2 2" xfId="3964" xr:uid="{00000000-0005-0000-0000-0000210F0000}"/>
    <cellStyle name="20% - 강조색3 2 2 2 3 2 2 2" xfId="3965" xr:uid="{00000000-0005-0000-0000-0000220F0000}"/>
    <cellStyle name="20% - 강조색3 2 2 2 3 2 2 3" xfId="3966" xr:uid="{00000000-0005-0000-0000-0000230F0000}"/>
    <cellStyle name="20% - 강조색3 2 2 2 3 2 2 4" xfId="3967" xr:uid="{00000000-0005-0000-0000-0000240F0000}"/>
    <cellStyle name="20% - 강조색3 2 2 2 3 2 2 5" xfId="3968" xr:uid="{00000000-0005-0000-0000-0000250F0000}"/>
    <cellStyle name="20% - 강조색3 2 2 2 3 2 3" xfId="3969" xr:uid="{00000000-0005-0000-0000-0000260F0000}"/>
    <cellStyle name="20% - 강조색3 2 2 2 3 2 4" xfId="3970" xr:uid="{00000000-0005-0000-0000-0000270F0000}"/>
    <cellStyle name="20% - 강조색3 2 2 2 3 2 5" xfId="3971" xr:uid="{00000000-0005-0000-0000-0000280F0000}"/>
    <cellStyle name="20% - 강조색3 2 2 2 3 2 6" xfId="3972" xr:uid="{00000000-0005-0000-0000-0000290F0000}"/>
    <cellStyle name="20% - 강조색3 2 2 2 3 2 7" xfId="3973" xr:uid="{00000000-0005-0000-0000-00002A0F0000}"/>
    <cellStyle name="20% - 강조색3 2 2 2 3 3" xfId="3974" xr:uid="{00000000-0005-0000-0000-00002B0F0000}"/>
    <cellStyle name="20% - 강조색3 2 2 2 3 3 2" xfId="3975" xr:uid="{00000000-0005-0000-0000-00002C0F0000}"/>
    <cellStyle name="20% - 강조색3 2 2 2 3 3 3" xfId="3976" xr:uid="{00000000-0005-0000-0000-00002D0F0000}"/>
    <cellStyle name="20% - 강조색3 2 2 2 3 3 4" xfId="3977" xr:uid="{00000000-0005-0000-0000-00002E0F0000}"/>
    <cellStyle name="20% - 강조색3 2 2 2 3 3 5" xfId="3978" xr:uid="{00000000-0005-0000-0000-00002F0F0000}"/>
    <cellStyle name="20% - 강조색3 2 2 2 3 3 6" xfId="3979" xr:uid="{00000000-0005-0000-0000-0000300F0000}"/>
    <cellStyle name="20% - 강조색3 2 2 2 3 4" xfId="3980" xr:uid="{00000000-0005-0000-0000-0000310F0000}"/>
    <cellStyle name="20% - 강조색3 2 2 2 3 4 2" xfId="3981" xr:uid="{00000000-0005-0000-0000-0000320F0000}"/>
    <cellStyle name="20% - 강조색3 2 2 2 3 4 3" xfId="3982" xr:uid="{00000000-0005-0000-0000-0000330F0000}"/>
    <cellStyle name="20% - 강조색3 2 2 2 3 5" xfId="3983" xr:uid="{00000000-0005-0000-0000-0000340F0000}"/>
    <cellStyle name="20% - 강조색3 2 2 2 3 5 2" xfId="3984" xr:uid="{00000000-0005-0000-0000-0000350F0000}"/>
    <cellStyle name="20% - 강조색3 2 2 2 3 6" xfId="3985" xr:uid="{00000000-0005-0000-0000-0000360F0000}"/>
    <cellStyle name="20% - 강조색3 2 2 2 3 7" xfId="3986" xr:uid="{00000000-0005-0000-0000-0000370F0000}"/>
    <cellStyle name="20% - 강조색3 2 2 2 3 8" xfId="3987" xr:uid="{00000000-0005-0000-0000-0000380F0000}"/>
    <cellStyle name="20% - 강조색3 2 2 2 3 9" xfId="3988" xr:uid="{00000000-0005-0000-0000-0000390F0000}"/>
    <cellStyle name="20% - 강조색3 2 2 2 4" xfId="3989" xr:uid="{00000000-0005-0000-0000-00003A0F0000}"/>
    <cellStyle name="20% - 강조색3 2 2 2 4 10" xfId="3990" xr:uid="{00000000-0005-0000-0000-00003B0F0000}"/>
    <cellStyle name="20% - 강조색3 2 2 2 4 2" xfId="3991" xr:uid="{00000000-0005-0000-0000-00003C0F0000}"/>
    <cellStyle name="20% - 강조색3 2 2 2 4 2 2" xfId="3992" xr:uid="{00000000-0005-0000-0000-00003D0F0000}"/>
    <cellStyle name="20% - 강조색3 2 2 2 4 2 2 2" xfId="3993" xr:uid="{00000000-0005-0000-0000-00003E0F0000}"/>
    <cellStyle name="20% - 강조색3 2 2 2 4 2 2 3" xfId="3994" xr:uid="{00000000-0005-0000-0000-00003F0F0000}"/>
    <cellStyle name="20% - 강조색3 2 2 2 4 2 2 4" xfId="3995" xr:uid="{00000000-0005-0000-0000-0000400F0000}"/>
    <cellStyle name="20% - 강조색3 2 2 2 4 2 2 5" xfId="3996" xr:uid="{00000000-0005-0000-0000-0000410F0000}"/>
    <cellStyle name="20% - 강조색3 2 2 2 4 2 3" xfId="3997" xr:uid="{00000000-0005-0000-0000-0000420F0000}"/>
    <cellStyle name="20% - 강조색3 2 2 2 4 2 4" xfId="3998" xr:uid="{00000000-0005-0000-0000-0000430F0000}"/>
    <cellStyle name="20% - 강조색3 2 2 2 4 2 5" xfId="3999" xr:uid="{00000000-0005-0000-0000-0000440F0000}"/>
    <cellStyle name="20% - 강조색3 2 2 2 4 2 6" xfId="4000" xr:uid="{00000000-0005-0000-0000-0000450F0000}"/>
    <cellStyle name="20% - 강조색3 2 2 2 4 2 7" xfId="4001" xr:uid="{00000000-0005-0000-0000-0000460F0000}"/>
    <cellStyle name="20% - 강조색3 2 2 2 4 3" xfId="4002" xr:uid="{00000000-0005-0000-0000-0000470F0000}"/>
    <cellStyle name="20% - 강조색3 2 2 2 4 3 2" xfId="4003" xr:uid="{00000000-0005-0000-0000-0000480F0000}"/>
    <cellStyle name="20% - 강조색3 2 2 2 4 3 3" xfId="4004" xr:uid="{00000000-0005-0000-0000-0000490F0000}"/>
    <cellStyle name="20% - 강조색3 2 2 2 4 3 4" xfId="4005" xr:uid="{00000000-0005-0000-0000-00004A0F0000}"/>
    <cellStyle name="20% - 강조색3 2 2 2 4 3 5" xfId="4006" xr:uid="{00000000-0005-0000-0000-00004B0F0000}"/>
    <cellStyle name="20% - 강조색3 2 2 2 4 3 6" xfId="4007" xr:uid="{00000000-0005-0000-0000-00004C0F0000}"/>
    <cellStyle name="20% - 강조색3 2 2 2 4 4" xfId="4008" xr:uid="{00000000-0005-0000-0000-00004D0F0000}"/>
    <cellStyle name="20% - 강조색3 2 2 2 4 4 2" xfId="4009" xr:uid="{00000000-0005-0000-0000-00004E0F0000}"/>
    <cellStyle name="20% - 강조색3 2 2 2 4 4 3" xfId="4010" xr:uid="{00000000-0005-0000-0000-00004F0F0000}"/>
    <cellStyle name="20% - 강조색3 2 2 2 4 5" xfId="4011" xr:uid="{00000000-0005-0000-0000-0000500F0000}"/>
    <cellStyle name="20% - 강조색3 2 2 2 4 5 2" xfId="4012" xr:uid="{00000000-0005-0000-0000-0000510F0000}"/>
    <cellStyle name="20% - 강조색3 2 2 2 4 6" xfId="4013" xr:uid="{00000000-0005-0000-0000-0000520F0000}"/>
    <cellStyle name="20% - 강조색3 2 2 2 4 7" xfId="4014" xr:uid="{00000000-0005-0000-0000-0000530F0000}"/>
    <cellStyle name="20% - 강조색3 2 2 2 4 8" xfId="4015" xr:uid="{00000000-0005-0000-0000-0000540F0000}"/>
    <cellStyle name="20% - 강조색3 2 2 2 4 9" xfId="4016" xr:uid="{00000000-0005-0000-0000-0000550F0000}"/>
    <cellStyle name="20% - 강조색3 2 2 2 5" xfId="4017" xr:uid="{00000000-0005-0000-0000-0000560F0000}"/>
    <cellStyle name="20% - 강조색3 2 2 2 5 10" xfId="4018" xr:uid="{00000000-0005-0000-0000-0000570F0000}"/>
    <cellStyle name="20% - 강조색3 2 2 2 5 2" xfId="4019" xr:uid="{00000000-0005-0000-0000-0000580F0000}"/>
    <cellStyle name="20% - 강조색3 2 2 2 5 2 2" xfId="4020" xr:uid="{00000000-0005-0000-0000-0000590F0000}"/>
    <cellStyle name="20% - 강조색3 2 2 2 5 2 3" xfId="4021" xr:uid="{00000000-0005-0000-0000-00005A0F0000}"/>
    <cellStyle name="20% - 강조색3 2 2 2 5 2 4" xfId="4022" xr:uid="{00000000-0005-0000-0000-00005B0F0000}"/>
    <cellStyle name="20% - 강조색3 2 2 2 5 2 5" xfId="4023" xr:uid="{00000000-0005-0000-0000-00005C0F0000}"/>
    <cellStyle name="20% - 강조색3 2 2 2 5 2 6" xfId="4024" xr:uid="{00000000-0005-0000-0000-00005D0F0000}"/>
    <cellStyle name="20% - 강조색3 2 2 2 5 3" xfId="4025" xr:uid="{00000000-0005-0000-0000-00005E0F0000}"/>
    <cellStyle name="20% - 강조색3 2 2 2 5 3 2" xfId="4026" xr:uid="{00000000-0005-0000-0000-00005F0F0000}"/>
    <cellStyle name="20% - 강조색3 2 2 2 5 3 3" xfId="4027" xr:uid="{00000000-0005-0000-0000-0000600F0000}"/>
    <cellStyle name="20% - 강조색3 2 2 2 5 4" xfId="4028" xr:uid="{00000000-0005-0000-0000-0000610F0000}"/>
    <cellStyle name="20% - 강조색3 2 2 2 5 4 2" xfId="4029" xr:uid="{00000000-0005-0000-0000-0000620F0000}"/>
    <cellStyle name="20% - 강조색3 2 2 2 5 4 3" xfId="4030" xr:uid="{00000000-0005-0000-0000-0000630F0000}"/>
    <cellStyle name="20% - 강조색3 2 2 2 5 5" xfId="4031" xr:uid="{00000000-0005-0000-0000-0000640F0000}"/>
    <cellStyle name="20% - 강조색3 2 2 2 5 5 2" xfId="4032" xr:uid="{00000000-0005-0000-0000-0000650F0000}"/>
    <cellStyle name="20% - 강조색3 2 2 2 5 6" xfId="4033" xr:uid="{00000000-0005-0000-0000-0000660F0000}"/>
    <cellStyle name="20% - 강조색3 2 2 2 5 7" xfId="4034" xr:uid="{00000000-0005-0000-0000-0000670F0000}"/>
    <cellStyle name="20% - 강조색3 2 2 2 5 8" xfId="4035" xr:uid="{00000000-0005-0000-0000-0000680F0000}"/>
    <cellStyle name="20% - 강조색3 2 2 2 5 9" xfId="4036" xr:uid="{00000000-0005-0000-0000-0000690F0000}"/>
    <cellStyle name="20% - 강조색3 2 2 2 6" xfId="4037" xr:uid="{00000000-0005-0000-0000-00006A0F0000}"/>
    <cellStyle name="20% - 강조색3 2 2 2 6 10" xfId="4038" xr:uid="{00000000-0005-0000-0000-00006B0F0000}"/>
    <cellStyle name="20% - 강조색3 2 2 2 6 2" xfId="4039" xr:uid="{00000000-0005-0000-0000-00006C0F0000}"/>
    <cellStyle name="20% - 강조색3 2 2 2 6 2 2" xfId="4040" xr:uid="{00000000-0005-0000-0000-00006D0F0000}"/>
    <cellStyle name="20% - 강조색3 2 2 2 6 2 3" xfId="4041" xr:uid="{00000000-0005-0000-0000-00006E0F0000}"/>
    <cellStyle name="20% - 강조색3 2 2 2 6 3" xfId="4042" xr:uid="{00000000-0005-0000-0000-00006F0F0000}"/>
    <cellStyle name="20% - 강조색3 2 2 2 6 3 2" xfId="4043" xr:uid="{00000000-0005-0000-0000-0000700F0000}"/>
    <cellStyle name="20% - 강조색3 2 2 2 6 3 3" xfId="4044" xr:uid="{00000000-0005-0000-0000-0000710F0000}"/>
    <cellStyle name="20% - 강조색3 2 2 2 6 4" xfId="4045" xr:uid="{00000000-0005-0000-0000-0000720F0000}"/>
    <cellStyle name="20% - 강조색3 2 2 2 6 4 2" xfId="4046" xr:uid="{00000000-0005-0000-0000-0000730F0000}"/>
    <cellStyle name="20% - 강조색3 2 2 2 6 5" xfId="4047" xr:uid="{00000000-0005-0000-0000-0000740F0000}"/>
    <cellStyle name="20% - 강조색3 2 2 2 6 5 2" xfId="4048" xr:uid="{00000000-0005-0000-0000-0000750F0000}"/>
    <cellStyle name="20% - 강조색3 2 2 2 6 6" xfId="4049" xr:uid="{00000000-0005-0000-0000-0000760F0000}"/>
    <cellStyle name="20% - 강조색3 2 2 2 6 7" xfId="4050" xr:uid="{00000000-0005-0000-0000-0000770F0000}"/>
    <cellStyle name="20% - 강조색3 2 2 2 6 8" xfId="4051" xr:uid="{00000000-0005-0000-0000-0000780F0000}"/>
    <cellStyle name="20% - 강조색3 2 2 2 6 9" xfId="4052" xr:uid="{00000000-0005-0000-0000-0000790F0000}"/>
    <cellStyle name="20% - 강조색3 2 2 2 7" xfId="4053" xr:uid="{00000000-0005-0000-0000-00007A0F0000}"/>
    <cellStyle name="20% - 강조색3 2 2 2 7 2" xfId="4054" xr:uid="{00000000-0005-0000-0000-00007B0F0000}"/>
    <cellStyle name="20% - 강조색3 2 2 2 7 3" xfId="4055" xr:uid="{00000000-0005-0000-0000-00007C0F0000}"/>
    <cellStyle name="20% - 강조색3 2 2 2 8" xfId="4056" xr:uid="{00000000-0005-0000-0000-00007D0F0000}"/>
    <cellStyle name="20% - 강조색3 2 2 2 8 2" xfId="4057" xr:uid="{00000000-0005-0000-0000-00007E0F0000}"/>
    <cellStyle name="20% - 강조색3 2 2 2 8 3" xfId="4058" xr:uid="{00000000-0005-0000-0000-00007F0F0000}"/>
    <cellStyle name="20% - 강조색3 2 2 2 9" xfId="4059" xr:uid="{00000000-0005-0000-0000-0000800F0000}"/>
    <cellStyle name="20% - 강조색3 2 2 2 9 2" xfId="4060" xr:uid="{00000000-0005-0000-0000-0000810F0000}"/>
    <cellStyle name="20% - 강조색3 2 2 2 9 3" xfId="4061" xr:uid="{00000000-0005-0000-0000-0000820F0000}"/>
    <cellStyle name="20% - 강조색3 2 2 3" xfId="4062" xr:uid="{00000000-0005-0000-0000-0000830F0000}"/>
    <cellStyle name="20% - 강조색3 2 2 3 10" xfId="4063" xr:uid="{00000000-0005-0000-0000-0000840F0000}"/>
    <cellStyle name="20% - 강조색3 2 2 3 10 2" xfId="4064" xr:uid="{00000000-0005-0000-0000-0000850F0000}"/>
    <cellStyle name="20% - 강조색3 2 2 3 11" xfId="4065" xr:uid="{00000000-0005-0000-0000-0000860F0000}"/>
    <cellStyle name="20% - 강조색3 2 2 3 12" xfId="4066" xr:uid="{00000000-0005-0000-0000-0000870F0000}"/>
    <cellStyle name="20% - 강조색3 2 2 3 13" xfId="4067" xr:uid="{00000000-0005-0000-0000-0000880F0000}"/>
    <cellStyle name="20% - 강조색3 2 2 3 14" xfId="4068" xr:uid="{00000000-0005-0000-0000-0000890F0000}"/>
    <cellStyle name="20% - 강조색3 2 2 3 15" xfId="4069" xr:uid="{00000000-0005-0000-0000-00008A0F0000}"/>
    <cellStyle name="20% - 강조색3 2 2 3 2" xfId="4070" xr:uid="{00000000-0005-0000-0000-00008B0F0000}"/>
    <cellStyle name="20% - 강조색3 2 2 3 2 10" xfId="4071" xr:uid="{00000000-0005-0000-0000-00008C0F0000}"/>
    <cellStyle name="20% - 강조색3 2 2 3 2 11" xfId="4072" xr:uid="{00000000-0005-0000-0000-00008D0F0000}"/>
    <cellStyle name="20% - 강조색3 2 2 3 2 12" xfId="4073" xr:uid="{00000000-0005-0000-0000-00008E0F0000}"/>
    <cellStyle name="20% - 강조색3 2 2 3 2 2" xfId="4074" xr:uid="{00000000-0005-0000-0000-00008F0F0000}"/>
    <cellStyle name="20% - 강조색3 2 2 3 2 2 10" xfId="4075" xr:uid="{00000000-0005-0000-0000-0000900F0000}"/>
    <cellStyle name="20% - 강조색3 2 2 3 2 2 2" xfId="4076" xr:uid="{00000000-0005-0000-0000-0000910F0000}"/>
    <cellStyle name="20% - 강조색3 2 2 3 2 2 2 2" xfId="4077" xr:uid="{00000000-0005-0000-0000-0000920F0000}"/>
    <cellStyle name="20% - 강조색3 2 2 3 2 2 2 2 2" xfId="4078" xr:uid="{00000000-0005-0000-0000-0000930F0000}"/>
    <cellStyle name="20% - 강조색3 2 2 3 2 2 2 2 3" xfId="4079" xr:uid="{00000000-0005-0000-0000-0000940F0000}"/>
    <cellStyle name="20% - 강조색3 2 2 3 2 2 2 2 4" xfId="4080" xr:uid="{00000000-0005-0000-0000-0000950F0000}"/>
    <cellStyle name="20% - 강조색3 2 2 3 2 2 2 2 5" xfId="4081" xr:uid="{00000000-0005-0000-0000-0000960F0000}"/>
    <cellStyle name="20% - 강조색3 2 2 3 2 2 2 3" xfId="4082" xr:uid="{00000000-0005-0000-0000-0000970F0000}"/>
    <cellStyle name="20% - 강조색3 2 2 3 2 2 2 4" xfId="4083" xr:uid="{00000000-0005-0000-0000-0000980F0000}"/>
    <cellStyle name="20% - 강조색3 2 2 3 2 2 2 5" xfId="4084" xr:uid="{00000000-0005-0000-0000-0000990F0000}"/>
    <cellStyle name="20% - 강조색3 2 2 3 2 2 2 6" xfId="4085" xr:uid="{00000000-0005-0000-0000-00009A0F0000}"/>
    <cellStyle name="20% - 강조색3 2 2 3 2 2 2 7" xfId="4086" xr:uid="{00000000-0005-0000-0000-00009B0F0000}"/>
    <cellStyle name="20% - 강조색3 2 2 3 2 2 3" xfId="4087" xr:uid="{00000000-0005-0000-0000-00009C0F0000}"/>
    <cellStyle name="20% - 강조색3 2 2 3 2 2 3 2" xfId="4088" xr:uid="{00000000-0005-0000-0000-00009D0F0000}"/>
    <cellStyle name="20% - 강조색3 2 2 3 2 2 3 3" xfId="4089" xr:uid="{00000000-0005-0000-0000-00009E0F0000}"/>
    <cellStyle name="20% - 강조색3 2 2 3 2 2 3 4" xfId="4090" xr:uid="{00000000-0005-0000-0000-00009F0F0000}"/>
    <cellStyle name="20% - 강조색3 2 2 3 2 2 3 5" xfId="4091" xr:uid="{00000000-0005-0000-0000-0000A00F0000}"/>
    <cellStyle name="20% - 강조색3 2 2 3 2 2 3 6" xfId="4092" xr:uid="{00000000-0005-0000-0000-0000A10F0000}"/>
    <cellStyle name="20% - 강조색3 2 2 3 2 2 4" xfId="4093" xr:uid="{00000000-0005-0000-0000-0000A20F0000}"/>
    <cellStyle name="20% - 강조색3 2 2 3 2 2 4 2" xfId="4094" xr:uid="{00000000-0005-0000-0000-0000A30F0000}"/>
    <cellStyle name="20% - 강조색3 2 2 3 2 2 5" xfId="4095" xr:uid="{00000000-0005-0000-0000-0000A40F0000}"/>
    <cellStyle name="20% - 강조색3 2 2 3 2 2 5 2" xfId="4096" xr:uid="{00000000-0005-0000-0000-0000A50F0000}"/>
    <cellStyle name="20% - 강조색3 2 2 3 2 2 6" xfId="4097" xr:uid="{00000000-0005-0000-0000-0000A60F0000}"/>
    <cellStyle name="20% - 강조색3 2 2 3 2 2 7" xfId="4098" xr:uid="{00000000-0005-0000-0000-0000A70F0000}"/>
    <cellStyle name="20% - 강조색3 2 2 3 2 2 8" xfId="4099" xr:uid="{00000000-0005-0000-0000-0000A80F0000}"/>
    <cellStyle name="20% - 강조색3 2 2 3 2 2 9" xfId="4100" xr:uid="{00000000-0005-0000-0000-0000A90F0000}"/>
    <cellStyle name="20% - 강조색3 2 2 3 2 3" xfId="4101" xr:uid="{00000000-0005-0000-0000-0000AA0F0000}"/>
    <cellStyle name="20% - 강조색3 2 2 3 2 3 10" xfId="4102" xr:uid="{00000000-0005-0000-0000-0000AB0F0000}"/>
    <cellStyle name="20% - 강조색3 2 2 3 2 3 2" xfId="4103" xr:uid="{00000000-0005-0000-0000-0000AC0F0000}"/>
    <cellStyle name="20% - 강조색3 2 2 3 2 3 2 2" xfId="4104" xr:uid="{00000000-0005-0000-0000-0000AD0F0000}"/>
    <cellStyle name="20% - 강조색3 2 2 3 2 3 2 3" xfId="4105" xr:uid="{00000000-0005-0000-0000-0000AE0F0000}"/>
    <cellStyle name="20% - 강조색3 2 2 3 2 3 2 4" xfId="4106" xr:uid="{00000000-0005-0000-0000-0000AF0F0000}"/>
    <cellStyle name="20% - 강조색3 2 2 3 2 3 2 5" xfId="4107" xr:uid="{00000000-0005-0000-0000-0000B00F0000}"/>
    <cellStyle name="20% - 강조색3 2 2 3 2 3 2 6" xfId="4108" xr:uid="{00000000-0005-0000-0000-0000B10F0000}"/>
    <cellStyle name="20% - 강조색3 2 2 3 2 3 3" xfId="4109" xr:uid="{00000000-0005-0000-0000-0000B20F0000}"/>
    <cellStyle name="20% - 강조색3 2 2 3 2 3 3 2" xfId="4110" xr:uid="{00000000-0005-0000-0000-0000B30F0000}"/>
    <cellStyle name="20% - 강조색3 2 2 3 2 3 4" xfId="4111" xr:uid="{00000000-0005-0000-0000-0000B40F0000}"/>
    <cellStyle name="20% - 강조색3 2 2 3 2 3 4 2" xfId="4112" xr:uid="{00000000-0005-0000-0000-0000B50F0000}"/>
    <cellStyle name="20% - 강조색3 2 2 3 2 3 5" xfId="4113" xr:uid="{00000000-0005-0000-0000-0000B60F0000}"/>
    <cellStyle name="20% - 강조색3 2 2 3 2 3 5 2" xfId="4114" xr:uid="{00000000-0005-0000-0000-0000B70F0000}"/>
    <cellStyle name="20% - 강조색3 2 2 3 2 3 6" xfId="4115" xr:uid="{00000000-0005-0000-0000-0000B80F0000}"/>
    <cellStyle name="20% - 강조색3 2 2 3 2 3 7" xfId="4116" xr:uid="{00000000-0005-0000-0000-0000B90F0000}"/>
    <cellStyle name="20% - 강조색3 2 2 3 2 3 8" xfId="4117" xr:uid="{00000000-0005-0000-0000-0000BA0F0000}"/>
    <cellStyle name="20% - 강조색3 2 2 3 2 3 9" xfId="4118" xr:uid="{00000000-0005-0000-0000-0000BB0F0000}"/>
    <cellStyle name="20% - 강조색3 2 2 3 2 4" xfId="4119" xr:uid="{00000000-0005-0000-0000-0000BC0F0000}"/>
    <cellStyle name="20% - 강조색3 2 2 3 2 4 2" xfId="4120" xr:uid="{00000000-0005-0000-0000-0000BD0F0000}"/>
    <cellStyle name="20% - 강조색3 2 2 3 2 4 3" xfId="4121" xr:uid="{00000000-0005-0000-0000-0000BE0F0000}"/>
    <cellStyle name="20% - 강조색3 2 2 3 2 4 4" xfId="4122" xr:uid="{00000000-0005-0000-0000-0000BF0F0000}"/>
    <cellStyle name="20% - 강조색3 2 2 3 2 4 5" xfId="4123" xr:uid="{00000000-0005-0000-0000-0000C00F0000}"/>
    <cellStyle name="20% - 강조색3 2 2 3 2 4 6" xfId="4124" xr:uid="{00000000-0005-0000-0000-0000C10F0000}"/>
    <cellStyle name="20% - 강조색3 2 2 3 2 5" xfId="4125" xr:uid="{00000000-0005-0000-0000-0000C20F0000}"/>
    <cellStyle name="20% - 강조색3 2 2 3 2 5 2" xfId="4126" xr:uid="{00000000-0005-0000-0000-0000C30F0000}"/>
    <cellStyle name="20% - 강조색3 2 2 3 2 6" xfId="4127" xr:uid="{00000000-0005-0000-0000-0000C40F0000}"/>
    <cellStyle name="20% - 강조색3 2 2 3 2 6 2" xfId="4128" xr:uid="{00000000-0005-0000-0000-0000C50F0000}"/>
    <cellStyle name="20% - 강조색3 2 2 3 2 7" xfId="4129" xr:uid="{00000000-0005-0000-0000-0000C60F0000}"/>
    <cellStyle name="20% - 강조색3 2 2 3 2 7 2" xfId="4130" xr:uid="{00000000-0005-0000-0000-0000C70F0000}"/>
    <cellStyle name="20% - 강조색3 2 2 3 2 8" xfId="4131" xr:uid="{00000000-0005-0000-0000-0000C80F0000}"/>
    <cellStyle name="20% - 강조색3 2 2 3 2 9" xfId="4132" xr:uid="{00000000-0005-0000-0000-0000C90F0000}"/>
    <cellStyle name="20% - 강조색3 2 2 3 3" xfId="4133" xr:uid="{00000000-0005-0000-0000-0000CA0F0000}"/>
    <cellStyle name="20% - 강조색3 2 2 3 3 10" xfId="4134" xr:uid="{00000000-0005-0000-0000-0000CB0F0000}"/>
    <cellStyle name="20% - 강조색3 2 2 3 3 2" xfId="4135" xr:uid="{00000000-0005-0000-0000-0000CC0F0000}"/>
    <cellStyle name="20% - 강조색3 2 2 3 3 2 2" xfId="4136" xr:uid="{00000000-0005-0000-0000-0000CD0F0000}"/>
    <cellStyle name="20% - 강조색3 2 2 3 3 2 2 2" xfId="4137" xr:uid="{00000000-0005-0000-0000-0000CE0F0000}"/>
    <cellStyle name="20% - 강조색3 2 2 3 3 2 2 3" xfId="4138" xr:uid="{00000000-0005-0000-0000-0000CF0F0000}"/>
    <cellStyle name="20% - 강조색3 2 2 3 3 2 2 4" xfId="4139" xr:uid="{00000000-0005-0000-0000-0000D00F0000}"/>
    <cellStyle name="20% - 강조색3 2 2 3 3 2 2 5" xfId="4140" xr:uid="{00000000-0005-0000-0000-0000D10F0000}"/>
    <cellStyle name="20% - 강조색3 2 2 3 3 2 3" xfId="4141" xr:uid="{00000000-0005-0000-0000-0000D20F0000}"/>
    <cellStyle name="20% - 강조색3 2 2 3 3 2 4" xfId="4142" xr:uid="{00000000-0005-0000-0000-0000D30F0000}"/>
    <cellStyle name="20% - 강조색3 2 2 3 3 2 5" xfId="4143" xr:uid="{00000000-0005-0000-0000-0000D40F0000}"/>
    <cellStyle name="20% - 강조색3 2 2 3 3 2 6" xfId="4144" xr:uid="{00000000-0005-0000-0000-0000D50F0000}"/>
    <cellStyle name="20% - 강조색3 2 2 3 3 2 7" xfId="4145" xr:uid="{00000000-0005-0000-0000-0000D60F0000}"/>
    <cellStyle name="20% - 강조색3 2 2 3 3 3" xfId="4146" xr:uid="{00000000-0005-0000-0000-0000D70F0000}"/>
    <cellStyle name="20% - 강조색3 2 2 3 3 3 2" xfId="4147" xr:uid="{00000000-0005-0000-0000-0000D80F0000}"/>
    <cellStyle name="20% - 강조색3 2 2 3 3 3 3" xfId="4148" xr:uid="{00000000-0005-0000-0000-0000D90F0000}"/>
    <cellStyle name="20% - 강조색3 2 2 3 3 3 4" xfId="4149" xr:uid="{00000000-0005-0000-0000-0000DA0F0000}"/>
    <cellStyle name="20% - 강조색3 2 2 3 3 3 5" xfId="4150" xr:uid="{00000000-0005-0000-0000-0000DB0F0000}"/>
    <cellStyle name="20% - 강조색3 2 2 3 3 3 6" xfId="4151" xr:uid="{00000000-0005-0000-0000-0000DC0F0000}"/>
    <cellStyle name="20% - 강조색3 2 2 3 3 4" xfId="4152" xr:uid="{00000000-0005-0000-0000-0000DD0F0000}"/>
    <cellStyle name="20% - 강조색3 2 2 3 3 4 2" xfId="4153" xr:uid="{00000000-0005-0000-0000-0000DE0F0000}"/>
    <cellStyle name="20% - 강조색3 2 2 3 3 4 3" xfId="4154" xr:uid="{00000000-0005-0000-0000-0000DF0F0000}"/>
    <cellStyle name="20% - 강조색3 2 2 3 3 5" xfId="4155" xr:uid="{00000000-0005-0000-0000-0000E00F0000}"/>
    <cellStyle name="20% - 강조색3 2 2 3 3 5 2" xfId="4156" xr:uid="{00000000-0005-0000-0000-0000E10F0000}"/>
    <cellStyle name="20% - 강조색3 2 2 3 3 6" xfId="4157" xr:uid="{00000000-0005-0000-0000-0000E20F0000}"/>
    <cellStyle name="20% - 강조색3 2 2 3 3 7" xfId="4158" xr:uid="{00000000-0005-0000-0000-0000E30F0000}"/>
    <cellStyle name="20% - 강조색3 2 2 3 3 8" xfId="4159" xr:uid="{00000000-0005-0000-0000-0000E40F0000}"/>
    <cellStyle name="20% - 강조색3 2 2 3 3 9" xfId="4160" xr:uid="{00000000-0005-0000-0000-0000E50F0000}"/>
    <cellStyle name="20% - 강조색3 2 2 3 4" xfId="4161" xr:uid="{00000000-0005-0000-0000-0000E60F0000}"/>
    <cellStyle name="20% - 강조색3 2 2 3 4 10" xfId="4162" xr:uid="{00000000-0005-0000-0000-0000E70F0000}"/>
    <cellStyle name="20% - 강조색3 2 2 3 4 2" xfId="4163" xr:uid="{00000000-0005-0000-0000-0000E80F0000}"/>
    <cellStyle name="20% - 강조색3 2 2 3 4 2 2" xfId="4164" xr:uid="{00000000-0005-0000-0000-0000E90F0000}"/>
    <cellStyle name="20% - 강조색3 2 2 3 4 2 2 2" xfId="4165" xr:uid="{00000000-0005-0000-0000-0000EA0F0000}"/>
    <cellStyle name="20% - 강조색3 2 2 3 4 2 2 3" xfId="4166" xr:uid="{00000000-0005-0000-0000-0000EB0F0000}"/>
    <cellStyle name="20% - 강조색3 2 2 3 4 2 2 4" xfId="4167" xr:uid="{00000000-0005-0000-0000-0000EC0F0000}"/>
    <cellStyle name="20% - 강조색3 2 2 3 4 2 2 5" xfId="4168" xr:uid="{00000000-0005-0000-0000-0000ED0F0000}"/>
    <cellStyle name="20% - 강조색3 2 2 3 4 2 3" xfId="4169" xr:uid="{00000000-0005-0000-0000-0000EE0F0000}"/>
    <cellStyle name="20% - 강조색3 2 2 3 4 2 4" xfId="4170" xr:uid="{00000000-0005-0000-0000-0000EF0F0000}"/>
    <cellStyle name="20% - 강조색3 2 2 3 4 2 5" xfId="4171" xr:uid="{00000000-0005-0000-0000-0000F00F0000}"/>
    <cellStyle name="20% - 강조색3 2 2 3 4 2 6" xfId="4172" xr:uid="{00000000-0005-0000-0000-0000F10F0000}"/>
    <cellStyle name="20% - 강조색3 2 2 3 4 2 7" xfId="4173" xr:uid="{00000000-0005-0000-0000-0000F20F0000}"/>
    <cellStyle name="20% - 강조색3 2 2 3 4 3" xfId="4174" xr:uid="{00000000-0005-0000-0000-0000F30F0000}"/>
    <cellStyle name="20% - 강조색3 2 2 3 4 3 2" xfId="4175" xr:uid="{00000000-0005-0000-0000-0000F40F0000}"/>
    <cellStyle name="20% - 강조색3 2 2 3 4 3 3" xfId="4176" xr:uid="{00000000-0005-0000-0000-0000F50F0000}"/>
    <cellStyle name="20% - 강조색3 2 2 3 4 3 4" xfId="4177" xr:uid="{00000000-0005-0000-0000-0000F60F0000}"/>
    <cellStyle name="20% - 강조색3 2 2 3 4 3 5" xfId="4178" xr:uid="{00000000-0005-0000-0000-0000F70F0000}"/>
    <cellStyle name="20% - 강조색3 2 2 3 4 3 6" xfId="4179" xr:uid="{00000000-0005-0000-0000-0000F80F0000}"/>
    <cellStyle name="20% - 강조색3 2 2 3 4 4" xfId="4180" xr:uid="{00000000-0005-0000-0000-0000F90F0000}"/>
    <cellStyle name="20% - 강조색3 2 2 3 4 4 2" xfId="4181" xr:uid="{00000000-0005-0000-0000-0000FA0F0000}"/>
    <cellStyle name="20% - 강조색3 2 2 3 4 4 3" xfId="4182" xr:uid="{00000000-0005-0000-0000-0000FB0F0000}"/>
    <cellStyle name="20% - 강조색3 2 2 3 4 5" xfId="4183" xr:uid="{00000000-0005-0000-0000-0000FC0F0000}"/>
    <cellStyle name="20% - 강조색3 2 2 3 4 5 2" xfId="4184" xr:uid="{00000000-0005-0000-0000-0000FD0F0000}"/>
    <cellStyle name="20% - 강조색3 2 2 3 4 6" xfId="4185" xr:uid="{00000000-0005-0000-0000-0000FE0F0000}"/>
    <cellStyle name="20% - 강조색3 2 2 3 4 7" xfId="4186" xr:uid="{00000000-0005-0000-0000-0000FF0F0000}"/>
    <cellStyle name="20% - 강조색3 2 2 3 4 8" xfId="4187" xr:uid="{00000000-0005-0000-0000-000000100000}"/>
    <cellStyle name="20% - 강조색3 2 2 3 4 9" xfId="4188" xr:uid="{00000000-0005-0000-0000-000001100000}"/>
    <cellStyle name="20% - 강조색3 2 2 3 5" xfId="4189" xr:uid="{00000000-0005-0000-0000-000002100000}"/>
    <cellStyle name="20% - 강조색3 2 2 3 5 10" xfId="4190" xr:uid="{00000000-0005-0000-0000-000003100000}"/>
    <cellStyle name="20% - 강조색3 2 2 3 5 2" xfId="4191" xr:uid="{00000000-0005-0000-0000-000004100000}"/>
    <cellStyle name="20% - 강조색3 2 2 3 5 2 2" xfId="4192" xr:uid="{00000000-0005-0000-0000-000005100000}"/>
    <cellStyle name="20% - 강조색3 2 2 3 5 2 3" xfId="4193" xr:uid="{00000000-0005-0000-0000-000006100000}"/>
    <cellStyle name="20% - 강조색3 2 2 3 5 2 4" xfId="4194" xr:uid="{00000000-0005-0000-0000-000007100000}"/>
    <cellStyle name="20% - 강조색3 2 2 3 5 2 5" xfId="4195" xr:uid="{00000000-0005-0000-0000-000008100000}"/>
    <cellStyle name="20% - 강조색3 2 2 3 5 2 6" xfId="4196" xr:uid="{00000000-0005-0000-0000-000009100000}"/>
    <cellStyle name="20% - 강조색3 2 2 3 5 3" xfId="4197" xr:uid="{00000000-0005-0000-0000-00000A100000}"/>
    <cellStyle name="20% - 강조색3 2 2 3 5 3 2" xfId="4198" xr:uid="{00000000-0005-0000-0000-00000B100000}"/>
    <cellStyle name="20% - 강조색3 2 2 3 5 3 3" xfId="4199" xr:uid="{00000000-0005-0000-0000-00000C100000}"/>
    <cellStyle name="20% - 강조색3 2 2 3 5 4" xfId="4200" xr:uid="{00000000-0005-0000-0000-00000D100000}"/>
    <cellStyle name="20% - 강조색3 2 2 3 5 4 2" xfId="4201" xr:uid="{00000000-0005-0000-0000-00000E100000}"/>
    <cellStyle name="20% - 강조색3 2 2 3 5 5" xfId="4202" xr:uid="{00000000-0005-0000-0000-00000F100000}"/>
    <cellStyle name="20% - 강조색3 2 2 3 5 5 2" xfId="4203" xr:uid="{00000000-0005-0000-0000-000010100000}"/>
    <cellStyle name="20% - 강조색3 2 2 3 5 6" xfId="4204" xr:uid="{00000000-0005-0000-0000-000011100000}"/>
    <cellStyle name="20% - 강조색3 2 2 3 5 7" xfId="4205" xr:uid="{00000000-0005-0000-0000-000012100000}"/>
    <cellStyle name="20% - 강조색3 2 2 3 5 8" xfId="4206" xr:uid="{00000000-0005-0000-0000-000013100000}"/>
    <cellStyle name="20% - 강조색3 2 2 3 5 9" xfId="4207" xr:uid="{00000000-0005-0000-0000-000014100000}"/>
    <cellStyle name="20% - 강조색3 2 2 3 6" xfId="4208" xr:uid="{00000000-0005-0000-0000-000015100000}"/>
    <cellStyle name="20% - 강조색3 2 2 3 6 10" xfId="4209" xr:uid="{00000000-0005-0000-0000-000016100000}"/>
    <cellStyle name="20% - 강조색3 2 2 3 6 2" xfId="4210" xr:uid="{00000000-0005-0000-0000-000017100000}"/>
    <cellStyle name="20% - 강조색3 2 2 3 6 2 2" xfId="4211" xr:uid="{00000000-0005-0000-0000-000018100000}"/>
    <cellStyle name="20% - 강조색3 2 2 3 6 3" xfId="4212" xr:uid="{00000000-0005-0000-0000-000019100000}"/>
    <cellStyle name="20% - 강조색3 2 2 3 6 3 2" xfId="4213" xr:uid="{00000000-0005-0000-0000-00001A100000}"/>
    <cellStyle name="20% - 강조색3 2 2 3 6 4" xfId="4214" xr:uid="{00000000-0005-0000-0000-00001B100000}"/>
    <cellStyle name="20% - 강조색3 2 2 3 6 4 2" xfId="4215" xr:uid="{00000000-0005-0000-0000-00001C100000}"/>
    <cellStyle name="20% - 강조색3 2 2 3 6 5" xfId="4216" xr:uid="{00000000-0005-0000-0000-00001D100000}"/>
    <cellStyle name="20% - 강조색3 2 2 3 6 5 2" xfId="4217" xr:uid="{00000000-0005-0000-0000-00001E100000}"/>
    <cellStyle name="20% - 강조색3 2 2 3 6 6" xfId="4218" xr:uid="{00000000-0005-0000-0000-00001F100000}"/>
    <cellStyle name="20% - 강조색3 2 2 3 6 7" xfId="4219" xr:uid="{00000000-0005-0000-0000-000020100000}"/>
    <cellStyle name="20% - 강조색3 2 2 3 6 8" xfId="4220" xr:uid="{00000000-0005-0000-0000-000021100000}"/>
    <cellStyle name="20% - 강조색3 2 2 3 6 9" xfId="4221" xr:uid="{00000000-0005-0000-0000-000022100000}"/>
    <cellStyle name="20% - 강조색3 2 2 3 7" xfId="4222" xr:uid="{00000000-0005-0000-0000-000023100000}"/>
    <cellStyle name="20% - 강조색3 2 2 3 7 2" xfId="4223" xr:uid="{00000000-0005-0000-0000-000024100000}"/>
    <cellStyle name="20% - 강조색3 2 2 3 7 3" xfId="4224" xr:uid="{00000000-0005-0000-0000-000025100000}"/>
    <cellStyle name="20% - 강조색3 2 2 3 8" xfId="4225" xr:uid="{00000000-0005-0000-0000-000026100000}"/>
    <cellStyle name="20% - 강조색3 2 2 3 8 2" xfId="4226" xr:uid="{00000000-0005-0000-0000-000027100000}"/>
    <cellStyle name="20% - 강조색3 2 2 3 8 3" xfId="4227" xr:uid="{00000000-0005-0000-0000-000028100000}"/>
    <cellStyle name="20% - 강조색3 2 2 3 9" xfId="4228" xr:uid="{00000000-0005-0000-0000-000029100000}"/>
    <cellStyle name="20% - 강조색3 2 2 3 9 2" xfId="4229" xr:uid="{00000000-0005-0000-0000-00002A100000}"/>
    <cellStyle name="20% - 강조색3 2 2 4" xfId="4230" xr:uid="{00000000-0005-0000-0000-00002B100000}"/>
    <cellStyle name="20% - 강조색3 2 2 4 10" xfId="4231" xr:uid="{00000000-0005-0000-0000-00002C100000}"/>
    <cellStyle name="20% - 강조색3 2 2 4 11" xfId="4232" xr:uid="{00000000-0005-0000-0000-00002D100000}"/>
    <cellStyle name="20% - 강조색3 2 2 4 12" xfId="4233" xr:uid="{00000000-0005-0000-0000-00002E100000}"/>
    <cellStyle name="20% - 강조색3 2 2 4 13" xfId="4234" xr:uid="{00000000-0005-0000-0000-00002F100000}"/>
    <cellStyle name="20% - 강조색3 2 2 4 14" xfId="4235" xr:uid="{00000000-0005-0000-0000-000030100000}"/>
    <cellStyle name="20% - 강조색3 2 2 4 2" xfId="4236" xr:uid="{00000000-0005-0000-0000-000031100000}"/>
    <cellStyle name="20% - 강조색3 2 2 4 2 10" xfId="4237" xr:uid="{00000000-0005-0000-0000-000032100000}"/>
    <cellStyle name="20% - 강조색3 2 2 4 2 11" xfId="4238" xr:uid="{00000000-0005-0000-0000-000033100000}"/>
    <cellStyle name="20% - 강조색3 2 2 4 2 12" xfId="4239" xr:uid="{00000000-0005-0000-0000-000034100000}"/>
    <cellStyle name="20% - 강조색3 2 2 4 2 2" xfId="4240" xr:uid="{00000000-0005-0000-0000-000035100000}"/>
    <cellStyle name="20% - 강조색3 2 2 4 2 2 10" xfId="4241" xr:uid="{00000000-0005-0000-0000-000036100000}"/>
    <cellStyle name="20% - 강조색3 2 2 4 2 2 2" xfId="4242" xr:uid="{00000000-0005-0000-0000-000037100000}"/>
    <cellStyle name="20% - 강조색3 2 2 4 2 2 2 2" xfId="4243" xr:uid="{00000000-0005-0000-0000-000038100000}"/>
    <cellStyle name="20% - 강조색3 2 2 4 2 2 2 2 2" xfId="4244" xr:uid="{00000000-0005-0000-0000-000039100000}"/>
    <cellStyle name="20% - 강조색3 2 2 4 2 2 2 2 3" xfId="4245" xr:uid="{00000000-0005-0000-0000-00003A100000}"/>
    <cellStyle name="20% - 강조색3 2 2 4 2 2 2 2 4" xfId="4246" xr:uid="{00000000-0005-0000-0000-00003B100000}"/>
    <cellStyle name="20% - 강조색3 2 2 4 2 2 2 2 5" xfId="4247" xr:uid="{00000000-0005-0000-0000-00003C100000}"/>
    <cellStyle name="20% - 강조색3 2 2 4 2 2 2 3" xfId="4248" xr:uid="{00000000-0005-0000-0000-00003D100000}"/>
    <cellStyle name="20% - 강조색3 2 2 4 2 2 2 4" xfId="4249" xr:uid="{00000000-0005-0000-0000-00003E100000}"/>
    <cellStyle name="20% - 강조색3 2 2 4 2 2 2 5" xfId="4250" xr:uid="{00000000-0005-0000-0000-00003F100000}"/>
    <cellStyle name="20% - 강조색3 2 2 4 2 2 2 6" xfId="4251" xr:uid="{00000000-0005-0000-0000-000040100000}"/>
    <cellStyle name="20% - 강조색3 2 2 4 2 2 2 7" xfId="4252" xr:uid="{00000000-0005-0000-0000-000041100000}"/>
    <cellStyle name="20% - 강조색3 2 2 4 2 2 3" xfId="4253" xr:uid="{00000000-0005-0000-0000-000042100000}"/>
    <cellStyle name="20% - 강조색3 2 2 4 2 2 3 2" xfId="4254" xr:uid="{00000000-0005-0000-0000-000043100000}"/>
    <cellStyle name="20% - 강조색3 2 2 4 2 2 3 3" xfId="4255" xr:uid="{00000000-0005-0000-0000-000044100000}"/>
    <cellStyle name="20% - 강조색3 2 2 4 2 2 3 4" xfId="4256" xr:uid="{00000000-0005-0000-0000-000045100000}"/>
    <cellStyle name="20% - 강조색3 2 2 4 2 2 3 5" xfId="4257" xr:uid="{00000000-0005-0000-0000-000046100000}"/>
    <cellStyle name="20% - 강조색3 2 2 4 2 2 3 6" xfId="4258" xr:uid="{00000000-0005-0000-0000-000047100000}"/>
    <cellStyle name="20% - 강조색3 2 2 4 2 2 4" xfId="4259" xr:uid="{00000000-0005-0000-0000-000048100000}"/>
    <cellStyle name="20% - 강조색3 2 2 4 2 2 4 2" xfId="4260" xr:uid="{00000000-0005-0000-0000-000049100000}"/>
    <cellStyle name="20% - 강조색3 2 2 4 2 2 5" xfId="4261" xr:uid="{00000000-0005-0000-0000-00004A100000}"/>
    <cellStyle name="20% - 강조색3 2 2 4 2 2 5 2" xfId="4262" xr:uid="{00000000-0005-0000-0000-00004B100000}"/>
    <cellStyle name="20% - 강조색3 2 2 4 2 2 6" xfId="4263" xr:uid="{00000000-0005-0000-0000-00004C100000}"/>
    <cellStyle name="20% - 강조색3 2 2 4 2 2 7" xfId="4264" xr:uid="{00000000-0005-0000-0000-00004D100000}"/>
    <cellStyle name="20% - 강조색3 2 2 4 2 2 8" xfId="4265" xr:uid="{00000000-0005-0000-0000-00004E100000}"/>
    <cellStyle name="20% - 강조색3 2 2 4 2 2 9" xfId="4266" xr:uid="{00000000-0005-0000-0000-00004F100000}"/>
    <cellStyle name="20% - 강조색3 2 2 4 2 3" xfId="4267" xr:uid="{00000000-0005-0000-0000-000050100000}"/>
    <cellStyle name="20% - 강조색3 2 2 4 2 3 10" xfId="4268" xr:uid="{00000000-0005-0000-0000-000051100000}"/>
    <cellStyle name="20% - 강조색3 2 2 4 2 3 2" xfId="4269" xr:uid="{00000000-0005-0000-0000-000052100000}"/>
    <cellStyle name="20% - 강조색3 2 2 4 2 3 2 2" xfId="4270" xr:uid="{00000000-0005-0000-0000-000053100000}"/>
    <cellStyle name="20% - 강조색3 2 2 4 2 3 2 3" xfId="4271" xr:uid="{00000000-0005-0000-0000-000054100000}"/>
    <cellStyle name="20% - 강조색3 2 2 4 2 3 2 4" xfId="4272" xr:uid="{00000000-0005-0000-0000-000055100000}"/>
    <cellStyle name="20% - 강조색3 2 2 4 2 3 2 5" xfId="4273" xr:uid="{00000000-0005-0000-0000-000056100000}"/>
    <cellStyle name="20% - 강조색3 2 2 4 2 3 2 6" xfId="4274" xr:uid="{00000000-0005-0000-0000-000057100000}"/>
    <cellStyle name="20% - 강조색3 2 2 4 2 3 3" xfId="4275" xr:uid="{00000000-0005-0000-0000-000058100000}"/>
    <cellStyle name="20% - 강조색3 2 2 4 2 3 3 2" xfId="4276" xr:uid="{00000000-0005-0000-0000-000059100000}"/>
    <cellStyle name="20% - 강조색3 2 2 4 2 3 4" xfId="4277" xr:uid="{00000000-0005-0000-0000-00005A100000}"/>
    <cellStyle name="20% - 강조색3 2 2 4 2 3 4 2" xfId="4278" xr:uid="{00000000-0005-0000-0000-00005B100000}"/>
    <cellStyle name="20% - 강조색3 2 2 4 2 3 5" xfId="4279" xr:uid="{00000000-0005-0000-0000-00005C100000}"/>
    <cellStyle name="20% - 강조색3 2 2 4 2 3 5 2" xfId="4280" xr:uid="{00000000-0005-0000-0000-00005D100000}"/>
    <cellStyle name="20% - 강조색3 2 2 4 2 3 6" xfId="4281" xr:uid="{00000000-0005-0000-0000-00005E100000}"/>
    <cellStyle name="20% - 강조색3 2 2 4 2 3 7" xfId="4282" xr:uid="{00000000-0005-0000-0000-00005F100000}"/>
    <cellStyle name="20% - 강조색3 2 2 4 2 3 8" xfId="4283" xr:uid="{00000000-0005-0000-0000-000060100000}"/>
    <cellStyle name="20% - 강조색3 2 2 4 2 3 9" xfId="4284" xr:uid="{00000000-0005-0000-0000-000061100000}"/>
    <cellStyle name="20% - 강조색3 2 2 4 2 4" xfId="4285" xr:uid="{00000000-0005-0000-0000-000062100000}"/>
    <cellStyle name="20% - 강조색3 2 2 4 2 4 2" xfId="4286" xr:uid="{00000000-0005-0000-0000-000063100000}"/>
    <cellStyle name="20% - 강조색3 2 2 4 2 4 3" xfId="4287" xr:uid="{00000000-0005-0000-0000-000064100000}"/>
    <cellStyle name="20% - 강조색3 2 2 4 2 4 4" xfId="4288" xr:uid="{00000000-0005-0000-0000-000065100000}"/>
    <cellStyle name="20% - 강조색3 2 2 4 2 4 5" xfId="4289" xr:uid="{00000000-0005-0000-0000-000066100000}"/>
    <cellStyle name="20% - 강조색3 2 2 4 2 4 6" xfId="4290" xr:uid="{00000000-0005-0000-0000-000067100000}"/>
    <cellStyle name="20% - 강조색3 2 2 4 2 5" xfId="4291" xr:uid="{00000000-0005-0000-0000-000068100000}"/>
    <cellStyle name="20% - 강조색3 2 2 4 2 5 2" xfId="4292" xr:uid="{00000000-0005-0000-0000-000069100000}"/>
    <cellStyle name="20% - 강조색3 2 2 4 2 6" xfId="4293" xr:uid="{00000000-0005-0000-0000-00006A100000}"/>
    <cellStyle name="20% - 강조색3 2 2 4 2 6 2" xfId="4294" xr:uid="{00000000-0005-0000-0000-00006B100000}"/>
    <cellStyle name="20% - 강조색3 2 2 4 2 7" xfId="4295" xr:uid="{00000000-0005-0000-0000-00006C100000}"/>
    <cellStyle name="20% - 강조색3 2 2 4 2 7 2" xfId="4296" xr:uid="{00000000-0005-0000-0000-00006D100000}"/>
    <cellStyle name="20% - 강조색3 2 2 4 2 8" xfId="4297" xr:uid="{00000000-0005-0000-0000-00006E100000}"/>
    <cellStyle name="20% - 강조색3 2 2 4 2 9" xfId="4298" xr:uid="{00000000-0005-0000-0000-00006F100000}"/>
    <cellStyle name="20% - 강조색3 2 2 4 3" xfId="4299" xr:uid="{00000000-0005-0000-0000-000070100000}"/>
    <cellStyle name="20% - 강조색3 2 2 4 3 10" xfId="4300" xr:uid="{00000000-0005-0000-0000-000071100000}"/>
    <cellStyle name="20% - 강조색3 2 2 4 3 2" xfId="4301" xr:uid="{00000000-0005-0000-0000-000072100000}"/>
    <cellStyle name="20% - 강조색3 2 2 4 3 2 2" xfId="4302" xr:uid="{00000000-0005-0000-0000-000073100000}"/>
    <cellStyle name="20% - 강조색3 2 2 4 3 2 2 2" xfId="4303" xr:uid="{00000000-0005-0000-0000-000074100000}"/>
    <cellStyle name="20% - 강조색3 2 2 4 3 2 2 3" xfId="4304" xr:uid="{00000000-0005-0000-0000-000075100000}"/>
    <cellStyle name="20% - 강조색3 2 2 4 3 2 2 4" xfId="4305" xr:uid="{00000000-0005-0000-0000-000076100000}"/>
    <cellStyle name="20% - 강조색3 2 2 4 3 2 2 5" xfId="4306" xr:uid="{00000000-0005-0000-0000-000077100000}"/>
    <cellStyle name="20% - 강조색3 2 2 4 3 2 3" xfId="4307" xr:uid="{00000000-0005-0000-0000-000078100000}"/>
    <cellStyle name="20% - 강조색3 2 2 4 3 2 4" xfId="4308" xr:uid="{00000000-0005-0000-0000-000079100000}"/>
    <cellStyle name="20% - 강조색3 2 2 4 3 2 5" xfId="4309" xr:uid="{00000000-0005-0000-0000-00007A100000}"/>
    <cellStyle name="20% - 강조색3 2 2 4 3 2 6" xfId="4310" xr:uid="{00000000-0005-0000-0000-00007B100000}"/>
    <cellStyle name="20% - 강조색3 2 2 4 3 2 7" xfId="4311" xr:uid="{00000000-0005-0000-0000-00007C100000}"/>
    <cellStyle name="20% - 강조색3 2 2 4 3 3" xfId="4312" xr:uid="{00000000-0005-0000-0000-00007D100000}"/>
    <cellStyle name="20% - 강조색3 2 2 4 3 3 2" xfId="4313" xr:uid="{00000000-0005-0000-0000-00007E100000}"/>
    <cellStyle name="20% - 강조색3 2 2 4 3 3 3" xfId="4314" xr:uid="{00000000-0005-0000-0000-00007F100000}"/>
    <cellStyle name="20% - 강조색3 2 2 4 3 3 4" xfId="4315" xr:uid="{00000000-0005-0000-0000-000080100000}"/>
    <cellStyle name="20% - 강조색3 2 2 4 3 3 5" xfId="4316" xr:uid="{00000000-0005-0000-0000-000081100000}"/>
    <cellStyle name="20% - 강조색3 2 2 4 3 3 6" xfId="4317" xr:uid="{00000000-0005-0000-0000-000082100000}"/>
    <cellStyle name="20% - 강조색3 2 2 4 3 4" xfId="4318" xr:uid="{00000000-0005-0000-0000-000083100000}"/>
    <cellStyle name="20% - 강조색3 2 2 4 3 4 2" xfId="4319" xr:uid="{00000000-0005-0000-0000-000084100000}"/>
    <cellStyle name="20% - 강조색3 2 2 4 3 5" xfId="4320" xr:uid="{00000000-0005-0000-0000-000085100000}"/>
    <cellStyle name="20% - 강조색3 2 2 4 3 5 2" xfId="4321" xr:uid="{00000000-0005-0000-0000-000086100000}"/>
    <cellStyle name="20% - 강조색3 2 2 4 3 6" xfId="4322" xr:uid="{00000000-0005-0000-0000-000087100000}"/>
    <cellStyle name="20% - 강조색3 2 2 4 3 7" xfId="4323" xr:uid="{00000000-0005-0000-0000-000088100000}"/>
    <cellStyle name="20% - 강조색3 2 2 4 3 8" xfId="4324" xr:uid="{00000000-0005-0000-0000-000089100000}"/>
    <cellStyle name="20% - 강조색3 2 2 4 3 9" xfId="4325" xr:uid="{00000000-0005-0000-0000-00008A100000}"/>
    <cellStyle name="20% - 강조색3 2 2 4 4" xfId="4326" xr:uid="{00000000-0005-0000-0000-00008B100000}"/>
    <cellStyle name="20% - 강조색3 2 2 4 4 10" xfId="4327" xr:uid="{00000000-0005-0000-0000-00008C100000}"/>
    <cellStyle name="20% - 강조색3 2 2 4 4 2" xfId="4328" xr:uid="{00000000-0005-0000-0000-00008D100000}"/>
    <cellStyle name="20% - 강조색3 2 2 4 4 2 2" xfId="4329" xr:uid="{00000000-0005-0000-0000-00008E100000}"/>
    <cellStyle name="20% - 강조색3 2 2 4 4 2 2 2" xfId="4330" xr:uid="{00000000-0005-0000-0000-00008F100000}"/>
    <cellStyle name="20% - 강조색3 2 2 4 4 2 2 3" xfId="4331" xr:uid="{00000000-0005-0000-0000-000090100000}"/>
    <cellStyle name="20% - 강조색3 2 2 4 4 2 2 4" xfId="4332" xr:uid="{00000000-0005-0000-0000-000091100000}"/>
    <cellStyle name="20% - 강조색3 2 2 4 4 2 2 5" xfId="4333" xr:uid="{00000000-0005-0000-0000-000092100000}"/>
    <cellStyle name="20% - 강조색3 2 2 4 4 2 3" xfId="4334" xr:uid="{00000000-0005-0000-0000-000093100000}"/>
    <cellStyle name="20% - 강조색3 2 2 4 4 2 4" xfId="4335" xr:uid="{00000000-0005-0000-0000-000094100000}"/>
    <cellStyle name="20% - 강조색3 2 2 4 4 2 5" xfId="4336" xr:uid="{00000000-0005-0000-0000-000095100000}"/>
    <cellStyle name="20% - 강조색3 2 2 4 4 2 6" xfId="4337" xr:uid="{00000000-0005-0000-0000-000096100000}"/>
    <cellStyle name="20% - 강조색3 2 2 4 4 2 7" xfId="4338" xr:uid="{00000000-0005-0000-0000-000097100000}"/>
    <cellStyle name="20% - 강조색3 2 2 4 4 3" xfId="4339" xr:uid="{00000000-0005-0000-0000-000098100000}"/>
    <cellStyle name="20% - 강조색3 2 2 4 4 3 2" xfId="4340" xr:uid="{00000000-0005-0000-0000-000099100000}"/>
    <cellStyle name="20% - 강조색3 2 2 4 4 3 3" xfId="4341" xr:uid="{00000000-0005-0000-0000-00009A100000}"/>
    <cellStyle name="20% - 강조색3 2 2 4 4 3 4" xfId="4342" xr:uid="{00000000-0005-0000-0000-00009B100000}"/>
    <cellStyle name="20% - 강조색3 2 2 4 4 3 5" xfId="4343" xr:uid="{00000000-0005-0000-0000-00009C100000}"/>
    <cellStyle name="20% - 강조색3 2 2 4 4 3 6" xfId="4344" xr:uid="{00000000-0005-0000-0000-00009D100000}"/>
    <cellStyle name="20% - 강조색3 2 2 4 4 4" xfId="4345" xr:uid="{00000000-0005-0000-0000-00009E100000}"/>
    <cellStyle name="20% - 강조색3 2 2 4 4 4 2" xfId="4346" xr:uid="{00000000-0005-0000-0000-00009F100000}"/>
    <cellStyle name="20% - 강조색3 2 2 4 4 5" xfId="4347" xr:uid="{00000000-0005-0000-0000-0000A0100000}"/>
    <cellStyle name="20% - 강조색3 2 2 4 4 5 2" xfId="4348" xr:uid="{00000000-0005-0000-0000-0000A1100000}"/>
    <cellStyle name="20% - 강조색3 2 2 4 4 6" xfId="4349" xr:uid="{00000000-0005-0000-0000-0000A2100000}"/>
    <cellStyle name="20% - 강조색3 2 2 4 4 7" xfId="4350" xr:uid="{00000000-0005-0000-0000-0000A3100000}"/>
    <cellStyle name="20% - 강조색3 2 2 4 4 8" xfId="4351" xr:uid="{00000000-0005-0000-0000-0000A4100000}"/>
    <cellStyle name="20% - 강조색3 2 2 4 4 9" xfId="4352" xr:uid="{00000000-0005-0000-0000-0000A5100000}"/>
    <cellStyle name="20% - 강조색3 2 2 4 5" xfId="4353" xr:uid="{00000000-0005-0000-0000-0000A6100000}"/>
    <cellStyle name="20% - 강조색3 2 2 4 5 10" xfId="4354" xr:uid="{00000000-0005-0000-0000-0000A7100000}"/>
    <cellStyle name="20% - 강조색3 2 2 4 5 2" xfId="4355" xr:uid="{00000000-0005-0000-0000-0000A8100000}"/>
    <cellStyle name="20% - 강조색3 2 2 4 5 2 2" xfId="4356" xr:uid="{00000000-0005-0000-0000-0000A9100000}"/>
    <cellStyle name="20% - 강조색3 2 2 4 5 2 3" xfId="4357" xr:uid="{00000000-0005-0000-0000-0000AA100000}"/>
    <cellStyle name="20% - 강조색3 2 2 4 5 2 4" xfId="4358" xr:uid="{00000000-0005-0000-0000-0000AB100000}"/>
    <cellStyle name="20% - 강조색3 2 2 4 5 2 5" xfId="4359" xr:uid="{00000000-0005-0000-0000-0000AC100000}"/>
    <cellStyle name="20% - 강조색3 2 2 4 5 2 6" xfId="4360" xr:uid="{00000000-0005-0000-0000-0000AD100000}"/>
    <cellStyle name="20% - 강조색3 2 2 4 5 3" xfId="4361" xr:uid="{00000000-0005-0000-0000-0000AE100000}"/>
    <cellStyle name="20% - 강조색3 2 2 4 5 3 2" xfId="4362" xr:uid="{00000000-0005-0000-0000-0000AF100000}"/>
    <cellStyle name="20% - 강조색3 2 2 4 5 4" xfId="4363" xr:uid="{00000000-0005-0000-0000-0000B0100000}"/>
    <cellStyle name="20% - 강조색3 2 2 4 5 4 2" xfId="4364" xr:uid="{00000000-0005-0000-0000-0000B1100000}"/>
    <cellStyle name="20% - 강조색3 2 2 4 5 5" xfId="4365" xr:uid="{00000000-0005-0000-0000-0000B2100000}"/>
    <cellStyle name="20% - 강조색3 2 2 4 5 5 2" xfId="4366" xr:uid="{00000000-0005-0000-0000-0000B3100000}"/>
    <cellStyle name="20% - 강조색3 2 2 4 5 6" xfId="4367" xr:uid="{00000000-0005-0000-0000-0000B4100000}"/>
    <cellStyle name="20% - 강조색3 2 2 4 5 7" xfId="4368" xr:uid="{00000000-0005-0000-0000-0000B5100000}"/>
    <cellStyle name="20% - 강조색3 2 2 4 5 8" xfId="4369" xr:uid="{00000000-0005-0000-0000-0000B6100000}"/>
    <cellStyle name="20% - 강조색3 2 2 4 5 9" xfId="4370" xr:uid="{00000000-0005-0000-0000-0000B7100000}"/>
    <cellStyle name="20% - 강조색3 2 2 4 6" xfId="4371" xr:uid="{00000000-0005-0000-0000-0000B8100000}"/>
    <cellStyle name="20% - 강조색3 2 2 4 6 2" xfId="4372" xr:uid="{00000000-0005-0000-0000-0000B9100000}"/>
    <cellStyle name="20% - 강조색3 2 2 4 6 3" xfId="4373" xr:uid="{00000000-0005-0000-0000-0000BA100000}"/>
    <cellStyle name="20% - 강조색3 2 2 4 6 4" xfId="4374" xr:uid="{00000000-0005-0000-0000-0000BB100000}"/>
    <cellStyle name="20% - 강조색3 2 2 4 6 5" xfId="4375" xr:uid="{00000000-0005-0000-0000-0000BC100000}"/>
    <cellStyle name="20% - 강조색3 2 2 4 6 6" xfId="4376" xr:uid="{00000000-0005-0000-0000-0000BD100000}"/>
    <cellStyle name="20% - 강조색3 2 2 4 7" xfId="4377" xr:uid="{00000000-0005-0000-0000-0000BE100000}"/>
    <cellStyle name="20% - 강조색3 2 2 4 7 2" xfId="4378" xr:uid="{00000000-0005-0000-0000-0000BF100000}"/>
    <cellStyle name="20% - 강조색3 2 2 4 8" xfId="4379" xr:uid="{00000000-0005-0000-0000-0000C0100000}"/>
    <cellStyle name="20% - 강조색3 2 2 4 8 2" xfId="4380" xr:uid="{00000000-0005-0000-0000-0000C1100000}"/>
    <cellStyle name="20% - 강조색3 2 2 4 9" xfId="4381" xr:uid="{00000000-0005-0000-0000-0000C2100000}"/>
    <cellStyle name="20% - 강조색3 2 2 4 9 2" xfId="4382" xr:uid="{00000000-0005-0000-0000-0000C3100000}"/>
    <cellStyle name="20% - 강조색3 2 2 5" xfId="4383" xr:uid="{00000000-0005-0000-0000-0000C4100000}"/>
    <cellStyle name="20% - 강조색3 2 2 5 10" xfId="4384" xr:uid="{00000000-0005-0000-0000-0000C5100000}"/>
    <cellStyle name="20% - 강조색3 2 2 5 11" xfId="4385" xr:uid="{00000000-0005-0000-0000-0000C6100000}"/>
    <cellStyle name="20% - 강조색3 2 2 5 12" xfId="4386" xr:uid="{00000000-0005-0000-0000-0000C7100000}"/>
    <cellStyle name="20% - 강조색3 2 2 5 13" xfId="4387" xr:uid="{00000000-0005-0000-0000-0000C8100000}"/>
    <cellStyle name="20% - 강조색3 2 2 5 14" xfId="4388" xr:uid="{00000000-0005-0000-0000-0000C9100000}"/>
    <cellStyle name="20% - 강조색3 2 2 5 2" xfId="4389" xr:uid="{00000000-0005-0000-0000-0000CA100000}"/>
    <cellStyle name="20% - 강조색3 2 2 5 2 10" xfId="4390" xr:uid="{00000000-0005-0000-0000-0000CB100000}"/>
    <cellStyle name="20% - 강조색3 2 2 5 2 11" xfId="4391" xr:uid="{00000000-0005-0000-0000-0000CC100000}"/>
    <cellStyle name="20% - 강조색3 2 2 5 2 12" xfId="4392" xr:uid="{00000000-0005-0000-0000-0000CD100000}"/>
    <cellStyle name="20% - 강조색3 2 2 5 2 2" xfId="4393" xr:uid="{00000000-0005-0000-0000-0000CE100000}"/>
    <cellStyle name="20% - 강조색3 2 2 5 2 2 10" xfId="4394" xr:uid="{00000000-0005-0000-0000-0000CF100000}"/>
    <cellStyle name="20% - 강조색3 2 2 5 2 2 2" xfId="4395" xr:uid="{00000000-0005-0000-0000-0000D0100000}"/>
    <cellStyle name="20% - 강조색3 2 2 5 2 2 2 2" xfId="4396" xr:uid="{00000000-0005-0000-0000-0000D1100000}"/>
    <cellStyle name="20% - 강조색3 2 2 5 2 2 2 2 2" xfId="4397" xr:uid="{00000000-0005-0000-0000-0000D2100000}"/>
    <cellStyle name="20% - 강조색3 2 2 5 2 2 2 2 3" xfId="4398" xr:uid="{00000000-0005-0000-0000-0000D3100000}"/>
    <cellStyle name="20% - 강조색3 2 2 5 2 2 2 2 4" xfId="4399" xr:uid="{00000000-0005-0000-0000-0000D4100000}"/>
    <cellStyle name="20% - 강조색3 2 2 5 2 2 2 2 5" xfId="4400" xr:uid="{00000000-0005-0000-0000-0000D5100000}"/>
    <cellStyle name="20% - 강조색3 2 2 5 2 2 2 3" xfId="4401" xr:uid="{00000000-0005-0000-0000-0000D6100000}"/>
    <cellStyle name="20% - 강조색3 2 2 5 2 2 2 4" xfId="4402" xr:uid="{00000000-0005-0000-0000-0000D7100000}"/>
    <cellStyle name="20% - 강조색3 2 2 5 2 2 2 5" xfId="4403" xr:uid="{00000000-0005-0000-0000-0000D8100000}"/>
    <cellStyle name="20% - 강조색3 2 2 5 2 2 2 6" xfId="4404" xr:uid="{00000000-0005-0000-0000-0000D9100000}"/>
    <cellStyle name="20% - 강조색3 2 2 5 2 2 2 7" xfId="4405" xr:uid="{00000000-0005-0000-0000-0000DA100000}"/>
    <cellStyle name="20% - 강조색3 2 2 5 2 2 3" xfId="4406" xr:uid="{00000000-0005-0000-0000-0000DB100000}"/>
    <cellStyle name="20% - 강조색3 2 2 5 2 2 3 2" xfId="4407" xr:uid="{00000000-0005-0000-0000-0000DC100000}"/>
    <cellStyle name="20% - 강조색3 2 2 5 2 2 3 3" xfId="4408" xr:uid="{00000000-0005-0000-0000-0000DD100000}"/>
    <cellStyle name="20% - 강조색3 2 2 5 2 2 3 4" xfId="4409" xr:uid="{00000000-0005-0000-0000-0000DE100000}"/>
    <cellStyle name="20% - 강조색3 2 2 5 2 2 3 5" xfId="4410" xr:uid="{00000000-0005-0000-0000-0000DF100000}"/>
    <cellStyle name="20% - 강조색3 2 2 5 2 2 3 6" xfId="4411" xr:uid="{00000000-0005-0000-0000-0000E0100000}"/>
    <cellStyle name="20% - 강조색3 2 2 5 2 2 4" xfId="4412" xr:uid="{00000000-0005-0000-0000-0000E1100000}"/>
    <cellStyle name="20% - 강조색3 2 2 5 2 2 4 2" xfId="4413" xr:uid="{00000000-0005-0000-0000-0000E2100000}"/>
    <cellStyle name="20% - 강조색3 2 2 5 2 2 5" xfId="4414" xr:uid="{00000000-0005-0000-0000-0000E3100000}"/>
    <cellStyle name="20% - 강조색3 2 2 5 2 2 5 2" xfId="4415" xr:uid="{00000000-0005-0000-0000-0000E4100000}"/>
    <cellStyle name="20% - 강조색3 2 2 5 2 2 6" xfId="4416" xr:uid="{00000000-0005-0000-0000-0000E5100000}"/>
    <cellStyle name="20% - 강조색3 2 2 5 2 2 7" xfId="4417" xr:uid="{00000000-0005-0000-0000-0000E6100000}"/>
    <cellStyle name="20% - 강조색3 2 2 5 2 2 8" xfId="4418" xr:uid="{00000000-0005-0000-0000-0000E7100000}"/>
    <cellStyle name="20% - 강조색3 2 2 5 2 2 9" xfId="4419" xr:uid="{00000000-0005-0000-0000-0000E8100000}"/>
    <cellStyle name="20% - 강조색3 2 2 5 2 3" xfId="4420" xr:uid="{00000000-0005-0000-0000-0000E9100000}"/>
    <cellStyle name="20% - 강조색3 2 2 5 2 3 10" xfId="4421" xr:uid="{00000000-0005-0000-0000-0000EA100000}"/>
    <cellStyle name="20% - 강조색3 2 2 5 2 3 2" xfId="4422" xr:uid="{00000000-0005-0000-0000-0000EB100000}"/>
    <cellStyle name="20% - 강조색3 2 2 5 2 3 2 2" xfId="4423" xr:uid="{00000000-0005-0000-0000-0000EC100000}"/>
    <cellStyle name="20% - 강조색3 2 2 5 2 3 2 3" xfId="4424" xr:uid="{00000000-0005-0000-0000-0000ED100000}"/>
    <cellStyle name="20% - 강조색3 2 2 5 2 3 2 4" xfId="4425" xr:uid="{00000000-0005-0000-0000-0000EE100000}"/>
    <cellStyle name="20% - 강조색3 2 2 5 2 3 2 5" xfId="4426" xr:uid="{00000000-0005-0000-0000-0000EF100000}"/>
    <cellStyle name="20% - 강조색3 2 2 5 2 3 2 6" xfId="4427" xr:uid="{00000000-0005-0000-0000-0000F0100000}"/>
    <cellStyle name="20% - 강조색3 2 2 5 2 3 3" xfId="4428" xr:uid="{00000000-0005-0000-0000-0000F1100000}"/>
    <cellStyle name="20% - 강조색3 2 2 5 2 3 3 2" xfId="4429" xr:uid="{00000000-0005-0000-0000-0000F2100000}"/>
    <cellStyle name="20% - 강조색3 2 2 5 2 3 4" xfId="4430" xr:uid="{00000000-0005-0000-0000-0000F3100000}"/>
    <cellStyle name="20% - 강조색3 2 2 5 2 3 4 2" xfId="4431" xr:uid="{00000000-0005-0000-0000-0000F4100000}"/>
    <cellStyle name="20% - 강조색3 2 2 5 2 3 5" xfId="4432" xr:uid="{00000000-0005-0000-0000-0000F5100000}"/>
    <cellStyle name="20% - 강조색3 2 2 5 2 3 5 2" xfId="4433" xr:uid="{00000000-0005-0000-0000-0000F6100000}"/>
    <cellStyle name="20% - 강조색3 2 2 5 2 3 6" xfId="4434" xr:uid="{00000000-0005-0000-0000-0000F7100000}"/>
    <cellStyle name="20% - 강조색3 2 2 5 2 3 7" xfId="4435" xr:uid="{00000000-0005-0000-0000-0000F8100000}"/>
    <cellStyle name="20% - 강조색3 2 2 5 2 3 8" xfId="4436" xr:uid="{00000000-0005-0000-0000-0000F9100000}"/>
    <cellStyle name="20% - 강조색3 2 2 5 2 3 9" xfId="4437" xr:uid="{00000000-0005-0000-0000-0000FA100000}"/>
    <cellStyle name="20% - 강조색3 2 2 5 2 4" xfId="4438" xr:uid="{00000000-0005-0000-0000-0000FB100000}"/>
    <cellStyle name="20% - 강조색3 2 2 5 2 4 2" xfId="4439" xr:uid="{00000000-0005-0000-0000-0000FC100000}"/>
    <cellStyle name="20% - 강조색3 2 2 5 2 4 3" xfId="4440" xr:uid="{00000000-0005-0000-0000-0000FD100000}"/>
    <cellStyle name="20% - 강조색3 2 2 5 2 4 4" xfId="4441" xr:uid="{00000000-0005-0000-0000-0000FE100000}"/>
    <cellStyle name="20% - 강조색3 2 2 5 2 4 5" xfId="4442" xr:uid="{00000000-0005-0000-0000-0000FF100000}"/>
    <cellStyle name="20% - 강조색3 2 2 5 2 4 6" xfId="4443" xr:uid="{00000000-0005-0000-0000-000000110000}"/>
    <cellStyle name="20% - 강조색3 2 2 5 2 5" xfId="4444" xr:uid="{00000000-0005-0000-0000-000001110000}"/>
    <cellStyle name="20% - 강조색3 2 2 5 2 5 2" xfId="4445" xr:uid="{00000000-0005-0000-0000-000002110000}"/>
    <cellStyle name="20% - 강조색3 2 2 5 2 6" xfId="4446" xr:uid="{00000000-0005-0000-0000-000003110000}"/>
    <cellStyle name="20% - 강조색3 2 2 5 2 6 2" xfId="4447" xr:uid="{00000000-0005-0000-0000-000004110000}"/>
    <cellStyle name="20% - 강조색3 2 2 5 2 7" xfId="4448" xr:uid="{00000000-0005-0000-0000-000005110000}"/>
    <cellStyle name="20% - 강조색3 2 2 5 2 7 2" xfId="4449" xr:uid="{00000000-0005-0000-0000-000006110000}"/>
    <cellStyle name="20% - 강조색3 2 2 5 2 8" xfId="4450" xr:uid="{00000000-0005-0000-0000-000007110000}"/>
    <cellStyle name="20% - 강조색3 2 2 5 2 9" xfId="4451" xr:uid="{00000000-0005-0000-0000-000008110000}"/>
    <cellStyle name="20% - 강조색3 2 2 5 3" xfId="4452" xr:uid="{00000000-0005-0000-0000-000009110000}"/>
    <cellStyle name="20% - 강조색3 2 2 5 3 10" xfId="4453" xr:uid="{00000000-0005-0000-0000-00000A110000}"/>
    <cellStyle name="20% - 강조색3 2 2 5 3 2" xfId="4454" xr:uid="{00000000-0005-0000-0000-00000B110000}"/>
    <cellStyle name="20% - 강조색3 2 2 5 3 2 2" xfId="4455" xr:uid="{00000000-0005-0000-0000-00000C110000}"/>
    <cellStyle name="20% - 강조색3 2 2 5 3 2 2 2" xfId="4456" xr:uid="{00000000-0005-0000-0000-00000D110000}"/>
    <cellStyle name="20% - 강조색3 2 2 5 3 2 2 3" xfId="4457" xr:uid="{00000000-0005-0000-0000-00000E110000}"/>
    <cellStyle name="20% - 강조색3 2 2 5 3 2 2 4" xfId="4458" xr:uid="{00000000-0005-0000-0000-00000F110000}"/>
    <cellStyle name="20% - 강조색3 2 2 5 3 2 2 5" xfId="4459" xr:uid="{00000000-0005-0000-0000-000010110000}"/>
    <cellStyle name="20% - 강조색3 2 2 5 3 2 3" xfId="4460" xr:uid="{00000000-0005-0000-0000-000011110000}"/>
    <cellStyle name="20% - 강조색3 2 2 5 3 2 4" xfId="4461" xr:uid="{00000000-0005-0000-0000-000012110000}"/>
    <cellStyle name="20% - 강조색3 2 2 5 3 2 5" xfId="4462" xr:uid="{00000000-0005-0000-0000-000013110000}"/>
    <cellStyle name="20% - 강조색3 2 2 5 3 2 6" xfId="4463" xr:uid="{00000000-0005-0000-0000-000014110000}"/>
    <cellStyle name="20% - 강조색3 2 2 5 3 2 7" xfId="4464" xr:uid="{00000000-0005-0000-0000-000015110000}"/>
    <cellStyle name="20% - 강조색3 2 2 5 3 3" xfId="4465" xr:uid="{00000000-0005-0000-0000-000016110000}"/>
    <cellStyle name="20% - 강조색3 2 2 5 3 3 2" xfId="4466" xr:uid="{00000000-0005-0000-0000-000017110000}"/>
    <cellStyle name="20% - 강조색3 2 2 5 3 3 3" xfId="4467" xr:uid="{00000000-0005-0000-0000-000018110000}"/>
    <cellStyle name="20% - 강조색3 2 2 5 3 3 4" xfId="4468" xr:uid="{00000000-0005-0000-0000-000019110000}"/>
    <cellStyle name="20% - 강조색3 2 2 5 3 3 5" xfId="4469" xr:uid="{00000000-0005-0000-0000-00001A110000}"/>
    <cellStyle name="20% - 강조색3 2 2 5 3 3 6" xfId="4470" xr:uid="{00000000-0005-0000-0000-00001B110000}"/>
    <cellStyle name="20% - 강조색3 2 2 5 3 4" xfId="4471" xr:uid="{00000000-0005-0000-0000-00001C110000}"/>
    <cellStyle name="20% - 강조색3 2 2 5 3 4 2" xfId="4472" xr:uid="{00000000-0005-0000-0000-00001D110000}"/>
    <cellStyle name="20% - 강조색3 2 2 5 3 5" xfId="4473" xr:uid="{00000000-0005-0000-0000-00001E110000}"/>
    <cellStyle name="20% - 강조색3 2 2 5 3 5 2" xfId="4474" xr:uid="{00000000-0005-0000-0000-00001F110000}"/>
    <cellStyle name="20% - 강조색3 2 2 5 3 6" xfId="4475" xr:uid="{00000000-0005-0000-0000-000020110000}"/>
    <cellStyle name="20% - 강조색3 2 2 5 3 7" xfId="4476" xr:uid="{00000000-0005-0000-0000-000021110000}"/>
    <cellStyle name="20% - 강조색3 2 2 5 3 8" xfId="4477" xr:uid="{00000000-0005-0000-0000-000022110000}"/>
    <cellStyle name="20% - 강조색3 2 2 5 3 9" xfId="4478" xr:uid="{00000000-0005-0000-0000-000023110000}"/>
    <cellStyle name="20% - 강조색3 2 2 5 4" xfId="4479" xr:uid="{00000000-0005-0000-0000-000024110000}"/>
    <cellStyle name="20% - 강조색3 2 2 5 4 10" xfId="4480" xr:uid="{00000000-0005-0000-0000-000025110000}"/>
    <cellStyle name="20% - 강조색3 2 2 5 4 2" xfId="4481" xr:uid="{00000000-0005-0000-0000-000026110000}"/>
    <cellStyle name="20% - 강조색3 2 2 5 4 2 2" xfId="4482" xr:uid="{00000000-0005-0000-0000-000027110000}"/>
    <cellStyle name="20% - 강조색3 2 2 5 4 2 2 2" xfId="4483" xr:uid="{00000000-0005-0000-0000-000028110000}"/>
    <cellStyle name="20% - 강조색3 2 2 5 4 2 2 3" xfId="4484" xr:uid="{00000000-0005-0000-0000-000029110000}"/>
    <cellStyle name="20% - 강조색3 2 2 5 4 2 2 4" xfId="4485" xr:uid="{00000000-0005-0000-0000-00002A110000}"/>
    <cellStyle name="20% - 강조색3 2 2 5 4 2 2 5" xfId="4486" xr:uid="{00000000-0005-0000-0000-00002B110000}"/>
    <cellStyle name="20% - 강조색3 2 2 5 4 2 3" xfId="4487" xr:uid="{00000000-0005-0000-0000-00002C110000}"/>
    <cellStyle name="20% - 강조색3 2 2 5 4 2 4" xfId="4488" xr:uid="{00000000-0005-0000-0000-00002D110000}"/>
    <cellStyle name="20% - 강조색3 2 2 5 4 2 5" xfId="4489" xr:uid="{00000000-0005-0000-0000-00002E110000}"/>
    <cellStyle name="20% - 강조색3 2 2 5 4 2 6" xfId="4490" xr:uid="{00000000-0005-0000-0000-00002F110000}"/>
    <cellStyle name="20% - 강조색3 2 2 5 4 2 7" xfId="4491" xr:uid="{00000000-0005-0000-0000-000030110000}"/>
    <cellStyle name="20% - 강조색3 2 2 5 4 3" xfId="4492" xr:uid="{00000000-0005-0000-0000-000031110000}"/>
    <cellStyle name="20% - 강조색3 2 2 5 4 3 2" xfId="4493" xr:uid="{00000000-0005-0000-0000-000032110000}"/>
    <cellStyle name="20% - 강조색3 2 2 5 4 3 3" xfId="4494" xr:uid="{00000000-0005-0000-0000-000033110000}"/>
    <cellStyle name="20% - 강조색3 2 2 5 4 3 4" xfId="4495" xr:uid="{00000000-0005-0000-0000-000034110000}"/>
    <cellStyle name="20% - 강조색3 2 2 5 4 3 5" xfId="4496" xr:uid="{00000000-0005-0000-0000-000035110000}"/>
    <cellStyle name="20% - 강조색3 2 2 5 4 3 6" xfId="4497" xr:uid="{00000000-0005-0000-0000-000036110000}"/>
    <cellStyle name="20% - 강조색3 2 2 5 4 4" xfId="4498" xr:uid="{00000000-0005-0000-0000-000037110000}"/>
    <cellStyle name="20% - 강조색3 2 2 5 4 4 2" xfId="4499" xr:uid="{00000000-0005-0000-0000-000038110000}"/>
    <cellStyle name="20% - 강조색3 2 2 5 4 5" xfId="4500" xr:uid="{00000000-0005-0000-0000-000039110000}"/>
    <cellStyle name="20% - 강조색3 2 2 5 4 5 2" xfId="4501" xr:uid="{00000000-0005-0000-0000-00003A110000}"/>
    <cellStyle name="20% - 강조색3 2 2 5 4 6" xfId="4502" xr:uid="{00000000-0005-0000-0000-00003B110000}"/>
    <cellStyle name="20% - 강조색3 2 2 5 4 7" xfId="4503" xr:uid="{00000000-0005-0000-0000-00003C110000}"/>
    <cellStyle name="20% - 강조색3 2 2 5 4 8" xfId="4504" xr:uid="{00000000-0005-0000-0000-00003D110000}"/>
    <cellStyle name="20% - 강조색3 2 2 5 4 9" xfId="4505" xr:uid="{00000000-0005-0000-0000-00003E110000}"/>
    <cellStyle name="20% - 강조색3 2 2 5 5" xfId="4506" xr:uid="{00000000-0005-0000-0000-00003F110000}"/>
    <cellStyle name="20% - 강조색3 2 2 5 5 10" xfId="4507" xr:uid="{00000000-0005-0000-0000-000040110000}"/>
    <cellStyle name="20% - 강조색3 2 2 5 5 2" xfId="4508" xr:uid="{00000000-0005-0000-0000-000041110000}"/>
    <cellStyle name="20% - 강조색3 2 2 5 5 2 2" xfId="4509" xr:uid="{00000000-0005-0000-0000-000042110000}"/>
    <cellStyle name="20% - 강조색3 2 2 5 5 2 3" xfId="4510" xr:uid="{00000000-0005-0000-0000-000043110000}"/>
    <cellStyle name="20% - 강조색3 2 2 5 5 2 4" xfId="4511" xr:uid="{00000000-0005-0000-0000-000044110000}"/>
    <cellStyle name="20% - 강조색3 2 2 5 5 2 5" xfId="4512" xr:uid="{00000000-0005-0000-0000-000045110000}"/>
    <cellStyle name="20% - 강조색3 2 2 5 5 2 6" xfId="4513" xr:uid="{00000000-0005-0000-0000-000046110000}"/>
    <cellStyle name="20% - 강조색3 2 2 5 5 3" xfId="4514" xr:uid="{00000000-0005-0000-0000-000047110000}"/>
    <cellStyle name="20% - 강조색3 2 2 5 5 3 2" xfId="4515" xr:uid="{00000000-0005-0000-0000-000048110000}"/>
    <cellStyle name="20% - 강조색3 2 2 5 5 4" xfId="4516" xr:uid="{00000000-0005-0000-0000-000049110000}"/>
    <cellStyle name="20% - 강조색3 2 2 5 5 4 2" xfId="4517" xr:uid="{00000000-0005-0000-0000-00004A110000}"/>
    <cellStyle name="20% - 강조색3 2 2 5 5 5" xfId="4518" xr:uid="{00000000-0005-0000-0000-00004B110000}"/>
    <cellStyle name="20% - 강조색3 2 2 5 5 5 2" xfId="4519" xr:uid="{00000000-0005-0000-0000-00004C110000}"/>
    <cellStyle name="20% - 강조색3 2 2 5 5 6" xfId="4520" xr:uid="{00000000-0005-0000-0000-00004D110000}"/>
    <cellStyle name="20% - 강조색3 2 2 5 5 7" xfId="4521" xr:uid="{00000000-0005-0000-0000-00004E110000}"/>
    <cellStyle name="20% - 강조색3 2 2 5 5 8" xfId="4522" xr:uid="{00000000-0005-0000-0000-00004F110000}"/>
    <cellStyle name="20% - 강조색3 2 2 5 5 9" xfId="4523" xr:uid="{00000000-0005-0000-0000-000050110000}"/>
    <cellStyle name="20% - 강조색3 2 2 5 6" xfId="4524" xr:uid="{00000000-0005-0000-0000-000051110000}"/>
    <cellStyle name="20% - 강조색3 2 2 5 6 2" xfId="4525" xr:uid="{00000000-0005-0000-0000-000052110000}"/>
    <cellStyle name="20% - 강조색3 2 2 5 6 3" xfId="4526" xr:uid="{00000000-0005-0000-0000-000053110000}"/>
    <cellStyle name="20% - 강조색3 2 2 5 6 4" xfId="4527" xr:uid="{00000000-0005-0000-0000-000054110000}"/>
    <cellStyle name="20% - 강조색3 2 2 5 6 5" xfId="4528" xr:uid="{00000000-0005-0000-0000-000055110000}"/>
    <cellStyle name="20% - 강조색3 2 2 5 6 6" xfId="4529" xr:uid="{00000000-0005-0000-0000-000056110000}"/>
    <cellStyle name="20% - 강조색3 2 2 5 7" xfId="4530" xr:uid="{00000000-0005-0000-0000-000057110000}"/>
    <cellStyle name="20% - 강조색3 2 2 5 7 2" xfId="4531" xr:uid="{00000000-0005-0000-0000-000058110000}"/>
    <cellStyle name="20% - 강조색3 2 2 5 8" xfId="4532" xr:uid="{00000000-0005-0000-0000-000059110000}"/>
    <cellStyle name="20% - 강조색3 2 2 5 8 2" xfId="4533" xr:uid="{00000000-0005-0000-0000-00005A110000}"/>
    <cellStyle name="20% - 강조색3 2 2 5 9" xfId="4534" xr:uid="{00000000-0005-0000-0000-00005B110000}"/>
    <cellStyle name="20% - 강조색3 2 2 5 9 2" xfId="4535" xr:uid="{00000000-0005-0000-0000-00005C110000}"/>
    <cellStyle name="20% - 강조색3 2 2 6" xfId="4536" xr:uid="{00000000-0005-0000-0000-00005D110000}"/>
    <cellStyle name="20% - 강조색3 2 2 6 10" xfId="4537" xr:uid="{00000000-0005-0000-0000-00005E110000}"/>
    <cellStyle name="20% - 강조색3 2 2 6 11" xfId="4538" xr:uid="{00000000-0005-0000-0000-00005F110000}"/>
    <cellStyle name="20% - 강조색3 2 2 6 12" xfId="4539" xr:uid="{00000000-0005-0000-0000-000060110000}"/>
    <cellStyle name="20% - 강조색3 2 2 6 13" xfId="4540" xr:uid="{00000000-0005-0000-0000-000061110000}"/>
    <cellStyle name="20% - 강조색3 2 2 6 2" xfId="4541" xr:uid="{00000000-0005-0000-0000-000062110000}"/>
    <cellStyle name="20% - 강조색3 2 2 6 2 10" xfId="4542" xr:uid="{00000000-0005-0000-0000-000063110000}"/>
    <cellStyle name="20% - 강조색3 2 2 6 2 2" xfId="4543" xr:uid="{00000000-0005-0000-0000-000064110000}"/>
    <cellStyle name="20% - 강조색3 2 2 6 2 2 2" xfId="4544" xr:uid="{00000000-0005-0000-0000-000065110000}"/>
    <cellStyle name="20% - 강조색3 2 2 6 2 2 2 2" xfId="4545" xr:uid="{00000000-0005-0000-0000-000066110000}"/>
    <cellStyle name="20% - 강조색3 2 2 6 2 2 2 3" xfId="4546" xr:uid="{00000000-0005-0000-0000-000067110000}"/>
    <cellStyle name="20% - 강조색3 2 2 6 2 2 2 4" xfId="4547" xr:uid="{00000000-0005-0000-0000-000068110000}"/>
    <cellStyle name="20% - 강조색3 2 2 6 2 2 2 5" xfId="4548" xr:uid="{00000000-0005-0000-0000-000069110000}"/>
    <cellStyle name="20% - 강조색3 2 2 6 2 2 3" xfId="4549" xr:uid="{00000000-0005-0000-0000-00006A110000}"/>
    <cellStyle name="20% - 강조색3 2 2 6 2 2 4" xfId="4550" xr:uid="{00000000-0005-0000-0000-00006B110000}"/>
    <cellStyle name="20% - 강조색3 2 2 6 2 2 5" xfId="4551" xr:uid="{00000000-0005-0000-0000-00006C110000}"/>
    <cellStyle name="20% - 강조색3 2 2 6 2 2 6" xfId="4552" xr:uid="{00000000-0005-0000-0000-00006D110000}"/>
    <cellStyle name="20% - 강조색3 2 2 6 2 2 7" xfId="4553" xr:uid="{00000000-0005-0000-0000-00006E110000}"/>
    <cellStyle name="20% - 강조색3 2 2 6 2 3" xfId="4554" xr:uid="{00000000-0005-0000-0000-00006F110000}"/>
    <cellStyle name="20% - 강조색3 2 2 6 2 3 2" xfId="4555" xr:uid="{00000000-0005-0000-0000-000070110000}"/>
    <cellStyle name="20% - 강조색3 2 2 6 2 3 3" xfId="4556" xr:uid="{00000000-0005-0000-0000-000071110000}"/>
    <cellStyle name="20% - 강조색3 2 2 6 2 3 4" xfId="4557" xr:uid="{00000000-0005-0000-0000-000072110000}"/>
    <cellStyle name="20% - 강조색3 2 2 6 2 3 5" xfId="4558" xr:uid="{00000000-0005-0000-0000-000073110000}"/>
    <cellStyle name="20% - 강조색3 2 2 6 2 3 6" xfId="4559" xr:uid="{00000000-0005-0000-0000-000074110000}"/>
    <cellStyle name="20% - 강조색3 2 2 6 2 4" xfId="4560" xr:uid="{00000000-0005-0000-0000-000075110000}"/>
    <cellStyle name="20% - 강조색3 2 2 6 2 4 2" xfId="4561" xr:uid="{00000000-0005-0000-0000-000076110000}"/>
    <cellStyle name="20% - 강조색3 2 2 6 2 5" xfId="4562" xr:uid="{00000000-0005-0000-0000-000077110000}"/>
    <cellStyle name="20% - 강조색3 2 2 6 2 5 2" xfId="4563" xr:uid="{00000000-0005-0000-0000-000078110000}"/>
    <cellStyle name="20% - 강조색3 2 2 6 2 6" xfId="4564" xr:uid="{00000000-0005-0000-0000-000079110000}"/>
    <cellStyle name="20% - 강조색3 2 2 6 2 7" xfId="4565" xr:uid="{00000000-0005-0000-0000-00007A110000}"/>
    <cellStyle name="20% - 강조색3 2 2 6 2 8" xfId="4566" xr:uid="{00000000-0005-0000-0000-00007B110000}"/>
    <cellStyle name="20% - 강조색3 2 2 6 2 9" xfId="4567" xr:uid="{00000000-0005-0000-0000-00007C110000}"/>
    <cellStyle name="20% - 강조색3 2 2 6 3" xfId="4568" xr:uid="{00000000-0005-0000-0000-00007D110000}"/>
    <cellStyle name="20% - 강조색3 2 2 6 3 10" xfId="4569" xr:uid="{00000000-0005-0000-0000-00007E110000}"/>
    <cellStyle name="20% - 강조색3 2 2 6 3 2" xfId="4570" xr:uid="{00000000-0005-0000-0000-00007F110000}"/>
    <cellStyle name="20% - 강조색3 2 2 6 3 2 2" xfId="4571" xr:uid="{00000000-0005-0000-0000-000080110000}"/>
    <cellStyle name="20% - 강조색3 2 2 6 3 2 2 2" xfId="4572" xr:uid="{00000000-0005-0000-0000-000081110000}"/>
    <cellStyle name="20% - 강조색3 2 2 6 3 2 2 3" xfId="4573" xr:uid="{00000000-0005-0000-0000-000082110000}"/>
    <cellStyle name="20% - 강조색3 2 2 6 3 2 2 4" xfId="4574" xr:uid="{00000000-0005-0000-0000-000083110000}"/>
    <cellStyle name="20% - 강조색3 2 2 6 3 2 2 5" xfId="4575" xr:uid="{00000000-0005-0000-0000-000084110000}"/>
    <cellStyle name="20% - 강조색3 2 2 6 3 2 3" xfId="4576" xr:uid="{00000000-0005-0000-0000-000085110000}"/>
    <cellStyle name="20% - 강조색3 2 2 6 3 2 4" xfId="4577" xr:uid="{00000000-0005-0000-0000-000086110000}"/>
    <cellStyle name="20% - 강조색3 2 2 6 3 2 5" xfId="4578" xr:uid="{00000000-0005-0000-0000-000087110000}"/>
    <cellStyle name="20% - 강조색3 2 2 6 3 2 6" xfId="4579" xr:uid="{00000000-0005-0000-0000-000088110000}"/>
    <cellStyle name="20% - 강조색3 2 2 6 3 2 7" xfId="4580" xr:uid="{00000000-0005-0000-0000-000089110000}"/>
    <cellStyle name="20% - 강조색3 2 2 6 3 3" xfId="4581" xr:uid="{00000000-0005-0000-0000-00008A110000}"/>
    <cellStyle name="20% - 강조색3 2 2 6 3 3 2" xfId="4582" xr:uid="{00000000-0005-0000-0000-00008B110000}"/>
    <cellStyle name="20% - 강조색3 2 2 6 3 3 3" xfId="4583" xr:uid="{00000000-0005-0000-0000-00008C110000}"/>
    <cellStyle name="20% - 강조색3 2 2 6 3 3 4" xfId="4584" xr:uid="{00000000-0005-0000-0000-00008D110000}"/>
    <cellStyle name="20% - 강조색3 2 2 6 3 3 5" xfId="4585" xr:uid="{00000000-0005-0000-0000-00008E110000}"/>
    <cellStyle name="20% - 강조색3 2 2 6 3 3 6" xfId="4586" xr:uid="{00000000-0005-0000-0000-00008F110000}"/>
    <cellStyle name="20% - 강조색3 2 2 6 3 4" xfId="4587" xr:uid="{00000000-0005-0000-0000-000090110000}"/>
    <cellStyle name="20% - 강조색3 2 2 6 3 4 2" xfId="4588" xr:uid="{00000000-0005-0000-0000-000091110000}"/>
    <cellStyle name="20% - 강조색3 2 2 6 3 5" xfId="4589" xr:uid="{00000000-0005-0000-0000-000092110000}"/>
    <cellStyle name="20% - 강조색3 2 2 6 3 5 2" xfId="4590" xr:uid="{00000000-0005-0000-0000-000093110000}"/>
    <cellStyle name="20% - 강조색3 2 2 6 3 6" xfId="4591" xr:uid="{00000000-0005-0000-0000-000094110000}"/>
    <cellStyle name="20% - 강조색3 2 2 6 3 7" xfId="4592" xr:uid="{00000000-0005-0000-0000-000095110000}"/>
    <cellStyle name="20% - 강조색3 2 2 6 3 8" xfId="4593" xr:uid="{00000000-0005-0000-0000-000096110000}"/>
    <cellStyle name="20% - 강조색3 2 2 6 3 9" xfId="4594" xr:uid="{00000000-0005-0000-0000-000097110000}"/>
    <cellStyle name="20% - 강조색3 2 2 6 4" xfId="4595" xr:uid="{00000000-0005-0000-0000-000098110000}"/>
    <cellStyle name="20% - 강조색3 2 2 6 4 10" xfId="4596" xr:uid="{00000000-0005-0000-0000-000099110000}"/>
    <cellStyle name="20% - 강조색3 2 2 6 4 2" xfId="4597" xr:uid="{00000000-0005-0000-0000-00009A110000}"/>
    <cellStyle name="20% - 강조색3 2 2 6 4 2 2" xfId="4598" xr:uid="{00000000-0005-0000-0000-00009B110000}"/>
    <cellStyle name="20% - 강조색3 2 2 6 4 2 3" xfId="4599" xr:uid="{00000000-0005-0000-0000-00009C110000}"/>
    <cellStyle name="20% - 강조색3 2 2 6 4 2 4" xfId="4600" xr:uid="{00000000-0005-0000-0000-00009D110000}"/>
    <cellStyle name="20% - 강조색3 2 2 6 4 2 5" xfId="4601" xr:uid="{00000000-0005-0000-0000-00009E110000}"/>
    <cellStyle name="20% - 강조색3 2 2 6 4 2 6" xfId="4602" xr:uid="{00000000-0005-0000-0000-00009F110000}"/>
    <cellStyle name="20% - 강조색3 2 2 6 4 3" xfId="4603" xr:uid="{00000000-0005-0000-0000-0000A0110000}"/>
    <cellStyle name="20% - 강조색3 2 2 6 4 3 2" xfId="4604" xr:uid="{00000000-0005-0000-0000-0000A1110000}"/>
    <cellStyle name="20% - 강조색3 2 2 6 4 4" xfId="4605" xr:uid="{00000000-0005-0000-0000-0000A2110000}"/>
    <cellStyle name="20% - 강조색3 2 2 6 4 4 2" xfId="4606" xr:uid="{00000000-0005-0000-0000-0000A3110000}"/>
    <cellStyle name="20% - 강조색3 2 2 6 4 5" xfId="4607" xr:uid="{00000000-0005-0000-0000-0000A4110000}"/>
    <cellStyle name="20% - 강조색3 2 2 6 4 5 2" xfId="4608" xr:uid="{00000000-0005-0000-0000-0000A5110000}"/>
    <cellStyle name="20% - 강조색3 2 2 6 4 6" xfId="4609" xr:uid="{00000000-0005-0000-0000-0000A6110000}"/>
    <cellStyle name="20% - 강조색3 2 2 6 4 7" xfId="4610" xr:uid="{00000000-0005-0000-0000-0000A7110000}"/>
    <cellStyle name="20% - 강조색3 2 2 6 4 8" xfId="4611" xr:uid="{00000000-0005-0000-0000-0000A8110000}"/>
    <cellStyle name="20% - 강조색3 2 2 6 4 9" xfId="4612" xr:uid="{00000000-0005-0000-0000-0000A9110000}"/>
    <cellStyle name="20% - 강조색3 2 2 6 5" xfId="4613" xr:uid="{00000000-0005-0000-0000-0000AA110000}"/>
    <cellStyle name="20% - 강조색3 2 2 6 5 2" xfId="4614" xr:uid="{00000000-0005-0000-0000-0000AB110000}"/>
    <cellStyle name="20% - 강조색3 2 2 6 5 3" xfId="4615" xr:uid="{00000000-0005-0000-0000-0000AC110000}"/>
    <cellStyle name="20% - 강조색3 2 2 6 5 4" xfId="4616" xr:uid="{00000000-0005-0000-0000-0000AD110000}"/>
    <cellStyle name="20% - 강조색3 2 2 6 5 5" xfId="4617" xr:uid="{00000000-0005-0000-0000-0000AE110000}"/>
    <cellStyle name="20% - 강조색3 2 2 6 5 6" xfId="4618" xr:uid="{00000000-0005-0000-0000-0000AF110000}"/>
    <cellStyle name="20% - 강조색3 2 2 6 6" xfId="4619" xr:uid="{00000000-0005-0000-0000-0000B0110000}"/>
    <cellStyle name="20% - 강조색3 2 2 6 6 2" xfId="4620" xr:uid="{00000000-0005-0000-0000-0000B1110000}"/>
    <cellStyle name="20% - 강조색3 2 2 6 7" xfId="4621" xr:uid="{00000000-0005-0000-0000-0000B2110000}"/>
    <cellStyle name="20% - 강조색3 2 2 6 7 2" xfId="4622" xr:uid="{00000000-0005-0000-0000-0000B3110000}"/>
    <cellStyle name="20% - 강조색3 2 2 6 8" xfId="4623" xr:uid="{00000000-0005-0000-0000-0000B4110000}"/>
    <cellStyle name="20% - 강조색3 2 2 6 8 2" xfId="4624" xr:uid="{00000000-0005-0000-0000-0000B5110000}"/>
    <cellStyle name="20% - 강조색3 2 2 6 9" xfId="4625" xr:uid="{00000000-0005-0000-0000-0000B6110000}"/>
    <cellStyle name="20% - 강조색3 2 2 7" xfId="4626" xr:uid="{00000000-0005-0000-0000-0000B7110000}"/>
    <cellStyle name="20% - 강조색3 2 2 7 10" xfId="4627" xr:uid="{00000000-0005-0000-0000-0000B8110000}"/>
    <cellStyle name="20% - 강조색3 2 2 7 11" xfId="4628" xr:uid="{00000000-0005-0000-0000-0000B9110000}"/>
    <cellStyle name="20% - 강조색3 2 2 7 12" xfId="4629" xr:uid="{00000000-0005-0000-0000-0000BA110000}"/>
    <cellStyle name="20% - 강조색3 2 2 7 2" xfId="4630" xr:uid="{00000000-0005-0000-0000-0000BB110000}"/>
    <cellStyle name="20% - 강조색3 2 2 7 2 10" xfId="4631" xr:uid="{00000000-0005-0000-0000-0000BC110000}"/>
    <cellStyle name="20% - 강조색3 2 2 7 2 2" xfId="4632" xr:uid="{00000000-0005-0000-0000-0000BD110000}"/>
    <cellStyle name="20% - 강조색3 2 2 7 2 2 2" xfId="4633" xr:uid="{00000000-0005-0000-0000-0000BE110000}"/>
    <cellStyle name="20% - 강조색3 2 2 7 2 2 2 2" xfId="4634" xr:uid="{00000000-0005-0000-0000-0000BF110000}"/>
    <cellStyle name="20% - 강조색3 2 2 7 2 2 2 3" xfId="4635" xr:uid="{00000000-0005-0000-0000-0000C0110000}"/>
    <cellStyle name="20% - 강조색3 2 2 7 2 2 2 4" xfId="4636" xr:uid="{00000000-0005-0000-0000-0000C1110000}"/>
    <cellStyle name="20% - 강조색3 2 2 7 2 2 2 5" xfId="4637" xr:uid="{00000000-0005-0000-0000-0000C2110000}"/>
    <cellStyle name="20% - 강조색3 2 2 7 2 2 3" xfId="4638" xr:uid="{00000000-0005-0000-0000-0000C3110000}"/>
    <cellStyle name="20% - 강조색3 2 2 7 2 2 4" xfId="4639" xr:uid="{00000000-0005-0000-0000-0000C4110000}"/>
    <cellStyle name="20% - 강조색3 2 2 7 2 2 5" xfId="4640" xr:uid="{00000000-0005-0000-0000-0000C5110000}"/>
    <cellStyle name="20% - 강조색3 2 2 7 2 2 6" xfId="4641" xr:uid="{00000000-0005-0000-0000-0000C6110000}"/>
    <cellStyle name="20% - 강조색3 2 2 7 2 2 7" xfId="4642" xr:uid="{00000000-0005-0000-0000-0000C7110000}"/>
    <cellStyle name="20% - 강조색3 2 2 7 2 3" xfId="4643" xr:uid="{00000000-0005-0000-0000-0000C8110000}"/>
    <cellStyle name="20% - 강조색3 2 2 7 2 3 2" xfId="4644" xr:uid="{00000000-0005-0000-0000-0000C9110000}"/>
    <cellStyle name="20% - 강조색3 2 2 7 2 3 3" xfId="4645" xr:uid="{00000000-0005-0000-0000-0000CA110000}"/>
    <cellStyle name="20% - 강조색3 2 2 7 2 3 4" xfId="4646" xr:uid="{00000000-0005-0000-0000-0000CB110000}"/>
    <cellStyle name="20% - 강조색3 2 2 7 2 3 5" xfId="4647" xr:uid="{00000000-0005-0000-0000-0000CC110000}"/>
    <cellStyle name="20% - 강조색3 2 2 7 2 3 6" xfId="4648" xr:uid="{00000000-0005-0000-0000-0000CD110000}"/>
    <cellStyle name="20% - 강조색3 2 2 7 2 4" xfId="4649" xr:uid="{00000000-0005-0000-0000-0000CE110000}"/>
    <cellStyle name="20% - 강조색3 2 2 7 2 4 2" xfId="4650" xr:uid="{00000000-0005-0000-0000-0000CF110000}"/>
    <cellStyle name="20% - 강조색3 2 2 7 2 5" xfId="4651" xr:uid="{00000000-0005-0000-0000-0000D0110000}"/>
    <cellStyle name="20% - 강조색3 2 2 7 2 5 2" xfId="4652" xr:uid="{00000000-0005-0000-0000-0000D1110000}"/>
    <cellStyle name="20% - 강조색3 2 2 7 2 6" xfId="4653" xr:uid="{00000000-0005-0000-0000-0000D2110000}"/>
    <cellStyle name="20% - 강조색3 2 2 7 2 7" xfId="4654" xr:uid="{00000000-0005-0000-0000-0000D3110000}"/>
    <cellStyle name="20% - 강조색3 2 2 7 2 8" xfId="4655" xr:uid="{00000000-0005-0000-0000-0000D4110000}"/>
    <cellStyle name="20% - 강조색3 2 2 7 2 9" xfId="4656" xr:uid="{00000000-0005-0000-0000-0000D5110000}"/>
    <cellStyle name="20% - 강조색3 2 2 7 3" xfId="4657" xr:uid="{00000000-0005-0000-0000-0000D6110000}"/>
    <cellStyle name="20% - 강조색3 2 2 7 3 10" xfId="4658" xr:uid="{00000000-0005-0000-0000-0000D7110000}"/>
    <cellStyle name="20% - 강조색3 2 2 7 3 2" xfId="4659" xr:uid="{00000000-0005-0000-0000-0000D8110000}"/>
    <cellStyle name="20% - 강조색3 2 2 7 3 2 2" xfId="4660" xr:uid="{00000000-0005-0000-0000-0000D9110000}"/>
    <cellStyle name="20% - 강조색3 2 2 7 3 2 3" xfId="4661" xr:uid="{00000000-0005-0000-0000-0000DA110000}"/>
    <cellStyle name="20% - 강조색3 2 2 7 3 2 4" xfId="4662" xr:uid="{00000000-0005-0000-0000-0000DB110000}"/>
    <cellStyle name="20% - 강조색3 2 2 7 3 2 5" xfId="4663" xr:uid="{00000000-0005-0000-0000-0000DC110000}"/>
    <cellStyle name="20% - 강조색3 2 2 7 3 2 6" xfId="4664" xr:uid="{00000000-0005-0000-0000-0000DD110000}"/>
    <cellStyle name="20% - 강조색3 2 2 7 3 3" xfId="4665" xr:uid="{00000000-0005-0000-0000-0000DE110000}"/>
    <cellStyle name="20% - 강조색3 2 2 7 3 3 2" xfId="4666" xr:uid="{00000000-0005-0000-0000-0000DF110000}"/>
    <cellStyle name="20% - 강조색3 2 2 7 3 4" xfId="4667" xr:uid="{00000000-0005-0000-0000-0000E0110000}"/>
    <cellStyle name="20% - 강조색3 2 2 7 3 4 2" xfId="4668" xr:uid="{00000000-0005-0000-0000-0000E1110000}"/>
    <cellStyle name="20% - 강조색3 2 2 7 3 5" xfId="4669" xr:uid="{00000000-0005-0000-0000-0000E2110000}"/>
    <cellStyle name="20% - 강조색3 2 2 7 3 5 2" xfId="4670" xr:uid="{00000000-0005-0000-0000-0000E3110000}"/>
    <cellStyle name="20% - 강조색3 2 2 7 3 6" xfId="4671" xr:uid="{00000000-0005-0000-0000-0000E4110000}"/>
    <cellStyle name="20% - 강조색3 2 2 7 3 7" xfId="4672" xr:uid="{00000000-0005-0000-0000-0000E5110000}"/>
    <cellStyle name="20% - 강조색3 2 2 7 3 8" xfId="4673" xr:uid="{00000000-0005-0000-0000-0000E6110000}"/>
    <cellStyle name="20% - 강조색3 2 2 7 3 9" xfId="4674" xr:uid="{00000000-0005-0000-0000-0000E7110000}"/>
    <cellStyle name="20% - 강조색3 2 2 7 4" xfId="4675" xr:uid="{00000000-0005-0000-0000-0000E8110000}"/>
    <cellStyle name="20% - 강조색3 2 2 7 4 2" xfId="4676" xr:uid="{00000000-0005-0000-0000-0000E9110000}"/>
    <cellStyle name="20% - 강조색3 2 2 7 4 3" xfId="4677" xr:uid="{00000000-0005-0000-0000-0000EA110000}"/>
    <cellStyle name="20% - 강조색3 2 2 7 4 4" xfId="4678" xr:uid="{00000000-0005-0000-0000-0000EB110000}"/>
    <cellStyle name="20% - 강조색3 2 2 7 4 5" xfId="4679" xr:uid="{00000000-0005-0000-0000-0000EC110000}"/>
    <cellStyle name="20% - 강조색3 2 2 7 4 6" xfId="4680" xr:uid="{00000000-0005-0000-0000-0000ED110000}"/>
    <cellStyle name="20% - 강조색3 2 2 7 5" xfId="4681" xr:uid="{00000000-0005-0000-0000-0000EE110000}"/>
    <cellStyle name="20% - 강조색3 2 2 7 5 2" xfId="4682" xr:uid="{00000000-0005-0000-0000-0000EF110000}"/>
    <cellStyle name="20% - 강조색3 2 2 7 6" xfId="4683" xr:uid="{00000000-0005-0000-0000-0000F0110000}"/>
    <cellStyle name="20% - 강조색3 2 2 7 6 2" xfId="4684" xr:uid="{00000000-0005-0000-0000-0000F1110000}"/>
    <cellStyle name="20% - 강조색3 2 2 7 7" xfId="4685" xr:uid="{00000000-0005-0000-0000-0000F2110000}"/>
    <cellStyle name="20% - 강조색3 2 2 7 7 2" xfId="4686" xr:uid="{00000000-0005-0000-0000-0000F3110000}"/>
    <cellStyle name="20% - 강조색3 2 2 7 8" xfId="4687" xr:uid="{00000000-0005-0000-0000-0000F4110000}"/>
    <cellStyle name="20% - 강조색3 2 2 7 9" xfId="4688" xr:uid="{00000000-0005-0000-0000-0000F5110000}"/>
    <cellStyle name="20% - 강조색3 2 2 8" xfId="4689" xr:uid="{00000000-0005-0000-0000-0000F6110000}"/>
    <cellStyle name="20% - 강조색3 2 2 8 10" xfId="4690" xr:uid="{00000000-0005-0000-0000-0000F7110000}"/>
    <cellStyle name="20% - 강조색3 2 2 8 2" xfId="4691" xr:uid="{00000000-0005-0000-0000-0000F8110000}"/>
    <cellStyle name="20% - 강조색3 2 2 8 2 2" xfId="4692" xr:uid="{00000000-0005-0000-0000-0000F9110000}"/>
    <cellStyle name="20% - 강조색3 2 2 8 2 2 2" xfId="4693" xr:uid="{00000000-0005-0000-0000-0000FA110000}"/>
    <cellStyle name="20% - 강조색3 2 2 8 2 2 3" xfId="4694" xr:uid="{00000000-0005-0000-0000-0000FB110000}"/>
    <cellStyle name="20% - 강조색3 2 2 8 2 2 4" xfId="4695" xr:uid="{00000000-0005-0000-0000-0000FC110000}"/>
    <cellStyle name="20% - 강조색3 2 2 8 2 2 5" xfId="4696" xr:uid="{00000000-0005-0000-0000-0000FD110000}"/>
    <cellStyle name="20% - 강조색3 2 2 8 2 3" xfId="4697" xr:uid="{00000000-0005-0000-0000-0000FE110000}"/>
    <cellStyle name="20% - 강조색3 2 2 8 2 4" xfId="4698" xr:uid="{00000000-0005-0000-0000-0000FF110000}"/>
    <cellStyle name="20% - 강조색3 2 2 8 2 5" xfId="4699" xr:uid="{00000000-0005-0000-0000-000000120000}"/>
    <cellStyle name="20% - 강조색3 2 2 8 2 6" xfId="4700" xr:uid="{00000000-0005-0000-0000-000001120000}"/>
    <cellStyle name="20% - 강조색3 2 2 8 2 7" xfId="4701" xr:uid="{00000000-0005-0000-0000-000002120000}"/>
    <cellStyle name="20% - 강조색3 2 2 8 3" xfId="4702" xr:uid="{00000000-0005-0000-0000-000003120000}"/>
    <cellStyle name="20% - 강조색3 2 2 8 3 2" xfId="4703" xr:uid="{00000000-0005-0000-0000-000004120000}"/>
    <cellStyle name="20% - 강조색3 2 2 8 3 3" xfId="4704" xr:uid="{00000000-0005-0000-0000-000005120000}"/>
    <cellStyle name="20% - 강조색3 2 2 8 3 4" xfId="4705" xr:uid="{00000000-0005-0000-0000-000006120000}"/>
    <cellStyle name="20% - 강조색3 2 2 8 3 5" xfId="4706" xr:uid="{00000000-0005-0000-0000-000007120000}"/>
    <cellStyle name="20% - 강조색3 2 2 8 3 6" xfId="4707" xr:uid="{00000000-0005-0000-0000-000008120000}"/>
    <cellStyle name="20% - 강조색3 2 2 8 4" xfId="4708" xr:uid="{00000000-0005-0000-0000-000009120000}"/>
    <cellStyle name="20% - 강조색3 2 2 8 4 2" xfId="4709" xr:uid="{00000000-0005-0000-0000-00000A120000}"/>
    <cellStyle name="20% - 강조색3 2 2 8 5" xfId="4710" xr:uid="{00000000-0005-0000-0000-00000B120000}"/>
    <cellStyle name="20% - 강조색3 2 2 8 5 2" xfId="4711" xr:uid="{00000000-0005-0000-0000-00000C120000}"/>
    <cellStyle name="20% - 강조색3 2 2 8 6" xfId="4712" xr:uid="{00000000-0005-0000-0000-00000D120000}"/>
    <cellStyle name="20% - 강조색3 2 2 8 7" xfId="4713" xr:uid="{00000000-0005-0000-0000-00000E120000}"/>
    <cellStyle name="20% - 강조색3 2 2 8 8" xfId="4714" xr:uid="{00000000-0005-0000-0000-00000F120000}"/>
    <cellStyle name="20% - 강조색3 2 2 8 9" xfId="4715" xr:uid="{00000000-0005-0000-0000-000010120000}"/>
    <cellStyle name="20% - 강조색3 2 2 9" xfId="4716" xr:uid="{00000000-0005-0000-0000-000011120000}"/>
    <cellStyle name="20% - 강조색3 2 2 9 10" xfId="4717" xr:uid="{00000000-0005-0000-0000-000012120000}"/>
    <cellStyle name="20% - 강조색3 2 2 9 2" xfId="4718" xr:uid="{00000000-0005-0000-0000-000013120000}"/>
    <cellStyle name="20% - 강조색3 2 2 9 2 2" xfId="4719" xr:uid="{00000000-0005-0000-0000-000014120000}"/>
    <cellStyle name="20% - 강조색3 2 2 9 2 3" xfId="4720" xr:uid="{00000000-0005-0000-0000-000015120000}"/>
    <cellStyle name="20% - 강조색3 2 2 9 2 4" xfId="4721" xr:uid="{00000000-0005-0000-0000-000016120000}"/>
    <cellStyle name="20% - 강조색3 2 2 9 2 5" xfId="4722" xr:uid="{00000000-0005-0000-0000-000017120000}"/>
    <cellStyle name="20% - 강조색3 2 2 9 2 6" xfId="4723" xr:uid="{00000000-0005-0000-0000-000018120000}"/>
    <cellStyle name="20% - 강조색3 2 2 9 3" xfId="4724" xr:uid="{00000000-0005-0000-0000-000019120000}"/>
    <cellStyle name="20% - 강조색3 2 2 9 3 2" xfId="4725" xr:uid="{00000000-0005-0000-0000-00001A120000}"/>
    <cellStyle name="20% - 강조색3 2 2 9 4" xfId="4726" xr:uid="{00000000-0005-0000-0000-00001B120000}"/>
    <cellStyle name="20% - 강조색3 2 2 9 4 2" xfId="4727" xr:uid="{00000000-0005-0000-0000-00001C120000}"/>
    <cellStyle name="20% - 강조색3 2 2 9 5" xfId="4728" xr:uid="{00000000-0005-0000-0000-00001D120000}"/>
    <cellStyle name="20% - 강조색3 2 2 9 5 2" xfId="4729" xr:uid="{00000000-0005-0000-0000-00001E120000}"/>
    <cellStyle name="20% - 강조색3 2 2 9 6" xfId="4730" xr:uid="{00000000-0005-0000-0000-00001F120000}"/>
    <cellStyle name="20% - 강조색3 2 2 9 7" xfId="4731" xr:uid="{00000000-0005-0000-0000-000020120000}"/>
    <cellStyle name="20% - 강조색3 2 2 9 8" xfId="4732" xr:uid="{00000000-0005-0000-0000-000021120000}"/>
    <cellStyle name="20% - 강조색3 2 2 9 9" xfId="4733" xr:uid="{00000000-0005-0000-0000-000022120000}"/>
    <cellStyle name="20% - 강조색3 2 20" xfId="4734" xr:uid="{00000000-0005-0000-0000-000023120000}"/>
    <cellStyle name="20% - 강조색3 2 3" xfId="4735" xr:uid="{00000000-0005-0000-0000-000024120000}"/>
    <cellStyle name="20% - 강조색3 2 3 10" xfId="4736" xr:uid="{00000000-0005-0000-0000-000025120000}"/>
    <cellStyle name="20% - 강조색3 2 3 10 2" xfId="4737" xr:uid="{00000000-0005-0000-0000-000026120000}"/>
    <cellStyle name="20% - 강조색3 2 3 11" xfId="4738" xr:uid="{00000000-0005-0000-0000-000027120000}"/>
    <cellStyle name="20% - 강조색3 2 3 12" xfId="4739" xr:uid="{00000000-0005-0000-0000-000028120000}"/>
    <cellStyle name="20% - 강조색3 2 3 13" xfId="4740" xr:uid="{00000000-0005-0000-0000-000029120000}"/>
    <cellStyle name="20% - 강조색3 2 3 14" xfId="4741" xr:uid="{00000000-0005-0000-0000-00002A120000}"/>
    <cellStyle name="20% - 강조색3 2 3 15" xfId="4742" xr:uid="{00000000-0005-0000-0000-00002B120000}"/>
    <cellStyle name="20% - 강조색3 2 3 2" xfId="4743" xr:uid="{00000000-0005-0000-0000-00002C120000}"/>
    <cellStyle name="20% - 강조색3 2 3 2 10" xfId="4744" xr:uid="{00000000-0005-0000-0000-00002D120000}"/>
    <cellStyle name="20% - 강조색3 2 3 2 11" xfId="4745" xr:uid="{00000000-0005-0000-0000-00002E120000}"/>
    <cellStyle name="20% - 강조색3 2 3 2 12" xfId="4746" xr:uid="{00000000-0005-0000-0000-00002F120000}"/>
    <cellStyle name="20% - 강조색3 2 3 2 13" xfId="4747" xr:uid="{00000000-0005-0000-0000-000030120000}"/>
    <cellStyle name="20% - 강조색3 2 3 2 14" xfId="4748" xr:uid="{00000000-0005-0000-0000-000031120000}"/>
    <cellStyle name="20% - 강조색3 2 3 2 2" xfId="4749" xr:uid="{00000000-0005-0000-0000-000032120000}"/>
    <cellStyle name="20% - 강조색3 2 3 2 2 10" xfId="4750" xr:uid="{00000000-0005-0000-0000-000033120000}"/>
    <cellStyle name="20% - 강조색3 2 3 2 2 2" xfId="4751" xr:uid="{00000000-0005-0000-0000-000034120000}"/>
    <cellStyle name="20% - 강조색3 2 3 2 2 2 2" xfId="4752" xr:uid="{00000000-0005-0000-0000-000035120000}"/>
    <cellStyle name="20% - 강조색3 2 3 2 2 2 2 2" xfId="4753" xr:uid="{00000000-0005-0000-0000-000036120000}"/>
    <cellStyle name="20% - 강조색3 2 3 2 2 2 2 3" xfId="4754" xr:uid="{00000000-0005-0000-0000-000037120000}"/>
    <cellStyle name="20% - 강조색3 2 3 2 2 2 2 4" xfId="4755" xr:uid="{00000000-0005-0000-0000-000038120000}"/>
    <cellStyle name="20% - 강조색3 2 3 2 2 2 2 5" xfId="4756" xr:uid="{00000000-0005-0000-0000-000039120000}"/>
    <cellStyle name="20% - 강조색3 2 3 2 2 2 3" xfId="4757" xr:uid="{00000000-0005-0000-0000-00003A120000}"/>
    <cellStyle name="20% - 강조색3 2 3 2 2 2 4" xfId="4758" xr:uid="{00000000-0005-0000-0000-00003B120000}"/>
    <cellStyle name="20% - 강조색3 2 3 2 2 2 5" xfId="4759" xr:uid="{00000000-0005-0000-0000-00003C120000}"/>
    <cellStyle name="20% - 강조색3 2 3 2 2 2 6" xfId="4760" xr:uid="{00000000-0005-0000-0000-00003D120000}"/>
    <cellStyle name="20% - 강조색3 2 3 2 2 2 7" xfId="4761" xr:uid="{00000000-0005-0000-0000-00003E120000}"/>
    <cellStyle name="20% - 강조색3 2 3 2 2 3" xfId="4762" xr:uid="{00000000-0005-0000-0000-00003F120000}"/>
    <cellStyle name="20% - 강조색3 2 3 2 2 3 2" xfId="4763" xr:uid="{00000000-0005-0000-0000-000040120000}"/>
    <cellStyle name="20% - 강조색3 2 3 2 2 3 3" xfId="4764" xr:uid="{00000000-0005-0000-0000-000041120000}"/>
    <cellStyle name="20% - 강조색3 2 3 2 2 3 4" xfId="4765" xr:uid="{00000000-0005-0000-0000-000042120000}"/>
    <cellStyle name="20% - 강조색3 2 3 2 2 3 5" xfId="4766" xr:uid="{00000000-0005-0000-0000-000043120000}"/>
    <cellStyle name="20% - 강조색3 2 3 2 2 3 6" xfId="4767" xr:uid="{00000000-0005-0000-0000-000044120000}"/>
    <cellStyle name="20% - 강조색3 2 3 2 2 4" xfId="4768" xr:uid="{00000000-0005-0000-0000-000045120000}"/>
    <cellStyle name="20% - 강조색3 2 3 2 2 4 2" xfId="4769" xr:uid="{00000000-0005-0000-0000-000046120000}"/>
    <cellStyle name="20% - 강조색3 2 3 2 2 4 3" xfId="4770" xr:uid="{00000000-0005-0000-0000-000047120000}"/>
    <cellStyle name="20% - 강조색3 2 3 2 2 5" xfId="4771" xr:uid="{00000000-0005-0000-0000-000048120000}"/>
    <cellStyle name="20% - 강조색3 2 3 2 2 5 2" xfId="4772" xr:uid="{00000000-0005-0000-0000-000049120000}"/>
    <cellStyle name="20% - 강조색3 2 3 2 2 6" xfId="4773" xr:uid="{00000000-0005-0000-0000-00004A120000}"/>
    <cellStyle name="20% - 강조색3 2 3 2 2 7" xfId="4774" xr:uid="{00000000-0005-0000-0000-00004B120000}"/>
    <cellStyle name="20% - 강조색3 2 3 2 2 8" xfId="4775" xr:uid="{00000000-0005-0000-0000-00004C120000}"/>
    <cellStyle name="20% - 강조색3 2 3 2 2 9" xfId="4776" xr:uid="{00000000-0005-0000-0000-00004D120000}"/>
    <cellStyle name="20% - 강조색3 2 3 2 3" xfId="4777" xr:uid="{00000000-0005-0000-0000-00004E120000}"/>
    <cellStyle name="20% - 강조색3 2 3 2 3 10" xfId="4778" xr:uid="{00000000-0005-0000-0000-00004F120000}"/>
    <cellStyle name="20% - 강조색3 2 3 2 3 2" xfId="4779" xr:uid="{00000000-0005-0000-0000-000050120000}"/>
    <cellStyle name="20% - 강조색3 2 3 2 3 2 2" xfId="4780" xr:uid="{00000000-0005-0000-0000-000051120000}"/>
    <cellStyle name="20% - 강조색3 2 3 2 3 2 2 2" xfId="4781" xr:uid="{00000000-0005-0000-0000-000052120000}"/>
    <cellStyle name="20% - 강조색3 2 3 2 3 2 2 3" xfId="4782" xr:uid="{00000000-0005-0000-0000-000053120000}"/>
    <cellStyle name="20% - 강조색3 2 3 2 3 2 2 4" xfId="4783" xr:uid="{00000000-0005-0000-0000-000054120000}"/>
    <cellStyle name="20% - 강조색3 2 3 2 3 2 2 5" xfId="4784" xr:uid="{00000000-0005-0000-0000-000055120000}"/>
    <cellStyle name="20% - 강조색3 2 3 2 3 2 3" xfId="4785" xr:uid="{00000000-0005-0000-0000-000056120000}"/>
    <cellStyle name="20% - 강조색3 2 3 2 3 2 4" xfId="4786" xr:uid="{00000000-0005-0000-0000-000057120000}"/>
    <cellStyle name="20% - 강조색3 2 3 2 3 2 5" xfId="4787" xr:uid="{00000000-0005-0000-0000-000058120000}"/>
    <cellStyle name="20% - 강조색3 2 3 2 3 2 6" xfId="4788" xr:uid="{00000000-0005-0000-0000-000059120000}"/>
    <cellStyle name="20% - 강조색3 2 3 2 3 2 7" xfId="4789" xr:uid="{00000000-0005-0000-0000-00005A120000}"/>
    <cellStyle name="20% - 강조색3 2 3 2 3 3" xfId="4790" xr:uid="{00000000-0005-0000-0000-00005B120000}"/>
    <cellStyle name="20% - 강조색3 2 3 2 3 3 2" xfId="4791" xr:uid="{00000000-0005-0000-0000-00005C120000}"/>
    <cellStyle name="20% - 강조색3 2 3 2 3 3 3" xfId="4792" xr:uid="{00000000-0005-0000-0000-00005D120000}"/>
    <cellStyle name="20% - 강조색3 2 3 2 3 3 4" xfId="4793" xr:uid="{00000000-0005-0000-0000-00005E120000}"/>
    <cellStyle name="20% - 강조색3 2 3 2 3 3 5" xfId="4794" xr:uid="{00000000-0005-0000-0000-00005F120000}"/>
    <cellStyle name="20% - 강조색3 2 3 2 3 3 6" xfId="4795" xr:uid="{00000000-0005-0000-0000-000060120000}"/>
    <cellStyle name="20% - 강조색3 2 3 2 3 4" xfId="4796" xr:uid="{00000000-0005-0000-0000-000061120000}"/>
    <cellStyle name="20% - 강조색3 2 3 2 3 4 2" xfId="4797" xr:uid="{00000000-0005-0000-0000-000062120000}"/>
    <cellStyle name="20% - 강조색3 2 3 2 3 4 3" xfId="4798" xr:uid="{00000000-0005-0000-0000-000063120000}"/>
    <cellStyle name="20% - 강조색3 2 3 2 3 5" xfId="4799" xr:uid="{00000000-0005-0000-0000-000064120000}"/>
    <cellStyle name="20% - 강조색3 2 3 2 3 5 2" xfId="4800" xr:uid="{00000000-0005-0000-0000-000065120000}"/>
    <cellStyle name="20% - 강조색3 2 3 2 3 6" xfId="4801" xr:uid="{00000000-0005-0000-0000-000066120000}"/>
    <cellStyle name="20% - 강조색3 2 3 2 3 7" xfId="4802" xr:uid="{00000000-0005-0000-0000-000067120000}"/>
    <cellStyle name="20% - 강조색3 2 3 2 3 8" xfId="4803" xr:uid="{00000000-0005-0000-0000-000068120000}"/>
    <cellStyle name="20% - 강조색3 2 3 2 3 9" xfId="4804" xr:uid="{00000000-0005-0000-0000-000069120000}"/>
    <cellStyle name="20% - 강조색3 2 3 2 4" xfId="4805" xr:uid="{00000000-0005-0000-0000-00006A120000}"/>
    <cellStyle name="20% - 강조색3 2 3 2 4 10" xfId="4806" xr:uid="{00000000-0005-0000-0000-00006B120000}"/>
    <cellStyle name="20% - 강조색3 2 3 2 4 2" xfId="4807" xr:uid="{00000000-0005-0000-0000-00006C120000}"/>
    <cellStyle name="20% - 강조색3 2 3 2 4 2 2" xfId="4808" xr:uid="{00000000-0005-0000-0000-00006D120000}"/>
    <cellStyle name="20% - 강조색3 2 3 2 4 2 3" xfId="4809" xr:uid="{00000000-0005-0000-0000-00006E120000}"/>
    <cellStyle name="20% - 강조색3 2 3 2 4 2 4" xfId="4810" xr:uid="{00000000-0005-0000-0000-00006F120000}"/>
    <cellStyle name="20% - 강조색3 2 3 2 4 2 5" xfId="4811" xr:uid="{00000000-0005-0000-0000-000070120000}"/>
    <cellStyle name="20% - 강조색3 2 3 2 4 2 6" xfId="4812" xr:uid="{00000000-0005-0000-0000-000071120000}"/>
    <cellStyle name="20% - 강조색3 2 3 2 4 3" xfId="4813" xr:uid="{00000000-0005-0000-0000-000072120000}"/>
    <cellStyle name="20% - 강조색3 2 3 2 4 3 2" xfId="4814" xr:uid="{00000000-0005-0000-0000-000073120000}"/>
    <cellStyle name="20% - 강조색3 2 3 2 4 3 3" xfId="4815" xr:uid="{00000000-0005-0000-0000-000074120000}"/>
    <cellStyle name="20% - 강조색3 2 3 2 4 4" xfId="4816" xr:uid="{00000000-0005-0000-0000-000075120000}"/>
    <cellStyle name="20% - 강조색3 2 3 2 4 4 2" xfId="4817" xr:uid="{00000000-0005-0000-0000-000076120000}"/>
    <cellStyle name="20% - 강조색3 2 3 2 4 4 3" xfId="4818" xr:uid="{00000000-0005-0000-0000-000077120000}"/>
    <cellStyle name="20% - 강조색3 2 3 2 4 5" xfId="4819" xr:uid="{00000000-0005-0000-0000-000078120000}"/>
    <cellStyle name="20% - 강조색3 2 3 2 4 5 2" xfId="4820" xr:uid="{00000000-0005-0000-0000-000079120000}"/>
    <cellStyle name="20% - 강조색3 2 3 2 4 6" xfId="4821" xr:uid="{00000000-0005-0000-0000-00007A120000}"/>
    <cellStyle name="20% - 강조색3 2 3 2 4 7" xfId="4822" xr:uid="{00000000-0005-0000-0000-00007B120000}"/>
    <cellStyle name="20% - 강조색3 2 3 2 4 8" xfId="4823" xr:uid="{00000000-0005-0000-0000-00007C120000}"/>
    <cellStyle name="20% - 강조색3 2 3 2 4 9" xfId="4824" xr:uid="{00000000-0005-0000-0000-00007D120000}"/>
    <cellStyle name="20% - 강조색3 2 3 2 5" xfId="4825" xr:uid="{00000000-0005-0000-0000-00007E120000}"/>
    <cellStyle name="20% - 강조색3 2 3 2 5 10" xfId="4826" xr:uid="{00000000-0005-0000-0000-00007F120000}"/>
    <cellStyle name="20% - 강조색3 2 3 2 5 2" xfId="4827" xr:uid="{00000000-0005-0000-0000-000080120000}"/>
    <cellStyle name="20% - 강조색3 2 3 2 5 2 2" xfId="4828" xr:uid="{00000000-0005-0000-0000-000081120000}"/>
    <cellStyle name="20% - 강조색3 2 3 2 5 2 3" xfId="4829" xr:uid="{00000000-0005-0000-0000-000082120000}"/>
    <cellStyle name="20% - 강조색3 2 3 2 5 3" xfId="4830" xr:uid="{00000000-0005-0000-0000-000083120000}"/>
    <cellStyle name="20% - 강조색3 2 3 2 5 3 2" xfId="4831" xr:uid="{00000000-0005-0000-0000-000084120000}"/>
    <cellStyle name="20% - 강조색3 2 3 2 5 3 3" xfId="4832" xr:uid="{00000000-0005-0000-0000-000085120000}"/>
    <cellStyle name="20% - 강조색3 2 3 2 5 4" xfId="4833" xr:uid="{00000000-0005-0000-0000-000086120000}"/>
    <cellStyle name="20% - 강조색3 2 3 2 5 4 2" xfId="4834" xr:uid="{00000000-0005-0000-0000-000087120000}"/>
    <cellStyle name="20% - 강조색3 2 3 2 5 5" xfId="4835" xr:uid="{00000000-0005-0000-0000-000088120000}"/>
    <cellStyle name="20% - 강조색3 2 3 2 5 5 2" xfId="4836" xr:uid="{00000000-0005-0000-0000-000089120000}"/>
    <cellStyle name="20% - 강조색3 2 3 2 5 6" xfId="4837" xr:uid="{00000000-0005-0000-0000-00008A120000}"/>
    <cellStyle name="20% - 강조색3 2 3 2 5 7" xfId="4838" xr:uid="{00000000-0005-0000-0000-00008B120000}"/>
    <cellStyle name="20% - 강조색3 2 3 2 5 8" xfId="4839" xr:uid="{00000000-0005-0000-0000-00008C120000}"/>
    <cellStyle name="20% - 강조색3 2 3 2 5 9" xfId="4840" xr:uid="{00000000-0005-0000-0000-00008D120000}"/>
    <cellStyle name="20% - 강조색3 2 3 2 6" xfId="4841" xr:uid="{00000000-0005-0000-0000-00008E120000}"/>
    <cellStyle name="20% - 강조색3 2 3 2 6 2" xfId="4842" xr:uid="{00000000-0005-0000-0000-00008F120000}"/>
    <cellStyle name="20% - 강조색3 2 3 2 6 3" xfId="4843" xr:uid="{00000000-0005-0000-0000-000090120000}"/>
    <cellStyle name="20% - 강조색3 2 3 2 7" xfId="4844" xr:uid="{00000000-0005-0000-0000-000091120000}"/>
    <cellStyle name="20% - 강조색3 2 3 2 7 2" xfId="4845" xr:uid="{00000000-0005-0000-0000-000092120000}"/>
    <cellStyle name="20% - 강조색3 2 3 2 7 3" xfId="4846" xr:uid="{00000000-0005-0000-0000-000093120000}"/>
    <cellStyle name="20% - 강조색3 2 3 2 8" xfId="4847" xr:uid="{00000000-0005-0000-0000-000094120000}"/>
    <cellStyle name="20% - 강조색3 2 3 2 8 2" xfId="4848" xr:uid="{00000000-0005-0000-0000-000095120000}"/>
    <cellStyle name="20% - 강조색3 2 3 2 8 3" xfId="4849" xr:uid="{00000000-0005-0000-0000-000096120000}"/>
    <cellStyle name="20% - 강조색3 2 3 2 9" xfId="4850" xr:uid="{00000000-0005-0000-0000-000097120000}"/>
    <cellStyle name="20% - 강조색3 2 3 2 9 2" xfId="4851" xr:uid="{00000000-0005-0000-0000-000098120000}"/>
    <cellStyle name="20% - 강조색3 2 3 3" xfId="4852" xr:uid="{00000000-0005-0000-0000-000099120000}"/>
    <cellStyle name="20% - 강조색3 2 3 3 10" xfId="4853" xr:uid="{00000000-0005-0000-0000-00009A120000}"/>
    <cellStyle name="20% - 강조색3 2 3 3 2" xfId="4854" xr:uid="{00000000-0005-0000-0000-00009B120000}"/>
    <cellStyle name="20% - 강조색3 2 3 3 2 2" xfId="4855" xr:uid="{00000000-0005-0000-0000-00009C120000}"/>
    <cellStyle name="20% - 강조색3 2 3 3 2 2 2" xfId="4856" xr:uid="{00000000-0005-0000-0000-00009D120000}"/>
    <cellStyle name="20% - 강조색3 2 3 3 2 2 3" xfId="4857" xr:uid="{00000000-0005-0000-0000-00009E120000}"/>
    <cellStyle name="20% - 강조색3 2 3 3 2 2 4" xfId="4858" xr:uid="{00000000-0005-0000-0000-00009F120000}"/>
    <cellStyle name="20% - 강조색3 2 3 3 2 2 5" xfId="4859" xr:uid="{00000000-0005-0000-0000-0000A0120000}"/>
    <cellStyle name="20% - 강조색3 2 3 3 2 3" xfId="4860" xr:uid="{00000000-0005-0000-0000-0000A1120000}"/>
    <cellStyle name="20% - 강조색3 2 3 3 2 4" xfId="4861" xr:uid="{00000000-0005-0000-0000-0000A2120000}"/>
    <cellStyle name="20% - 강조색3 2 3 3 2 5" xfId="4862" xr:uid="{00000000-0005-0000-0000-0000A3120000}"/>
    <cellStyle name="20% - 강조색3 2 3 3 2 6" xfId="4863" xr:uid="{00000000-0005-0000-0000-0000A4120000}"/>
    <cellStyle name="20% - 강조색3 2 3 3 2 7" xfId="4864" xr:uid="{00000000-0005-0000-0000-0000A5120000}"/>
    <cellStyle name="20% - 강조색3 2 3 3 3" xfId="4865" xr:uid="{00000000-0005-0000-0000-0000A6120000}"/>
    <cellStyle name="20% - 강조색3 2 3 3 3 2" xfId="4866" xr:uid="{00000000-0005-0000-0000-0000A7120000}"/>
    <cellStyle name="20% - 강조색3 2 3 3 3 3" xfId="4867" xr:uid="{00000000-0005-0000-0000-0000A8120000}"/>
    <cellStyle name="20% - 강조색3 2 3 3 3 4" xfId="4868" xr:uid="{00000000-0005-0000-0000-0000A9120000}"/>
    <cellStyle name="20% - 강조색3 2 3 3 3 5" xfId="4869" xr:uid="{00000000-0005-0000-0000-0000AA120000}"/>
    <cellStyle name="20% - 강조색3 2 3 3 3 6" xfId="4870" xr:uid="{00000000-0005-0000-0000-0000AB120000}"/>
    <cellStyle name="20% - 강조색3 2 3 3 4" xfId="4871" xr:uid="{00000000-0005-0000-0000-0000AC120000}"/>
    <cellStyle name="20% - 강조색3 2 3 3 4 2" xfId="4872" xr:uid="{00000000-0005-0000-0000-0000AD120000}"/>
    <cellStyle name="20% - 강조색3 2 3 3 4 3" xfId="4873" xr:uid="{00000000-0005-0000-0000-0000AE120000}"/>
    <cellStyle name="20% - 강조색3 2 3 3 5" xfId="4874" xr:uid="{00000000-0005-0000-0000-0000AF120000}"/>
    <cellStyle name="20% - 강조색3 2 3 3 5 2" xfId="4875" xr:uid="{00000000-0005-0000-0000-0000B0120000}"/>
    <cellStyle name="20% - 강조색3 2 3 3 6" xfId="4876" xr:uid="{00000000-0005-0000-0000-0000B1120000}"/>
    <cellStyle name="20% - 강조색3 2 3 3 7" xfId="4877" xr:uid="{00000000-0005-0000-0000-0000B2120000}"/>
    <cellStyle name="20% - 강조색3 2 3 3 8" xfId="4878" xr:uid="{00000000-0005-0000-0000-0000B3120000}"/>
    <cellStyle name="20% - 강조색3 2 3 3 9" xfId="4879" xr:uid="{00000000-0005-0000-0000-0000B4120000}"/>
    <cellStyle name="20% - 강조색3 2 3 4" xfId="4880" xr:uid="{00000000-0005-0000-0000-0000B5120000}"/>
    <cellStyle name="20% - 강조색3 2 3 4 10" xfId="4881" xr:uid="{00000000-0005-0000-0000-0000B6120000}"/>
    <cellStyle name="20% - 강조색3 2 3 4 2" xfId="4882" xr:uid="{00000000-0005-0000-0000-0000B7120000}"/>
    <cellStyle name="20% - 강조색3 2 3 4 2 2" xfId="4883" xr:uid="{00000000-0005-0000-0000-0000B8120000}"/>
    <cellStyle name="20% - 강조색3 2 3 4 2 2 2" xfId="4884" xr:uid="{00000000-0005-0000-0000-0000B9120000}"/>
    <cellStyle name="20% - 강조색3 2 3 4 2 2 3" xfId="4885" xr:uid="{00000000-0005-0000-0000-0000BA120000}"/>
    <cellStyle name="20% - 강조색3 2 3 4 2 2 4" xfId="4886" xr:uid="{00000000-0005-0000-0000-0000BB120000}"/>
    <cellStyle name="20% - 강조색3 2 3 4 2 2 5" xfId="4887" xr:uid="{00000000-0005-0000-0000-0000BC120000}"/>
    <cellStyle name="20% - 강조색3 2 3 4 2 3" xfId="4888" xr:uid="{00000000-0005-0000-0000-0000BD120000}"/>
    <cellStyle name="20% - 강조색3 2 3 4 2 4" xfId="4889" xr:uid="{00000000-0005-0000-0000-0000BE120000}"/>
    <cellStyle name="20% - 강조색3 2 3 4 2 5" xfId="4890" xr:uid="{00000000-0005-0000-0000-0000BF120000}"/>
    <cellStyle name="20% - 강조색3 2 3 4 2 6" xfId="4891" xr:uid="{00000000-0005-0000-0000-0000C0120000}"/>
    <cellStyle name="20% - 강조색3 2 3 4 2 7" xfId="4892" xr:uid="{00000000-0005-0000-0000-0000C1120000}"/>
    <cellStyle name="20% - 강조색3 2 3 4 3" xfId="4893" xr:uid="{00000000-0005-0000-0000-0000C2120000}"/>
    <cellStyle name="20% - 강조색3 2 3 4 3 2" xfId="4894" xr:uid="{00000000-0005-0000-0000-0000C3120000}"/>
    <cellStyle name="20% - 강조색3 2 3 4 3 3" xfId="4895" xr:uid="{00000000-0005-0000-0000-0000C4120000}"/>
    <cellStyle name="20% - 강조색3 2 3 4 3 4" xfId="4896" xr:uid="{00000000-0005-0000-0000-0000C5120000}"/>
    <cellStyle name="20% - 강조색3 2 3 4 3 5" xfId="4897" xr:uid="{00000000-0005-0000-0000-0000C6120000}"/>
    <cellStyle name="20% - 강조색3 2 3 4 3 6" xfId="4898" xr:uid="{00000000-0005-0000-0000-0000C7120000}"/>
    <cellStyle name="20% - 강조색3 2 3 4 4" xfId="4899" xr:uid="{00000000-0005-0000-0000-0000C8120000}"/>
    <cellStyle name="20% - 강조색3 2 3 4 4 2" xfId="4900" xr:uid="{00000000-0005-0000-0000-0000C9120000}"/>
    <cellStyle name="20% - 강조색3 2 3 4 4 3" xfId="4901" xr:uid="{00000000-0005-0000-0000-0000CA120000}"/>
    <cellStyle name="20% - 강조색3 2 3 4 5" xfId="4902" xr:uid="{00000000-0005-0000-0000-0000CB120000}"/>
    <cellStyle name="20% - 강조색3 2 3 4 5 2" xfId="4903" xr:uid="{00000000-0005-0000-0000-0000CC120000}"/>
    <cellStyle name="20% - 강조색3 2 3 4 6" xfId="4904" xr:uid="{00000000-0005-0000-0000-0000CD120000}"/>
    <cellStyle name="20% - 강조색3 2 3 4 7" xfId="4905" xr:uid="{00000000-0005-0000-0000-0000CE120000}"/>
    <cellStyle name="20% - 강조색3 2 3 4 8" xfId="4906" xr:uid="{00000000-0005-0000-0000-0000CF120000}"/>
    <cellStyle name="20% - 강조색3 2 3 4 9" xfId="4907" xr:uid="{00000000-0005-0000-0000-0000D0120000}"/>
    <cellStyle name="20% - 강조색3 2 3 5" xfId="4908" xr:uid="{00000000-0005-0000-0000-0000D1120000}"/>
    <cellStyle name="20% - 강조색3 2 3 5 10" xfId="4909" xr:uid="{00000000-0005-0000-0000-0000D2120000}"/>
    <cellStyle name="20% - 강조색3 2 3 5 2" xfId="4910" xr:uid="{00000000-0005-0000-0000-0000D3120000}"/>
    <cellStyle name="20% - 강조색3 2 3 5 2 2" xfId="4911" xr:uid="{00000000-0005-0000-0000-0000D4120000}"/>
    <cellStyle name="20% - 강조색3 2 3 5 2 3" xfId="4912" xr:uid="{00000000-0005-0000-0000-0000D5120000}"/>
    <cellStyle name="20% - 강조색3 2 3 5 2 4" xfId="4913" xr:uid="{00000000-0005-0000-0000-0000D6120000}"/>
    <cellStyle name="20% - 강조색3 2 3 5 2 5" xfId="4914" xr:uid="{00000000-0005-0000-0000-0000D7120000}"/>
    <cellStyle name="20% - 강조색3 2 3 5 2 6" xfId="4915" xr:uid="{00000000-0005-0000-0000-0000D8120000}"/>
    <cellStyle name="20% - 강조색3 2 3 5 3" xfId="4916" xr:uid="{00000000-0005-0000-0000-0000D9120000}"/>
    <cellStyle name="20% - 강조색3 2 3 5 3 2" xfId="4917" xr:uid="{00000000-0005-0000-0000-0000DA120000}"/>
    <cellStyle name="20% - 강조색3 2 3 5 3 3" xfId="4918" xr:uid="{00000000-0005-0000-0000-0000DB120000}"/>
    <cellStyle name="20% - 강조색3 2 3 5 4" xfId="4919" xr:uid="{00000000-0005-0000-0000-0000DC120000}"/>
    <cellStyle name="20% - 강조색3 2 3 5 4 2" xfId="4920" xr:uid="{00000000-0005-0000-0000-0000DD120000}"/>
    <cellStyle name="20% - 강조색3 2 3 5 4 3" xfId="4921" xr:uid="{00000000-0005-0000-0000-0000DE120000}"/>
    <cellStyle name="20% - 강조색3 2 3 5 5" xfId="4922" xr:uid="{00000000-0005-0000-0000-0000DF120000}"/>
    <cellStyle name="20% - 강조색3 2 3 5 5 2" xfId="4923" xr:uid="{00000000-0005-0000-0000-0000E0120000}"/>
    <cellStyle name="20% - 강조색3 2 3 5 6" xfId="4924" xr:uid="{00000000-0005-0000-0000-0000E1120000}"/>
    <cellStyle name="20% - 강조색3 2 3 5 7" xfId="4925" xr:uid="{00000000-0005-0000-0000-0000E2120000}"/>
    <cellStyle name="20% - 강조색3 2 3 5 8" xfId="4926" xr:uid="{00000000-0005-0000-0000-0000E3120000}"/>
    <cellStyle name="20% - 강조색3 2 3 5 9" xfId="4927" xr:uid="{00000000-0005-0000-0000-0000E4120000}"/>
    <cellStyle name="20% - 강조색3 2 3 6" xfId="4928" xr:uid="{00000000-0005-0000-0000-0000E5120000}"/>
    <cellStyle name="20% - 강조색3 2 3 6 10" xfId="4929" xr:uid="{00000000-0005-0000-0000-0000E6120000}"/>
    <cellStyle name="20% - 강조색3 2 3 6 2" xfId="4930" xr:uid="{00000000-0005-0000-0000-0000E7120000}"/>
    <cellStyle name="20% - 강조색3 2 3 6 2 2" xfId="4931" xr:uid="{00000000-0005-0000-0000-0000E8120000}"/>
    <cellStyle name="20% - 강조색3 2 3 6 2 3" xfId="4932" xr:uid="{00000000-0005-0000-0000-0000E9120000}"/>
    <cellStyle name="20% - 강조색3 2 3 6 3" xfId="4933" xr:uid="{00000000-0005-0000-0000-0000EA120000}"/>
    <cellStyle name="20% - 강조색3 2 3 6 3 2" xfId="4934" xr:uid="{00000000-0005-0000-0000-0000EB120000}"/>
    <cellStyle name="20% - 강조색3 2 3 6 3 3" xfId="4935" xr:uid="{00000000-0005-0000-0000-0000EC120000}"/>
    <cellStyle name="20% - 강조색3 2 3 6 4" xfId="4936" xr:uid="{00000000-0005-0000-0000-0000ED120000}"/>
    <cellStyle name="20% - 강조색3 2 3 6 4 2" xfId="4937" xr:uid="{00000000-0005-0000-0000-0000EE120000}"/>
    <cellStyle name="20% - 강조색3 2 3 6 5" xfId="4938" xr:uid="{00000000-0005-0000-0000-0000EF120000}"/>
    <cellStyle name="20% - 강조색3 2 3 6 5 2" xfId="4939" xr:uid="{00000000-0005-0000-0000-0000F0120000}"/>
    <cellStyle name="20% - 강조색3 2 3 6 6" xfId="4940" xr:uid="{00000000-0005-0000-0000-0000F1120000}"/>
    <cellStyle name="20% - 강조색3 2 3 6 7" xfId="4941" xr:uid="{00000000-0005-0000-0000-0000F2120000}"/>
    <cellStyle name="20% - 강조색3 2 3 6 8" xfId="4942" xr:uid="{00000000-0005-0000-0000-0000F3120000}"/>
    <cellStyle name="20% - 강조색3 2 3 6 9" xfId="4943" xr:uid="{00000000-0005-0000-0000-0000F4120000}"/>
    <cellStyle name="20% - 강조색3 2 3 7" xfId="4944" xr:uid="{00000000-0005-0000-0000-0000F5120000}"/>
    <cellStyle name="20% - 강조색3 2 3 7 2" xfId="4945" xr:uid="{00000000-0005-0000-0000-0000F6120000}"/>
    <cellStyle name="20% - 강조색3 2 3 7 3" xfId="4946" xr:uid="{00000000-0005-0000-0000-0000F7120000}"/>
    <cellStyle name="20% - 강조색3 2 3 8" xfId="4947" xr:uid="{00000000-0005-0000-0000-0000F8120000}"/>
    <cellStyle name="20% - 강조색3 2 3 8 2" xfId="4948" xr:uid="{00000000-0005-0000-0000-0000F9120000}"/>
    <cellStyle name="20% - 강조색3 2 3 8 3" xfId="4949" xr:uid="{00000000-0005-0000-0000-0000FA120000}"/>
    <cellStyle name="20% - 강조색3 2 3 9" xfId="4950" xr:uid="{00000000-0005-0000-0000-0000FB120000}"/>
    <cellStyle name="20% - 강조색3 2 3 9 2" xfId="4951" xr:uid="{00000000-0005-0000-0000-0000FC120000}"/>
    <cellStyle name="20% - 강조색3 2 3 9 3" xfId="4952" xr:uid="{00000000-0005-0000-0000-0000FD120000}"/>
    <cellStyle name="20% - 강조색3 2 4" xfId="4953" xr:uid="{00000000-0005-0000-0000-0000FE120000}"/>
    <cellStyle name="20% - 강조색3 2 4 10" xfId="4954" xr:uid="{00000000-0005-0000-0000-0000FF120000}"/>
    <cellStyle name="20% - 강조색3 2 4 10 2" xfId="4955" xr:uid="{00000000-0005-0000-0000-000000130000}"/>
    <cellStyle name="20% - 강조색3 2 4 11" xfId="4956" xr:uid="{00000000-0005-0000-0000-000001130000}"/>
    <cellStyle name="20% - 강조색3 2 4 12" xfId="4957" xr:uid="{00000000-0005-0000-0000-000002130000}"/>
    <cellStyle name="20% - 강조색3 2 4 13" xfId="4958" xr:uid="{00000000-0005-0000-0000-000003130000}"/>
    <cellStyle name="20% - 강조색3 2 4 14" xfId="4959" xr:uid="{00000000-0005-0000-0000-000004130000}"/>
    <cellStyle name="20% - 강조색3 2 4 15" xfId="4960" xr:uid="{00000000-0005-0000-0000-000005130000}"/>
    <cellStyle name="20% - 강조색3 2 4 2" xfId="4961" xr:uid="{00000000-0005-0000-0000-000006130000}"/>
    <cellStyle name="20% - 강조색3 2 4 2 10" xfId="4962" xr:uid="{00000000-0005-0000-0000-000007130000}"/>
    <cellStyle name="20% - 강조색3 2 4 2 11" xfId="4963" xr:uid="{00000000-0005-0000-0000-000008130000}"/>
    <cellStyle name="20% - 강조색3 2 4 2 12" xfId="4964" xr:uid="{00000000-0005-0000-0000-000009130000}"/>
    <cellStyle name="20% - 강조색3 2 4 2 2" xfId="4965" xr:uid="{00000000-0005-0000-0000-00000A130000}"/>
    <cellStyle name="20% - 강조색3 2 4 2 2 10" xfId="4966" xr:uid="{00000000-0005-0000-0000-00000B130000}"/>
    <cellStyle name="20% - 강조색3 2 4 2 2 2" xfId="4967" xr:uid="{00000000-0005-0000-0000-00000C130000}"/>
    <cellStyle name="20% - 강조색3 2 4 2 2 2 2" xfId="4968" xr:uid="{00000000-0005-0000-0000-00000D130000}"/>
    <cellStyle name="20% - 강조색3 2 4 2 2 2 2 2" xfId="4969" xr:uid="{00000000-0005-0000-0000-00000E130000}"/>
    <cellStyle name="20% - 강조색3 2 4 2 2 2 2 3" xfId="4970" xr:uid="{00000000-0005-0000-0000-00000F130000}"/>
    <cellStyle name="20% - 강조색3 2 4 2 2 2 2 4" xfId="4971" xr:uid="{00000000-0005-0000-0000-000010130000}"/>
    <cellStyle name="20% - 강조색3 2 4 2 2 2 2 5" xfId="4972" xr:uid="{00000000-0005-0000-0000-000011130000}"/>
    <cellStyle name="20% - 강조색3 2 4 2 2 2 3" xfId="4973" xr:uid="{00000000-0005-0000-0000-000012130000}"/>
    <cellStyle name="20% - 강조색3 2 4 2 2 2 4" xfId="4974" xr:uid="{00000000-0005-0000-0000-000013130000}"/>
    <cellStyle name="20% - 강조색3 2 4 2 2 2 5" xfId="4975" xr:uid="{00000000-0005-0000-0000-000014130000}"/>
    <cellStyle name="20% - 강조색3 2 4 2 2 2 6" xfId="4976" xr:uid="{00000000-0005-0000-0000-000015130000}"/>
    <cellStyle name="20% - 강조색3 2 4 2 2 2 7" xfId="4977" xr:uid="{00000000-0005-0000-0000-000016130000}"/>
    <cellStyle name="20% - 강조색3 2 4 2 2 3" xfId="4978" xr:uid="{00000000-0005-0000-0000-000017130000}"/>
    <cellStyle name="20% - 강조색3 2 4 2 2 3 2" xfId="4979" xr:uid="{00000000-0005-0000-0000-000018130000}"/>
    <cellStyle name="20% - 강조색3 2 4 2 2 3 3" xfId="4980" xr:uid="{00000000-0005-0000-0000-000019130000}"/>
    <cellStyle name="20% - 강조색3 2 4 2 2 3 4" xfId="4981" xr:uid="{00000000-0005-0000-0000-00001A130000}"/>
    <cellStyle name="20% - 강조색3 2 4 2 2 3 5" xfId="4982" xr:uid="{00000000-0005-0000-0000-00001B130000}"/>
    <cellStyle name="20% - 강조색3 2 4 2 2 3 6" xfId="4983" xr:uid="{00000000-0005-0000-0000-00001C130000}"/>
    <cellStyle name="20% - 강조색3 2 4 2 2 4" xfId="4984" xr:uid="{00000000-0005-0000-0000-00001D130000}"/>
    <cellStyle name="20% - 강조색3 2 4 2 2 4 2" xfId="4985" xr:uid="{00000000-0005-0000-0000-00001E130000}"/>
    <cellStyle name="20% - 강조색3 2 4 2 2 5" xfId="4986" xr:uid="{00000000-0005-0000-0000-00001F130000}"/>
    <cellStyle name="20% - 강조색3 2 4 2 2 5 2" xfId="4987" xr:uid="{00000000-0005-0000-0000-000020130000}"/>
    <cellStyle name="20% - 강조색3 2 4 2 2 6" xfId="4988" xr:uid="{00000000-0005-0000-0000-000021130000}"/>
    <cellStyle name="20% - 강조색3 2 4 2 2 7" xfId="4989" xr:uid="{00000000-0005-0000-0000-000022130000}"/>
    <cellStyle name="20% - 강조색3 2 4 2 2 8" xfId="4990" xr:uid="{00000000-0005-0000-0000-000023130000}"/>
    <cellStyle name="20% - 강조색3 2 4 2 2 9" xfId="4991" xr:uid="{00000000-0005-0000-0000-000024130000}"/>
    <cellStyle name="20% - 강조색3 2 4 2 3" xfId="4992" xr:uid="{00000000-0005-0000-0000-000025130000}"/>
    <cellStyle name="20% - 강조색3 2 4 2 3 10" xfId="4993" xr:uid="{00000000-0005-0000-0000-000026130000}"/>
    <cellStyle name="20% - 강조색3 2 4 2 3 2" xfId="4994" xr:uid="{00000000-0005-0000-0000-000027130000}"/>
    <cellStyle name="20% - 강조색3 2 4 2 3 2 2" xfId="4995" xr:uid="{00000000-0005-0000-0000-000028130000}"/>
    <cellStyle name="20% - 강조색3 2 4 2 3 2 3" xfId="4996" xr:uid="{00000000-0005-0000-0000-000029130000}"/>
    <cellStyle name="20% - 강조색3 2 4 2 3 2 4" xfId="4997" xr:uid="{00000000-0005-0000-0000-00002A130000}"/>
    <cellStyle name="20% - 강조색3 2 4 2 3 2 5" xfId="4998" xr:uid="{00000000-0005-0000-0000-00002B130000}"/>
    <cellStyle name="20% - 강조색3 2 4 2 3 2 6" xfId="4999" xr:uid="{00000000-0005-0000-0000-00002C130000}"/>
    <cellStyle name="20% - 강조색3 2 4 2 3 3" xfId="5000" xr:uid="{00000000-0005-0000-0000-00002D130000}"/>
    <cellStyle name="20% - 강조색3 2 4 2 3 3 2" xfId="5001" xr:uid="{00000000-0005-0000-0000-00002E130000}"/>
    <cellStyle name="20% - 강조색3 2 4 2 3 4" xfId="5002" xr:uid="{00000000-0005-0000-0000-00002F130000}"/>
    <cellStyle name="20% - 강조색3 2 4 2 3 4 2" xfId="5003" xr:uid="{00000000-0005-0000-0000-000030130000}"/>
    <cellStyle name="20% - 강조색3 2 4 2 3 5" xfId="5004" xr:uid="{00000000-0005-0000-0000-000031130000}"/>
    <cellStyle name="20% - 강조색3 2 4 2 3 5 2" xfId="5005" xr:uid="{00000000-0005-0000-0000-000032130000}"/>
    <cellStyle name="20% - 강조색3 2 4 2 3 6" xfId="5006" xr:uid="{00000000-0005-0000-0000-000033130000}"/>
    <cellStyle name="20% - 강조색3 2 4 2 3 7" xfId="5007" xr:uid="{00000000-0005-0000-0000-000034130000}"/>
    <cellStyle name="20% - 강조색3 2 4 2 3 8" xfId="5008" xr:uid="{00000000-0005-0000-0000-000035130000}"/>
    <cellStyle name="20% - 강조색3 2 4 2 3 9" xfId="5009" xr:uid="{00000000-0005-0000-0000-000036130000}"/>
    <cellStyle name="20% - 강조색3 2 4 2 4" xfId="5010" xr:uid="{00000000-0005-0000-0000-000037130000}"/>
    <cellStyle name="20% - 강조색3 2 4 2 4 2" xfId="5011" xr:uid="{00000000-0005-0000-0000-000038130000}"/>
    <cellStyle name="20% - 강조색3 2 4 2 4 3" xfId="5012" xr:uid="{00000000-0005-0000-0000-000039130000}"/>
    <cellStyle name="20% - 강조색3 2 4 2 4 4" xfId="5013" xr:uid="{00000000-0005-0000-0000-00003A130000}"/>
    <cellStyle name="20% - 강조색3 2 4 2 4 5" xfId="5014" xr:uid="{00000000-0005-0000-0000-00003B130000}"/>
    <cellStyle name="20% - 강조색3 2 4 2 4 6" xfId="5015" xr:uid="{00000000-0005-0000-0000-00003C130000}"/>
    <cellStyle name="20% - 강조색3 2 4 2 5" xfId="5016" xr:uid="{00000000-0005-0000-0000-00003D130000}"/>
    <cellStyle name="20% - 강조색3 2 4 2 5 2" xfId="5017" xr:uid="{00000000-0005-0000-0000-00003E130000}"/>
    <cellStyle name="20% - 강조색3 2 4 2 6" xfId="5018" xr:uid="{00000000-0005-0000-0000-00003F130000}"/>
    <cellStyle name="20% - 강조색3 2 4 2 6 2" xfId="5019" xr:uid="{00000000-0005-0000-0000-000040130000}"/>
    <cellStyle name="20% - 강조색3 2 4 2 7" xfId="5020" xr:uid="{00000000-0005-0000-0000-000041130000}"/>
    <cellStyle name="20% - 강조색3 2 4 2 7 2" xfId="5021" xr:uid="{00000000-0005-0000-0000-000042130000}"/>
    <cellStyle name="20% - 강조색3 2 4 2 8" xfId="5022" xr:uid="{00000000-0005-0000-0000-000043130000}"/>
    <cellStyle name="20% - 강조색3 2 4 2 9" xfId="5023" xr:uid="{00000000-0005-0000-0000-000044130000}"/>
    <cellStyle name="20% - 강조색3 2 4 3" xfId="5024" xr:uid="{00000000-0005-0000-0000-000045130000}"/>
    <cellStyle name="20% - 강조색3 2 4 3 10" xfId="5025" xr:uid="{00000000-0005-0000-0000-000046130000}"/>
    <cellStyle name="20% - 강조색3 2 4 3 2" xfId="5026" xr:uid="{00000000-0005-0000-0000-000047130000}"/>
    <cellStyle name="20% - 강조색3 2 4 3 2 2" xfId="5027" xr:uid="{00000000-0005-0000-0000-000048130000}"/>
    <cellStyle name="20% - 강조색3 2 4 3 2 2 2" xfId="5028" xr:uid="{00000000-0005-0000-0000-000049130000}"/>
    <cellStyle name="20% - 강조색3 2 4 3 2 2 3" xfId="5029" xr:uid="{00000000-0005-0000-0000-00004A130000}"/>
    <cellStyle name="20% - 강조색3 2 4 3 2 2 4" xfId="5030" xr:uid="{00000000-0005-0000-0000-00004B130000}"/>
    <cellStyle name="20% - 강조색3 2 4 3 2 2 5" xfId="5031" xr:uid="{00000000-0005-0000-0000-00004C130000}"/>
    <cellStyle name="20% - 강조색3 2 4 3 2 3" xfId="5032" xr:uid="{00000000-0005-0000-0000-00004D130000}"/>
    <cellStyle name="20% - 강조색3 2 4 3 2 4" xfId="5033" xr:uid="{00000000-0005-0000-0000-00004E130000}"/>
    <cellStyle name="20% - 강조색3 2 4 3 2 5" xfId="5034" xr:uid="{00000000-0005-0000-0000-00004F130000}"/>
    <cellStyle name="20% - 강조색3 2 4 3 2 6" xfId="5035" xr:uid="{00000000-0005-0000-0000-000050130000}"/>
    <cellStyle name="20% - 강조색3 2 4 3 2 7" xfId="5036" xr:uid="{00000000-0005-0000-0000-000051130000}"/>
    <cellStyle name="20% - 강조색3 2 4 3 3" xfId="5037" xr:uid="{00000000-0005-0000-0000-000052130000}"/>
    <cellStyle name="20% - 강조색3 2 4 3 3 2" xfId="5038" xr:uid="{00000000-0005-0000-0000-000053130000}"/>
    <cellStyle name="20% - 강조색3 2 4 3 3 3" xfId="5039" xr:uid="{00000000-0005-0000-0000-000054130000}"/>
    <cellStyle name="20% - 강조색3 2 4 3 3 4" xfId="5040" xr:uid="{00000000-0005-0000-0000-000055130000}"/>
    <cellStyle name="20% - 강조색3 2 4 3 3 5" xfId="5041" xr:uid="{00000000-0005-0000-0000-000056130000}"/>
    <cellStyle name="20% - 강조색3 2 4 3 3 6" xfId="5042" xr:uid="{00000000-0005-0000-0000-000057130000}"/>
    <cellStyle name="20% - 강조색3 2 4 3 4" xfId="5043" xr:uid="{00000000-0005-0000-0000-000058130000}"/>
    <cellStyle name="20% - 강조색3 2 4 3 4 2" xfId="5044" xr:uid="{00000000-0005-0000-0000-000059130000}"/>
    <cellStyle name="20% - 강조색3 2 4 3 4 3" xfId="5045" xr:uid="{00000000-0005-0000-0000-00005A130000}"/>
    <cellStyle name="20% - 강조색3 2 4 3 5" xfId="5046" xr:uid="{00000000-0005-0000-0000-00005B130000}"/>
    <cellStyle name="20% - 강조색3 2 4 3 5 2" xfId="5047" xr:uid="{00000000-0005-0000-0000-00005C130000}"/>
    <cellStyle name="20% - 강조색3 2 4 3 6" xfId="5048" xr:uid="{00000000-0005-0000-0000-00005D130000}"/>
    <cellStyle name="20% - 강조색3 2 4 3 7" xfId="5049" xr:uid="{00000000-0005-0000-0000-00005E130000}"/>
    <cellStyle name="20% - 강조색3 2 4 3 8" xfId="5050" xr:uid="{00000000-0005-0000-0000-00005F130000}"/>
    <cellStyle name="20% - 강조색3 2 4 3 9" xfId="5051" xr:uid="{00000000-0005-0000-0000-000060130000}"/>
    <cellStyle name="20% - 강조색3 2 4 4" xfId="5052" xr:uid="{00000000-0005-0000-0000-000061130000}"/>
    <cellStyle name="20% - 강조색3 2 4 4 10" xfId="5053" xr:uid="{00000000-0005-0000-0000-000062130000}"/>
    <cellStyle name="20% - 강조색3 2 4 4 2" xfId="5054" xr:uid="{00000000-0005-0000-0000-000063130000}"/>
    <cellStyle name="20% - 강조색3 2 4 4 2 2" xfId="5055" xr:uid="{00000000-0005-0000-0000-000064130000}"/>
    <cellStyle name="20% - 강조색3 2 4 4 2 2 2" xfId="5056" xr:uid="{00000000-0005-0000-0000-000065130000}"/>
    <cellStyle name="20% - 강조색3 2 4 4 2 2 3" xfId="5057" xr:uid="{00000000-0005-0000-0000-000066130000}"/>
    <cellStyle name="20% - 강조색3 2 4 4 2 2 4" xfId="5058" xr:uid="{00000000-0005-0000-0000-000067130000}"/>
    <cellStyle name="20% - 강조색3 2 4 4 2 2 5" xfId="5059" xr:uid="{00000000-0005-0000-0000-000068130000}"/>
    <cellStyle name="20% - 강조색3 2 4 4 2 3" xfId="5060" xr:uid="{00000000-0005-0000-0000-000069130000}"/>
    <cellStyle name="20% - 강조색3 2 4 4 2 4" xfId="5061" xr:uid="{00000000-0005-0000-0000-00006A130000}"/>
    <cellStyle name="20% - 강조색3 2 4 4 2 5" xfId="5062" xr:uid="{00000000-0005-0000-0000-00006B130000}"/>
    <cellStyle name="20% - 강조색3 2 4 4 2 6" xfId="5063" xr:uid="{00000000-0005-0000-0000-00006C130000}"/>
    <cellStyle name="20% - 강조색3 2 4 4 2 7" xfId="5064" xr:uid="{00000000-0005-0000-0000-00006D130000}"/>
    <cellStyle name="20% - 강조색3 2 4 4 3" xfId="5065" xr:uid="{00000000-0005-0000-0000-00006E130000}"/>
    <cellStyle name="20% - 강조색3 2 4 4 3 2" xfId="5066" xr:uid="{00000000-0005-0000-0000-00006F130000}"/>
    <cellStyle name="20% - 강조색3 2 4 4 3 3" xfId="5067" xr:uid="{00000000-0005-0000-0000-000070130000}"/>
    <cellStyle name="20% - 강조색3 2 4 4 3 4" xfId="5068" xr:uid="{00000000-0005-0000-0000-000071130000}"/>
    <cellStyle name="20% - 강조색3 2 4 4 3 5" xfId="5069" xr:uid="{00000000-0005-0000-0000-000072130000}"/>
    <cellStyle name="20% - 강조색3 2 4 4 3 6" xfId="5070" xr:uid="{00000000-0005-0000-0000-000073130000}"/>
    <cellStyle name="20% - 강조색3 2 4 4 4" xfId="5071" xr:uid="{00000000-0005-0000-0000-000074130000}"/>
    <cellStyle name="20% - 강조색3 2 4 4 4 2" xfId="5072" xr:uid="{00000000-0005-0000-0000-000075130000}"/>
    <cellStyle name="20% - 강조색3 2 4 4 4 3" xfId="5073" xr:uid="{00000000-0005-0000-0000-000076130000}"/>
    <cellStyle name="20% - 강조색3 2 4 4 5" xfId="5074" xr:uid="{00000000-0005-0000-0000-000077130000}"/>
    <cellStyle name="20% - 강조색3 2 4 4 5 2" xfId="5075" xr:uid="{00000000-0005-0000-0000-000078130000}"/>
    <cellStyle name="20% - 강조색3 2 4 4 6" xfId="5076" xr:uid="{00000000-0005-0000-0000-000079130000}"/>
    <cellStyle name="20% - 강조색3 2 4 4 7" xfId="5077" xr:uid="{00000000-0005-0000-0000-00007A130000}"/>
    <cellStyle name="20% - 강조색3 2 4 4 8" xfId="5078" xr:uid="{00000000-0005-0000-0000-00007B130000}"/>
    <cellStyle name="20% - 강조색3 2 4 4 9" xfId="5079" xr:uid="{00000000-0005-0000-0000-00007C130000}"/>
    <cellStyle name="20% - 강조색3 2 4 5" xfId="5080" xr:uid="{00000000-0005-0000-0000-00007D130000}"/>
    <cellStyle name="20% - 강조색3 2 4 5 10" xfId="5081" xr:uid="{00000000-0005-0000-0000-00007E130000}"/>
    <cellStyle name="20% - 강조색3 2 4 5 2" xfId="5082" xr:uid="{00000000-0005-0000-0000-00007F130000}"/>
    <cellStyle name="20% - 강조색3 2 4 5 2 2" xfId="5083" xr:uid="{00000000-0005-0000-0000-000080130000}"/>
    <cellStyle name="20% - 강조색3 2 4 5 2 3" xfId="5084" xr:uid="{00000000-0005-0000-0000-000081130000}"/>
    <cellStyle name="20% - 강조색3 2 4 5 2 4" xfId="5085" xr:uid="{00000000-0005-0000-0000-000082130000}"/>
    <cellStyle name="20% - 강조색3 2 4 5 2 5" xfId="5086" xr:uid="{00000000-0005-0000-0000-000083130000}"/>
    <cellStyle name="20% - 강조색3 2 4 5 2 6" xfId="5087" xr:uid="{00000000-0005-0000-0000-000084130000}"/>
    <cellStyle name="20% - 강조색3 2 4 5 3" xfId="5088" xr:uid="{00000000-0005-0000-0000-000085130000}"/>
    <cellStyle name="20% - 강조색3 2 4 5 3 2" xfId="5089" xr:uid="{00000000-0005-0000-0000-000086130000}"/>
    <cellStyle name="20% - 강조색3 2 4 5 3 3" xfId="5090" xr:uid="{00000000-0005-0000-0000-000087130000}"/>
    <cellStyle name="20% - 강조색3 2 4 5 4" xfId="5091" xr:uid="{00000000-0005-0000-0000-000088130000}"/>
    <cellStyle name="20% - 강조색3 2 4 5 4 2" xfId="5092" xr:uid="{00000000-0005-0000-0000-000089130000}"/>
    <cellStyle name="20% - 강조색3 2 4 5 5" xfId="5093" xr:uid="{00000000-0005-0000-0000-00008A130000}"/>
    <cellStyle name="20% - 강조색3 2 4 5 5 2" xfId="5094" xr:uid="{00000000-0005-0000-0000-00008B130000}"/>
    <cellStyle name="20% - 강조색3 2 4 5 6" xfId="5095" xr:uid="{00000000-0005-0000-0000-00008C130000}"/>
    <cellStyle name="20% - 강조색3 2 4 5 7" xfId="5096" xr:uid="{00000000-0005-0000-0000-00008D130000}"/>
    <cellStyle name="20% - 강조색3 2 4 5 8" xfId="5097" xr:uid="{00000000-0005-0000-0000-00008E130000}"/>
    <cellStyle name="20% - 강조색3 2 4 5 9" xfId="5098" xr:uid="{00000000-0005-0000-0000-00008F130000}"/>
    <cellStyle name="20% - 강조색3 2 4 6" xfId="5099" xr:uid="{00000000-0005-0000-0000-000090130000}"/>
    <cellStyle name="20% - 강조색3 2 4 6 10" xfId="5100" xr:uid="{00000000-0005-0000-0000-000091130000}"/>
    <cellStyle name="20% - 강조색3 2 4 6 2" xfId="5101" xr:uid="{00000000-0005-0000-0000-000092130000}"/>
    <cellStyle name="20% - 강조색3 2 4 6 2 2" xfId="5102" xr:uid="{00000000-0005-0000-0000-000093130000}"/>
    <cellStyle name="20% - 강조색3 2 4 6 3" xfId="5103" xr:uid="{00000000-0005-0000-0000-000094130000}"/>
    <cellStyle name="20% - 강조색3 2 4 6 3 2" xfId="5104" xr:uid="{00000000-0005-0000-0000-000095130000}"/>
    <cellStyle name="20% - 강조색3 2 4 6 4" xfId="5105" xr:uid="{00000000-0005-0000-0000-000096130000}"/>
    <cellStyle name="20% - 강조색3 2 4 6 4 2" xfId="5106" xr:uid="{00000000-0005-0000-0000-000097130000}"/>
    <cellStyle name="20% - 강조색3 2 4 6 5" xfId="5107" xr:uid="{00000000-0005-0000-0000-000098130000}"/>
    <cellStyle name="20% - 강조색3 2 4 6 5 2" xfId="5108" xr:uid="{00000000-0005-0000-0000-000099130000}"/>
    <cellStyle name="20% - 강조색3 2 4 6 6" xfId="5109" xr:uid="{00000000-0005-0000-0000-00009A130000}"/>
    <cellStyle name="20% - 강조색3 2 4 6 7" xfId="5110" xr:uid="{00000000-0005-0000-0000-00009B130000}"/>
    <cellStyle name="20% - 강조색3 2 4 6 8" xfId="5111" xr:uid="{00000000-0005-0000-0000-00009C130000}"/>
    <cellStyle name="20% - 강조색3 2 4 6 9" xfId="5112" xr:uid="{00000000-0005-0000-0000-00009D130000}"/>
    <cellStyle name="20% - 강조색3 2 4 7" xfId="5113" xr:uid="{00000000-0005-0000-0000-00009E130000}"/>
    <cellStyle name="20% - 강조색3 2 4 7 2" xfId="5114" xr:uid="{00000000-0005-0000-0000-00009F130000}"/>
    <cellStyle name="20% - 강조색3 2 4 7 3" xfId="5115" xr:uid="{00000000-0005-0000-0000-0000A0130000}"/>
    <cellStyle name="20% - 강조색3 2 4 8" xfId="5116" xr:uid="{00000000-0005-0000-0000-0000A1130000}"/>
    <cellStyle name="20% - 강조색3 2 4 8 2" xfId="5117" xr:uid="{00000000-0005-0000-0000-0000A2130000}"/>
    <cellStyle name="20% - 강조색3 2 4 8 3" xfId="5118" xr:uid="{00000000-0005-0000-0000-0000A3130000}"/>
    <cellStyle name="20% - 강조색3 2 4 9" xfId="5119" xr:uid="{00000000-0005-0000-0000-0000A4130000}"/>
    <cellStyle name="20% - 강조색3 2 4 9 2" xfId="5120" xr:uid="{00000000-0005-0000-0000-0000A5130000}"/>
    <cellStyle name="20% - 강조색3 2 5" xfId="5121" xr:uid="{00000000-0005-0000-0000-0000A6130000}"/>
    <cellStyle name="20% - 강조색3 2 5 10" xfId="5122" xr:uid="{00000000-0005-0000-0000-0000A7130000}"/>
    <cellStyle name="20% - 강조색3 2 5 11" xfId="5123" xr:uid="{00000000-0005-0000-0000-0000A8130000}"/>
    <cellStyle name="20% - 강조색3 2 5 12" xfId="5124" xr:uid="{00000000-0005-0000-0000-0000A9130000}"/>
    <cellStyle name="20% - 강조색3 2 5 13" xfId="5125" xr:uid="{00000000-0005-0000-0000-0000AA130000}"/>
    <cellStyle name="20% - 강조색3 2 5 14" xfId="5126" xr:uid="{00000000-0005-0000-0000-0000AB130000}"/>
    <cellStyle name="20% - 강조색3 2 5 2" xfId="5127" xr:uid="{00000000-0005-0000-0000-0000AC130000}"/>
    <cellStyle name="20% - 강조색3 2 5 2 10" xfId="5128" xr:uid="{00000000-0005-0000-0000-0000AD130000}"/>
    <cellStyle name="20% - 강조색3 2 5 2 11" xfId="5129" xr:uid="{00000000-0005-0000-0000-0000AE130000}"/>
    <cellStyle name="20% - 강조색3 2 5 2 12" xfId="5130" xr:uid="{00000000-0005-0000-0000-0000AF130000}"/>
    <cellStyle name="20% - 강조색3 2 5 2 2" xfId="5131" xr:uid="{00000000-0005-0000-0000-0000B0130000}"/>
    <cellStyle name="20% - 강조색3 2 5 2 2 10" xfId="5132" xr:uid="{00000000-0005-0000-0000-0000B1130000}"/>
    <cellStyle name="20% - 강조색3 2 5 2 2 2" xfId="5133" xr:uid="{00000000-0005-0000-0000-0000B2130000}"/>
    <cellStyle name="20% - 강조색3 2 5 2 2 2 2" xfId="5134" xr:uid="{00000000-0005-0000-0000-0000B3130000}"/>
    <cellStyle name="20% - 강조색3 2 5 2 2 2 2 2" xfId="5135" xr:uid="{00000000-0005-0000-0000-0000B4130000}"/>
    <cellStyle name="20% - 강조색3 2 5 2 2 2 2 3" xfId="5136" xr:uid="{00000000-0005-0000-0000-0000B5130000}"/>
    <cellStyle name="20% - 강조색3 2 5 2 2 2 2 4" xfId="5137" xr:uid="{00000000-0005-0000-0000-0000B6130000}"/>
    <cellStyle name="20% - 강조색3 2 5 2 2 2 2 5" xfId="5138" xr:uid="{00000000-0005-0000-0000-0000B7130000}"/>
    <cellStyle name="20% - 강조색3 2 5 2 2 2 3" xfId="5139" xr:uid="{00000000-0005-0000-0000-0000B8130000}"/>
    <cellStyle name="20% - 강조색3 2 5 2 2 2 4" xfId="5140" xr:uid="{00000000-0005-0000-0000-0000B9130000}"/>
    <cellStyle name="20% - 강조색3 2 5 2 2 2 5" xfId="5141" xr:uid="{00000000-0005-0000-0000-0000BA130000}"/>
    <cellStyle name="20% - 강조색3 2 5 2 2 2 6" xfId="5142" xr:uid="{00000000-0005-0000-0000-0000BB130000}"/>
    <cellStyle name="20% - 강조색3 2 5 2 2 2 7" xfId="5143" xr:uid="{00000000-0005-0000-0000-0000BC130000}"/>
    <cellStyle name="20% - 강조색3 2 5 2 2 3" xfId="5144" xr:uid="{00000000-0005-0000-0000-0000BD130000}"/>
    <cellStyle name="20% - 강조색3 2 5 2 2 3 2" xfId="5145" xr:uid="{00000000-0005-0000-0000-0000BE130000}"/>
    <cellStyle name="20% - 강조색3 2 5 2 2 3 3" xfId="5146" xr:uid="{00000000-0005-0000-0000-0000BF130000}"/>
    <cellStyle name="20% - 강조색3 2 5 2 2 3 4" xfId="5147" xr:uid="{00000000-0005-0000-0000-0000C0130000}"/>
    <cellStyle name="20% - 강조색3 2 5 2 2 3 5" xfId="5148" xr:uid="{00000000-0005-0000-0000-0000C1130000}"/>
    <cellStyle name="20% - 강조색3 2 5 2 2 3 6" xfId="5149" xr:uid="{00000000-0005-0000-0000-0000C2130000}"/>
    <cellStyle name="20% - 강조색3 2 5 2 2 4" xfId="5150" xr:uid="{00000000-0005-0000-0000-0000C3130000}"/>
    <cellStyle name="20% - 강조색3 2 5 2 2 4 2" xfId="5151" xr:uid="{00000000-0005-0000-0000-0000C4130000}"/>
    <cellStyle name="20% - 강조색3 2 5 2 2 5" xfId="5152" xr:uid="{00000000-0005-0000-0000-0000C5130000}"/>
    <cellStyle name="20% - 강조색3 2 5 2 2 5 2" xfId="5153" xr:uid="{00000000-0005-0000-0000-0000C6130000}"/>
    <cellStyle name="20% - 강조색3 2 5 2 2 6" xfId="5154" xr:uid="{00000000-0005-0000-0000-0000C7130000}"/>
    <cellStyle name="20% - 강조색3 2 5 2 2 7" xfId="5155" xr:uid="{00000000-0005-0000-0000-0000C8130000}"/>
    <cellStyle name="20% - 강조색3 2 5 2 2 8" xfId="5156" xr:uid="{00000000-0005-0000-0000-0000C9130000}"/>
    <cellStyle name="20% - 강조색3 2 5 2 2 9" xfId="5157" xr:uid="{00000000-0005-0000-0000-0000CA130000}"/>
    <cellStyle name="20% - 강조색3 2 5 2 3" xfId="5158" xr:uid="{00000000-0005-0000-0000-0000CB130000}"/>
    <cellStyle name="20% - 강조색3 2 5 2 3 10" xfId="5159" xr:uid="{00000000-0005-0000-0000-0000CC130000}"/>
    <cellStyle name="20% - 강조색3 2 5 2 3 2" xfId="5160" xr:uid="{00000000-0005-0000-0000-0000CD130000}"/>
    <cellStyle name="20% - 강조색3 2 5 2 3 2 2" xfId="5161" xr:uid="{00000000-0005-0000-0000-0000CE130000}"/>
    <cellStyle name="20% - 강조색3 2 5 2 3 2 3" xfId="5162" xr:uid="{00000000-0005-0000-0000-0000CF130000}"/>
    <cellStyle name="20% - 강조색3 2 5 2 3 2 4" xfId="5163" xr:uid="{00000000-0005-0000-0000-0000D0130000}"/>
    <cellStyle name="20% - 강조색3 2 5 2 3 2 5" xfId="5164" xr:uid="{00000000-0005-0000-0000-0000D1130000}"/>
    <cellStyle name="20% - 강조색3 2 5 2 3 2 6" xfId="5165" xr:uid="{00000000-0005-0000-0000-0000D2130000}"/>
    <cellStyle name="20% - 강조색3 2 5 2 3 3" xfId="5166" xr:uid="{00000000-0005-0000-0000-0000D3130000}"/>
    <cellStyle name="20% - 강조색3 2 5 2 3 3 2" xfId="5167" xr:uid="{00000000-0005-0000-0000-0000D4130000}"/>
    <cellStyle name="20% - 강조색3 2 5 2 3 4" xfId="5168" xr:uid="{00000000-0005-0000-0000-0000D5130000}"/>
    <cellStyle name="20% - 강조색3 2 5 2 3 4 2" xfId="5169" xr:uid="{00000000-0005-0000-0000-0000D6130000}"/>
    <cellStyle name="20% - 강조색3 2 5 2 3 5" xfId="5170" xr:uid="{00000000-0005-0000-0000-0000D7130000}"/>
    <cellStyle name="20% - 강조색3 2 5 2 3 5 2" xfId="5171" xr:uid="{00000000-0005-0000-0000-0000D8130000}"/>
    <cellStyle name="20% - 강조색3 2 5 2 3 6" xfId="5172" xr:uid="{00000000-0005-0000-0000-0000D9130000}"/>
    <cellStyle name="20% - 강조색3 2 5 2 3 7" xfId="5173" xr:uid="{00000000-0005-0000-0000-0000DA130000}"/>
    <cellStyle name="20% - 강조색3 2 5 2 3 8" xfId="5174" xr:uid="{00000000-0005-0000-0000-0000DB130000}"/>
    <cellStyle name="20% - 강조색3 2 5 2 3 9" xfId="5175" xr:uid="{00000000-0005-0000-0000-0000DC130000}"/>
    <cellStyle name="20% - 강조색3 2 5 2 4" xfId="5176" xr:uid="{00000000-0005-0000-0000-0000DD130000}"/>
    <cellStyle name="20% - 강조색3 2 5 2 4 2" xfId="5177" xr:uid="{00000000-0005-0000-0000-0000DE130000}"/>
    <cellStyle name="20% - 강조색3 2 5 2 4 3" xfId="5178" xr:uid="{00000000-0005-0000-0000-0000DF130000}"/>
    <cellStyle name="20% - 강조색3 2 5 2 4 4" xfId="5179" xr:uid="{00000000-0005-0000-0000-0000E0130000}"/>
    <cellStyle name="20% - 강조색3 2 5 2 4 5" xfId="5180" xr:uid="{00000000-0005-0000-0000-0000E1130000}"/>
    <cellStyle name="20% - 강조색3 2 5 2 4 6" xfId="5181" xr:uid="{00000000-0005-0000-0000-0000E2130000}"/>
    <cellStyle name="20% - 강조색3 2 5 2 5" xfId="5182" xr:uid="{00000000-0005-0000-0000-0000E3130000}"/>
    <cellStyle name="20% - 강조색3 2 5 2 5 2" xfId="5183" xr:uid="{00000000-0005-0000-0000-0000E4130000}"/>
    <cellStyle name="20% - 강조색3 2 5 2 6" xfId="5184" xr:uid="{00000000-0005-0000-0000-0000E5130000}"/>
    <cellStyle name="20% - 강조색3 2 5 2 6 2" xfId="5185" xr:uid="{00000000-0005-0000-0000-0000E6130000}"/>
    <cellStyle name="20% - 강조색3 2 5 2 7" xfId="5186" xr:uid="{00000000-0005-0000-0000-0000E7130000}"/>
    <cellStyle name="20% - 강조색3 2 5 2 7 2" xfId="5187" xr:uid="{00000000-0005-0000-0000-0000E8130000}"/>
    <cellStyle name="20% - 강조색3 2 5 2 8" xfId="5188" xr:uid="{00000000-0005-0000-0000-0000E9130000}"/>
    <cellStyle name="20% - 강조색3 2 5 2 9" xfId="5189" xr:uid="{00000000-0005-0000-0000-0000EA130000}"/>
    <cellStyle name="20% - 강조색3 2 5 3" xfId="5190" xr:uid="{00000000-0005-0000-0000-0000EB130000}"/>
    <cellStyle name="20% - 강조색3 2 5 3 10" xfId="5191" xr:uid="{00000000-0005-0000-0000-0000EC130000}"/>
    <cellStyle name="20% - 강조색3 2 5 3 2" xfId="5192" xr:uid="{00000000-0005-0000-0000-0000ED130000}"/>
    <cellStyle name="20% - 강조색3 2 5 3 2 2" xfId="5193" xr:uid="{00000000-0005-0000-0000-0000EE130000}"/>
    <cellStyle name="20% - 강조색3 2 5 3 2 2 2" xfId="5194" xr:uid="{00000000-0005-0000-0000-0000EF130000}"/>
    <cellStyle name="20% - 강조색3 2 5 3 2 2 3" xfId="5195" xr:uid="{00000000-0005-0000-0000-0000F0130000}"/>
    <cellStyle name="20% - 강조색3 2 5 3 2 2 4" xfId="5196" xr:uid="{00000000-0005-0000-0000-0000F1130000}"/>
    <cellStyle name="20% - 강조색3 2 5 3 2 2 5" xfId="5197" xr:uid="{00000000-0005-0000-0000-0000F2130000}"/>
    <cellStyle name="20% - 강조색3 2 5 3 2 3" xfId="5198" xr:uid="{00000000-0005-0000-0000-0000F3130000}"/>
    <cellStyle name="20% - 강조색3 2 5 3 2 4" xfId="5199" xr:uid="{00000000-0005-0000-0000-0000F4130000}"/>
    <cellStyle name="20% - 강조색3 2 5 3 2 5" xfId="5200" xr:uid="{00000000-0005-0000-0000-0000F5130000}"/>
    <cellStyle name="20% - 강조색3 2 5 3 2 6" xfId="5201" xr:uid="{00000000-0005-0000-0000-0000F6130000}"/>
    <cellStyle name="20% - 강조색3 2 5 3 2 7" xfId="5202" xr:uid="{00000000-0005-0000-0000-0000F7130000}"/>
    <cellStyle name="20% - 강조색3 2 5 3 3" xfId="5203" xr:uid="{00000000-0005-0000-0000-0000F8130000}"/>
    <cellStyle name="20% - 강조색3 2 5 3 3 2" xfId="5204" xr:uid="{00000000-0005-0000-0000-0000F9130000}"/>
    <cellStyle name="20% - 강조색3 2 5 3 3 3" xfId="5205" xr:uid="{00000000-0005-0000-0000-0000FA130000}"/>
    <cellStyle name="20% - 강조색3 2 5 3 3 4" xfId="5206" xr:uid="{00000000-0005-0000-0000-0000FB130000}"/>
    <cellStyle name="20% - 강조색3 2 5 3 3 5" xfId="5207" xr:uid="{00000000-0005-0000-0000-0000FC130000}"/>
    <cellStyle name="20% - 강조색3 2 5 3 3 6" xfId="5208" xr:uid="{00000000-0005-0000-0000-0000FD130000}"/>
    <cellStyle name="20% - 강조색3 2 5 3 4" xfId="5209" xr:uid="{00000000-0005-0000-0000-0000FE130000}"/>
    <cellStyle name="20% - 강조색3 2 5 3 4 2" xfId="5210" xr:uid="{00000000-0005-0000-0000-0000FF130000}"/>
    <cellStyle name="20% - 강조색3 2 5 3 5" xfId="5211" xr:uid="{00000000-0005-0000-0000-000000140000}"/>
    <cellStyle name="20% - 강조색3 2 5 3 5 2" xfId="5212" xr:uid="{00000000-0005-0000-0000-000001140000}"/>
    <cellStyle name="20% - 강조색3 2 5 3 6" xfId="5213" xr:uid="{00000000-0005-0000-0000-000002140000}"/>
    <cellStyle name="20% - 강조색3 2 5 3 7" xfId="5214" xr:uid="{00000000-0005-0000-0000-000003140000}"/>
    <cellStyle name="20% - 강조색3 2 5 3 8" xfId="5215" xr:uid="{00000000-0005-0000-0000-000004140000}"/>
    <cellStyle name="20% - 강조색3 2 5 3 9" xfId="5216" xr:uid="{00000000-0005-0000-0000-000005140000}"/>
    <cellStyle name="20% - 강조색3 2 5 4" xfId="5217" xr:uid="{00000000-0005-0000-0000-000006140000}"/>
    <cellStyle name="20% - 강조색3 2 5 4 10" xfId="5218" xr:uid="{00000000-0005-0000-0000-000007140000}"/>
    <cellStyle name="20% - 강조색3 2 5 4 2" xfId="5219" xr:uid="{00000000-0005-0000-0000-000008140000}"/>
    <cellStyle name="20% - 강조색3 2 5 4 2 2" xfId="5220" xr:uid="{00000000-0005-0000-0000-000009140000}"/>
    <cellStyle name="20% - 강조색3 2 5 4 2 2 2" xfId="5221" xr:uid="{00000000-0005-0000-0000-00000A140000}"/>
    <cellStyle name="20% - 강조색3 2 5 4 2 2 3" xfId="5222" xr:uid="{00000000-0005-0000-0000-00000B140000}"/>
    <cellStyle name="20% - 강조색3 2 5 4 2 2 4" xfId="5223" xr:uid="{00000000-0005-0000-0000-00000C140000}"/>
    <cellStyle name="20% - 강조색3 2 5 4 2 2 5" xfId="5224" xr:uid="{00000000-0005-0000-0000-00000D140000}"/>
    <cellStyle name="20% - 강조색3 2 5 4 2 3" xfId="5225" xr:uid="{00000000-0005-0000-0000-00000E140000}"/>
    <cellStyle name="20% - 강조색3 2 5 4 2 4" xfId="5226" xr:uid="{00000000-0005-0000-0000-00000F140000}"/>
    <cellStyle name="20% - 강조색3 2 5 4 2 5" xfId="5227" xr:uid="{00000000-0005-0000-0000-000010140000}"/>
    <cellStyle name="20% - 강조색3 2 5 4 2 6" xfId="5228" xr:uid="{00000000-0005-0000-0000-000011140000}"/>
    <cellStyle name="20% - 강조색3 2 5 4 2 7" xfId="5229" xr:uid="{00000000-0005-0000-0000-000012140000}"/>
    <cellStyle name="20% - 강조색3 2 5 4 3" xfId="5230" xr:uid="{00000000-0005-0000-0000-000013140000}"/>
    <cellStyle name="20% - 강조색3 2 5 4 3 2" xfId="5231" xr:uid="{00000000-0005-0000-0000-000014140000}"/>
    <cellStyle name="20% - 강조색3 2 5 4 3 3" xfId="5232" xr:uid="{00000000-0005-0000-0000-000015140000}"/>
    <cellStyle name="20% - 강조색3 2 5 4 3 4" xfId="5233" xr:uid="{00000000-0005-0000-0000-000016140000}"/>
    <cellStyle name="20% - 강조색3 2 5 4 3 5" xfId="5234" xr:uid="{00000000-0005-0000-0000-000017140000}"/>
    <cellStyle name="20% - 강조색3 2 5 4 3 6" xfId="5235" xr:uid="{00000000-0005-0000-0000-000018140000}"/>
    <cellStyle name="20% - 강조색3 2 5 4 4" xfId="5236" xr:uid="{00000000-0005-0000-0000-000019140000}"/>
    <cellStyle name="20% - 강조색3 2 5 4 4 2" xfId="5237" xr:uid="{00000000-0005-0000-0000-00001A140000}"/>
    <cellStyle name="20% - 강조색3 2 5 4 5" xfId="5238" xr:uid="{00000000-0005-0000-0000-00001B140000}"/>
    <cellStyle name="20% - 강조색3 2 5 4 5 2" xfId="5239" xr:uid="{00000000-0005-0000-0000-00001C140000}"/>
    <cellStyle name="20% - 강조색3 2 5 4 6" xfId="5240" xr:uid="{00000000-0005-0000-0000-00001D140000}"/>
    <cellStyle name="20% - 강조색3 2 5 4 7" xfId="5241" xr:uid="{00000000-0005-0000-0000-00001E140000}"/>
    <cellStyle name="20% - 강조색3 2 5 4 8" xfId="5242" xr:uid="{00000000-0005-0000-0000-00001F140000}"/>
    <cellStyle name="20% - 강조색3 2 5 4 9" xfId="5243" xr:uid="{00000000-0005-0000-0000-000020140000}"/>
    <cellStyle name="20% - 강조색3 2 5 5" xfId="5244" xr:uid="{00000000-0005-0000-0000-000021140000}"/>
    <cellStyle name="20% - 강조색3 2 5 5 10" xfId="5245" xr:uid="{00000000-0005-0000-0000-000022140000}"/>
    <cellStyle name="20% - 강조색3 2 5 5 2" xfId="5246" xr:uid="{00000000-0005-0000-0000-000023140000}"/>
    <cellStyle name="20% - 강조색3 2 5 5 2 2" xfId="5247" xr:uid="{00000000-0005-0000-0000-000024140000}"/>
    <cellStyle name="20% - 강조색3 2 5 5 2 3" xfId="5248" xr:uid="{00000000-0005-0000-0000-000025140000}"/>
    <cellStyle name="20% - 강조색3 2 5 5 2 4" xfId="5249" xr:uid="{00000000-0005-0000-0000-000026140000}"/>
    <cellStyle name="20% - 강조색3 2 5 5 2 5" xfId="5250" xr:uid="{00000000-0005-0000-0000-000027140000}"/>
    <cellStyle name="20% - 강조색3 2 5 5 2 6" xfId="5251" xr:uid="{00000000-0005-0000-0000-000028140000}"/>
    <cellStyle name="20% - 강조색3 2 5 5 3" xfId="5252" xr:uid="{00000000-0005-0000-0000-000029140000}"/>
    <cellStyle name="20% - 강조색3 2 5 5 3 2" xfId="5253" xr:uid="{00000000-0005-0000-0000-00002A140000}"/>
    <cellStyle name="20% - 강조색3 2 5 5 4" xfId="5254" xr:uid="{00000000-0005-0000-0000-00002B140000}"/>
    <cellStyle name="20% - 강조색3 2 5 5 4 2" xfId="5255" xr:uid="{00000000-0005-0000-0000-00002C140000}"/>
    <cellStyle name="20% - 강조색3 2 5 5 5" xfId="5256" xr:uid="{00000000-0005-0000-0000-00002D140000}"/>
    <cellStyle name="20% - 강조색3 2 5 5 5 2" xfId="5257" xr:uid="{00000000-0005-0000-0000-00002E140000}"/>
    <cellStyle name="20% - 강조색3 2 5 5 6" xfId="5258" xr:uid="{00000000-0005-0000-0000-00002F140000}"/>
    <cellStyle name="20% - 강조색3 2 5 5 7" xfId="5259" xr:uid="{00000000-0005-0000-0000-000030140000}"/>
    <cellStyle name="20% - 강조색3 2 5 5 8" xfId="5260" xr:uid="{00000000-0005-0000-0000-000031140000}"/>
    <cellStyle name="20% - 강조색3 2 5 5 9" xfId="5261" xr:uid="{00000000-0005-0000-0000-000032140000}"/>
    <cellStyle name="20% - 강조색3 2 5 6" xfId="5262" xr:uid="{00000000-0005-0000-0000-000033140000}"/>
    <cellStyle name="20% - 강조색3 2 5 6 2" xfId="5263" xr:uid="{00000000-0005-0000-0000-000034140000}"/>
    <cellStyle name="20% - 강조색3 2 5 6 3" xfId="5264" xr:uid="{00000000-0005-0000-0000-000035140000}"/>
    <cellStyle name="20% - 강조색3 2 5 6 4" xfId="5265" xr:uid="{00000000-0005-0000-0000-000036140000}"/>
    <cellStyle name="20% - 강조색3 2 5 6 5" xfId="5266" xr:uid="{00000000-0005-0000-0000-000037140000}"/>
    <cellStyle name="20% - 강조색3 2 5 6 6" xfId="5267" xr:uid="{00000000-0005-0000-0000-000038140000}"/>
    <cellStyle name="20% - 강조색3 2 5 7" xfId="5268" xr:uid="{00000000-0005-0000-0000-000039140000}"/>
    <cellStyle name="20% - 강조색3 2 5 7 2" xfId="5269" xr:uid="{00000000-0005-0000-0000-00003A140000}"/>
    <cellStyle name="20% - 강조색3 2 5 8" xfId="5270" xr:uid="{00000000-0005-0000-0000-00003B140000}"/>
    <cellStyle name="20% - 강조색3 2 5 8 2" xfId="5271" xr:uid="{00000000-0005-0000-0000-00003C140000}"/>
    <cellStyle name="20% - 강조색3 2 5 9" xfId="5272" xr:uid="{00000000-0005-0000-0000-00003D140000}"/>
    <cellStyle name="20% - 강조색3 2 5 9 2" xfId="5273" xr:uid="{00000000-0005-0000-0000-00003E140000}"/>
    <cellStyle name="20% - 강조색3 2 6" xfId="5274" xr:uid="{00000000-0005-0000-0000-00003F140000}"/>
    <cellStyle name="20% - 강조색3 2 6 10" xfId="5275" xr:uid="{00000000-0005-0000-0000-000040140000}"/>
    <cellStyle name="20% - 강조색3 2 6 11" xfId="5276" xr:uid="{00000000-0005-0000-0000-000041140000}"/>
    <cellStyle name="20% - 강조색3 2 6 12" xfId="5277" xr:uid="{00000000-0005-0000-0000-000042140000}"/>
    <cellStyle name="20% - 강조색3 2 6 13" xfId="5278" xr:uid="{00000000-0005-0000-0000-000043140000}"/>
    <cellStyle name="20% - 강조색3 2 6 14" xfId="5279" xr:uid="{00000000-0005-0000-0000-000044140000}"/>
    <cellStyle name="20% - 강조색3 2 6 2" xfId="5280" xr:uid="{00000000-0005-0000-0000-000045140000}"/>
    <cellStyle name="20% - 강조색3 2 6 2 10" xfId="5281" xr:uid="{00000000-0005-0000-0000-000046140000}"/>
    <cellStyle name="20% - 강조색3 2 6 2 11" xfId="5282" xr:uid="{00000000-0005-0000-0000-000047140000}"/>
    <cellStyle name="20% - 강조색3 2 6 2 12" xfId="5283" xr:uid="{00000000-0005-0000-0000-000048140000}"/>
    <cellStyle name="20% - 강조색3 2 6 2 2" xfId="5284" xr:uid="{00000000-0005-0000-0000-000049140000}"/>
    <cellStyle name="20% - 강조색3 2 6 2 2 10" xfId="5285" xr:uid="{00000000-0005-0000-0000-00004A140000}"/>
    <cellStyle name="20% - 강조색3 2 6 2 2 2" xfId="5286" xr:uid="{00000000-0005-0000-0000-00004B140000}"/>
    <cellStyle name="20% - 강조색3 2 6 2 2 2 2" xfId="5287" xr:uid="{00000000-0005-0000-0000-00004C140000}"/>
    <cellStyle name="20% - 강조색3 2 6 2 2 2 2 2" xfId="5288" xr:uid="{00000000-0005-0000-0000-00004D140000}"/>
    <cellStyle name="20% - 강조색3 2 6 2 2 2 2 3" xfId="5289" xr:uid="{00000000-0005-0000-0000-00004E140000}"/>
    <cellStyle name="20% - 강조색3 2 6 2 2 2 2 4" xfId="5290" xr:uid="{00000000-0005-0000-0000-00004F140000}"/>
    <cellStyle name="20% - 강조색3 2 6 2 2 2 2 5" xfId="5291" xr:uid="{00000000-0005-0000-0000-000050140000}"/>
    <cellStyle name="20% - 강조색3 2 6 2 2 2 3" xfId="5292" xr:uid="{00000000-0005-0000-0000-000051140000}"/>
    <cellStyle name="20% - 강조색3 2 6 2 2 2 4" xfId="5293" xr:uid="{00000000-0005-0000-0000-000052140000}"/>
    <cellStyle name="20% - 강조색3 2 6 2 2 2 5" xfId="5294" xr:uid="{00000000-0005-0000-0000-000053140000}"/>
    <cellStyle name="20% - 강조색3 2 6 2 2 2 6" xfId="5295" xr:uid="{00000000-0005-0000-0000-000054140000}"/>
    <cellStyle name="20% - 강조색3 2 6 2 2 2 7" xfId="5296" xr:uid="{00000000-0005-0000-0000-000055140000}"/>
    <cellStyle name="20% - 강조색3 2 6 2 2 3" xfId="5297" xr:uid="{00000000-0005-0000-0000-000056140000}"/>
    <cellStyle name="20% - 강조색3 2 6 2 2 3 2" xfId="5298" xr:uid="{00000000-0005-0000-0000-000057140000}"/>
    <cellStyle name="20% - 강조색3 2 6 2 2 3 3" xfId="5299" xr:uid="{00000000-0005-0000-0000-000058140000}"/>
    <cellStyle name="20% - 강조색3 2 6 2 2 3 4" xfId="5300" xr:uid="{00000000-0005-0000-0000-000059140000}"/>
    <cellStyle name="20% - 강조색3 2 6 2 2 3 5" xfId="5301" xr:uid="{00000000-0005-0000-0000-00005A140000}"/>
    <cellStyle name="20% - 강조색3 2 6 2 2 3 6" xfId="5302" xr:uid="{00000000-0005-0000-0000-00005B140000}"/>
    <cellStyle name="20% - 강조색3 2 6 2 2 4" xfId="5303" xr:uid="{00000000-0005-0000-0000-00005C140000}"/>
    <cellStyle name="20% - 강조색3 2 6 2 2 4 2" xfId="5304" xr:uid="{00000000-0005-0000-0000-00005D140000}"/>
    <cellStyle name="20% - 강조색3 2 6 2 2 5" xfId="5305" xr:uid="{00000000-0005-0000-0000-00005E140000}"/>
    <cellStyle name="20% - 강조색3 2 6 2 2 5 2" xfId="5306" xr:uid="{00000000-0005-0000-0000-00005F140000}"/>
    <cellStyle name="20% - 강조색3 2 6 2 2 6" xfId="5307" xr:uid="{00000000-0005-0000-0000-000060140000}"/>
    <cellStyle name="20% - 강조색3 2 6 2 2 7" xfId="5308" xr:uid="{00000000-0005-0000-0000-000061140000}"/>
    <cellStyle name="20% - 강조색3 2 6 2 2 8" xfId="5309" xr:uid="{00000000-0005-0000-0000-000062140000}"/>
    <cellStyle name="20% - 강조색3 2 6 2 2 9" xfId="5310" xr:uid="{00000000-0005-0000-0000-000063140000}"/>
    <cellStyle name="20% - 강조색3 2 6 2 3" xfId="5311" xr:uid="{00000000-0005-0000-0000-000064140000}"/>
    <cellStyle name="20% - 강조색3 2 6 2 3 10" xfId="5312" xr:uid="{00000000-0005-0000-0000-000065140000}"/>
    <cellStyle name="20% - 강조색3 2 6 2 3 2" xfId="5313" xr:uid="{00000000-0005-0000-0000-000066140000}"/>
    <cellStyle name="20% - 강조색3 2 6 2 3 2 2" xfId="5314" xr:uid="{00000000-0005-0000-0000-000067140000}"/>
    <cellStyle name="20% - 강조색3 2 6 2 3 2 3" xfId="5315" xr:uid="{00000000-0005-0000-0000-000068140000}"/>
    <cellStyle name="20% - 강조색3 2 6 2 3 2 4" xfId="5316" xr:uid="{00000000-0005-0000-0000-000069140000}"/>
    <cellStyle name="20% - 강조색3 2 6 2 3 2 5" xfId="5317" xr:uid="{00000000-0005-0000-0000-00006A140000}"/>
    <cellStyle name="20% - 강조색3 2 6 2 3 2 6" xfId="5318" xr:uid="{00000000-0005-0000-0000-00006B140000}"/>
    <cellStyle name="20% - 강조색3 2 6 2 3 3" xfId="5319" xr:uid="{00000000-0005-0000-0000-00006C140000}"/>
    <cellStyle name="20% - 강조색3 2 6 2 3 3 2" xfId="5320" xr:uid="{00000000-0005-0000-0000-00006D140000}"/>
    <cellStyle name="20% - 강조색3 2 6 2 3 4" xfId="5321" xr:uid="{00000000-0005-0000-0000-00006E140000}"/>
    <cellStyle name="20% - 강조색3 2 6 2 3 4 2" xfId="5322" xr:uid="{00000000-0005-0000-0000-00006F140000}"/>
    <cellStyle name="20% - 강조색3 2 6 2 3 5" xfId="5323" xr:uid="{00000000-0005-0000-0000-000070140000}"/>
    <cellStyle name="20% - 강조색3 2 6 2 3 5 2" xfId="5324" xr:uid="{00000000-0005-0000-0000-000071140000}"/>
    <cellStyle name="20% - 강조색3 2 6 2 3 6" xfId="5325" xr:uid="{00000000-0005-0000-0000-000072140000}"/>
    <cellStyle name="20% - 강조색3 2 6 2 3 7" xfId="5326" xr:uid="{00000000-0005-0000-0000-000073140000}"/>
    <cellStyle name="20% - 강조색3 2 6 2 3 8" xfId="5327" xr:uid="{00000000-0005-0000-0000-000074140000}"/>
    <cellStyle name="20% - 강조색3 2 6 2 3 9" xfId="5328" xr:uid="{00000000-0005-0000-0000-000075140000}"/>
    <cellStyle name="20% - 강조색3 2 6 2 4" xfId="5329" xr:uid="{00000000-0005-0000-0000-000076140000}"/>
    <cellStyle name="20% - 강조색3 2 6 2 4 2" xfId="5330" xr:uid="{00000000-0005-0000-0000-000077140000}"/>
    <cellStyle name="20% - 강조색3 2 6 2 4 3" xfId="5331" xr:uid="{00000000-0005-0000-0000-000078140000}"/>
    <cellStyle name="20% - 강조색3 2 6 2 4 4" xfId="5332" xr:uid="{00000000-0005-0000-0000-000079140000}"/>
    <cellStyle name="20% - 강조색3 2 6 2 4 5" xfId="5333" xr:uid="{00000000-0005-0000-0000-00007A140000}"/>
    <cellStyle name="20% - 강조색3 2 6 2 4 6" xfId="5334" xr:uid="{00000000-0005-0000-0000-00007B140000}"/>
    <cellStyle name="20% - 강조색3 2 6 2 5" xfId="5335" xr:uid="{00000000-0005-0000-0000-00007C140000}"/>
    <cellStyle name="20% - 강조색3 2 6 2 5 2" xfId="5336" xr:uid="{00000000-0005-0000-0000-00007D140000}"/>
    <cellStyle name="20% - 강조색3 2 6 2 6" xfId="5337" xr:uid="{00000000-0005-0000-0000-00007E140000}"/>
    <cellStyle name="20% - 강조색3 2 6 2 6 2" xfId="5338" xr:uid="{00000000-0005-0000-0000-00007F140000}"/>
    <cellStyle name="20% - 강조색3 2 6 2 7" xfId="5339" xr:uid="{00000000-0005-0000-0000-000080140000}"/>
    <cellStyle name="20% - 강조색3 2 6 2 7 2" xfId="5340" xr:uid="{00000000-0005-0000-0000-000081140000}"/>
    <cellStyle name="20% - 강조색3 2 6 2 8" xfId="5341" xr:uid="{00000000-0005-0000-0000-000082140000}"/>
    <cellStyle name="20% - 강조색3 2 6 2 9" xfId="5342" xr:uid="{00000000-0005-0000-0000-000083140000}"/>
    <cellStyle name="20% - 강조색3 2 6 3" xfId="5343" xr:uid="{00000000-0005-0000-0000-000084140000}"/>
    <cellStyle name="20% - 강조색3 2 6 3 10" xfId="5344" xr:uid="{00000000-0005-0000-0000-000085140000}"/>
    <cellStyle name="20% - 강조색3 2 6 3 2" xfId="5345" xr:uid="{00000000-0005-0000-0000-000086140000}"/>
    <cellStyle name="20% - 강조색3 2 6 3 2 2" xfId="5346" xr:uid="{00000000-0005-0000-0000-000087140000}"/>
    <cellStyle name="20% - 강조색3 2 6 3 2 2 2" xfId="5347" xr:uid="{00000000-0005-0000-0000-000088140000}"/>
    <cellStyle name="20% - 강조색3 2 6 3 2 2 3" xfId="5348" xr:uid="{00000000-0005-0000-0000-000089140000}"/>
    <cellStyle name="20% - 강조색3 2 6 3 2 2 4" xfId="5349" xr:uid="{00000000-0005-0000-0000-00008A140000}"/>
    <cellStyle name="20% - 강조색3 2 6 3 2 2 5" xfId="5350" xr:uid="{00000000-0005-0000-0000-00008B140000}"/>
    <cellStyle name="20% - 강조색3 2 6 3 2 3" xfId="5351" xr:uid="{00000000-0005-0000-0000-00008C140000}"/>
    <cellStyle name="20% - 강조색3 2 6 3 2 4" xfId="5352" xr:uid="{00000000-0005-0000-0000-00008D140000}"/>
    <cellStyle name="20% - 강조색3 2 6 3 2 5" xfId="5353" xr:uid="{00000000-0005-0000-0000-00008E140000}"/>
    <cellStyle name="20% - 강조색3 2 6 3 2 6" xfId="5354" xr:uid="{00000000-0005-0000-0000-00008F140000}"/>
    <cellStyle name="20% - 강조색3 2 6 3 2 7" xfId="5355" xr:uid="{00000000-0005-0000-0000-000090140000}"/>
    <cellStyle name="20% - 강조색3 2 6 3 3" xfId="5356" xr:uid="{00000000-0005-0000-0000-000091140000}"/>
    <cellStyle name="20% - 강조색3 2 6 3 3 2" xfId="5357" xr:uid="{00000000-0005-0000-0000-000092140000}"/>
    <cellStyle name="20% - 강조색3 2 6 3 3 3" xfId="5358" xr:uid="{00000000-0005-0000-0000-000093140000}"/>
    <cellStyle name="20% - 강조색3 2 6 3 3 4" xfId="5359" xr:uid="{00000000-0005-0000-0000-000094140000}"/>
    <cellStyle name="20% - 강조색3 2 6 3 3 5" xfId="5360" xr:uid="{00000000-0005-0000-0000-000095140000}"/>
    <cellStyle name="20% - 강조색3 2 6 3 3 6" xfId="5361" xr:uid="{00000000-0005-0000-0000-000096140000}"/>
    <cellStyle name="20% - 강조색3 2 6 3 4" xfId="5362" xr:uid="{00000000-0005-0000-0000-000097140000}"/>
    <cellStyle name="20% - 강조색3 2 6 3 4 2" xfId="5363" xr:uid="{00000000-0005-0000-0000-000098140000}"/>
    <cellStyle name="20% - 강조색3 2 6 3 5" xfId="5364" xr:uid="{00000000-0005-0000-0000-000099140000}"/>
    <cellStyle name="20% - 강조색3 2 6 3 5 2" xfId="5365" xr:uid="{00000000-0005-0000-0000-00009A140000}"/>
    <cellStyle name="20% - 강조색3 2 6 3 6" xfId="5366" xr:uid="{00000000-0005-0000-0000-00009B140000}"/>
    <cellStyle name="20% - 강조색3 2 6 3 7" xfId="5367" xr:uid="{00000000-0005-0000-0000-00009C140000}"/>
    <cellStyle name="20% - 강조색3 2 6 3 8" xfId="5368" xr:uid="{00000000-0005-0000-0000-00009D140000}"/>
    <cellStyle name="20% - 강조색3 2 6 3 9" xfId="5369" xr:uid="{00000000-0005-0000-0000-00009E140000}"/>
    <cellStyle name="20% - 강조색3 2 6 4" xfId="5370" xr:uid="{00000000-0005-0000-0000-00009F140000}"/>
    <cellStyle name="20% - 강조색3 2 6 4 10" xfId="5371" xr:uid="{00000000-0005-0000-0000-0000A0140000}"/>
    <cellStyle name="20% - 강조색3 2 6 4 2" xfId="5372" xr:uid="{00000000-0005-0000-0000-0000A1140000}"/>
    <cellStyle name="20% - 강조색3 2 6 4 2 2" xfId="5373" xr:uid="{00000000-0005-0000-0000-0000A2140000}"/>
    <cellStyle name="20% - 강조색3 2 6 4 2 2 2" xfId="5374" xr:uid="{00000000-0005-0000-0000-0000A3140000}"/>
    <cellStyle name="20% - 강조색3 2 6 4 2 2 3" xfId="5375" xr:uid="{00000000-0005-0000-0000-0000A4140000}"/>
    <cellStyle name="20% - 강조색3 2 6 4 2 2 4" xfId="5376" xr:uid="{00000000-0005-0000-0000-0000A5140000}"/>
    <cellStyle name="20% - 강조색3 2 6 4 2 2 5" xfId="5377" xr:uid="{00000000-0005-0000-0000-0000A6140000}"/>
    <cellStyle name="20% - 강조색3 2 6 4 2 3" xfId="5378" xr:uid="{00000000-0005-0000-0000-0000A7140000}"/>
    <cellStyle name="20% - 강조색3 2 6 4 2 4" xfId="5379" xr:uid="{00000000-0005-0000-0000-0000A8140000}"/>
    <cellStyle name="20% - 강조색3 2 6 4 2 5" xfId="5380" xr:uid="{00000000-0005-0000-0000-0000A9140000}"/>
    <cellStyle name="20% - 강조색3 2 6 4 2 6" xfId="5381" xr:uid="{00000000-0005-0000-0000-0000AA140000}"/>
    <cellStyle name="20% - 강조색3 2 6 4 2 7" xfId="5382" xr:uid="{00000000-0005-0000-0000-0000AB140000}"/>
    <cellStyle name="20% - 강조색3 2 6 4 3" xfId="5383" xr:uid="{00000000-0005-0000-0000-0000AC140000}"/>
    <cellStyle name="20% - 강조색3 2 6 4 3 2" xfId="5384" xr:uid="{00000000-0005-0000-0000-0000AD140000}"/>
    <cellStyle name="20% - 강조색3 2 6 4 3 3" xfId="5385" xr:uid="{00000000-0005-0000-0000-0000AE140000}"/>
    <cellStyle name="20% - 강조색3 2 6 4 3 4" xfId="5386" xr:uid="{00000000-0005-0000-0000-0000AF140000}"/>
    <cellStyle name="20% - 강조색3 2 6 4 3 5" xfId="5387" xr:uid="{00000000-0005-0000-0000-0000B0140000}"/>
    <cellStyle name="20% - 강조색3 2 6 4 3 6" xfId="5388" xr:uid="{00000000-0005-0000-0000-0000B1140000}"/>
    <cellStyle name="20% - 강조색3 2 6 4 4" xfId="5389" xr:uid="{00000000-0005-0000-0000-0000B2140000}"/>
    <cellStyle name="20% - 강조색3 2 6 4 4 2" xfId="5390" xr:uid="{00000000-0005-0000-0000-0000B3140000}"/>
    <cellStyle name="20% - 강조색3 2 6 4 5" xfId="5391" xr:uid="{00000000-0005-0000-0000-0000B4140000}"/>
    <cellStyle name="20% - 강조색3 2 6 4 5 2" xfId="5392" xr:uid="{00000000-0005-0000-0000-0000B5140000}"/>
    <cellStyle name="20% - 강조색3 2 6 4 6" xfId="5393" xr:uid="{00000000-0005-0000-0000-0000B6140000}"/>
    <cellStyle name="20% - 강조색3 2 6 4 7" xfId="5394" xr:uid="{00000000-0005-0000-0000-0000B7140000}"/>
    <cellStyle name="20% - 강조색3 2 6 4 8" xfId="5395" xr:uid="{00000000-0005-0000-0000-0000B8140000}"/>
    <cellStyle name="20% - 강조색3 2 6 4 9" xfId="5396" xr:uid="{00000000-0005-0000-0000-0000B9140000}"/>
    <cellStyle name="20% - 강조색3 2 6 5" xfId="5397" xr:uid="{00000000-0005-0000-0000-0000BA140000}"/>
    <cellStyle name="20% - 강조색3 2 6 5 10" xfId="5398" xr:uid="{00000000-0005-0000-0000-0000BB140000}"/>
    <cellStyle name="20% - 강조색3 2 6 5 2" xfId="5399" xr:uid="{00000000-0005-0000-0000-0000BC140000}"/>
    <cellStyle name="20% - 강조색3 2 6 5 2 2" xfId="5400" xr:uid="{00000000-0005-0000-0000-0000BD140000}"/>
    <cellStyle name="20% - 강조색3 2 6 5 2 3" xfId="5401" xr:uid="{00000000-0005-0000-0000-0000BE140000}"/>
    <cellStyle name="20% - 강조색3 2 6 5 2 4" xfId="5402" xr:uid="{00000000-0005-0000-0000-0000BF140000}"/>
    <cellStyle name="20% - 강조색3 2 6 5 2 5" xfId="5403" xr:uid="{00000000-0005-0000-0000-0000C0140000}"/>
    <cellStyle name="20% - 강조색3 2 6 5 2 6" xfId="5404" xr:uid="{00000000-0005-0000-0000-0000C1140000}"/>
    <cellStyle name="20% - 강조색3 2 6 5 3" xfId="5405" xr:uid="{00000000-0005-0000-0000-0000C2140000}"/>
    <cellStyle name="20% - 강조색3 2 6 5 3 2" xfId="5406" xr:uid="{00000000-0005-0000-0000-0000C3140000}"/>
    <cellStyle name="20% - 강조색3 2 6 5 4" xfId="5407" xr:uid="{00000000-0005-0000-0000-0000C4140000}"/>
    <cellStyle name="20% - 강조색3 2 6 5 4 2" xfId="5408" xr:uid="{00000000-0005-0000-0000-0000C5140000}"/>
    <cellStyle name="20% - 강조색3 2 6 5 5" xfId="5409" xr:uid="{00000000-0005-0000-0000-0000C6140000}"/>
    <cellStyle name="20% - 강조색3 2 6 5 5 2" xfId="5410" xr:uid="{00000000-0005-0000-0000-0000C7140000}"/>
    <cellStyle name="20% - 강조색3 2 6 5 6" xfId="5411" xr:uid="{00000000-0005-0000-0000-0000C8140000}"/>
    <cellStyle name="20% - 강조색3 2 6 5 7" xfId="5412" xr:uid="{00000000-0005-0000-0000-0000C9140000}"/>
    <cellStyle name="20% - 강조색3 2 6 5 8" xfId="5413" xr:uid="{00000000-0005-0000-0000-0000CA140000}"/>
    <cellStyle name="20% - 강조색3 2 6 5 9" xfId="5414" xr:uid="{00000000-0005-0000-0000-0000CB140000}"/>
    <cellStyle name="20% - 강조색3 2 6 6" xfId="5415" xr:uid="{00000000-0005-0000-0000-0000CC140000}"/>
    <cellStyle name="20% - 강조색3 2 6 6 2" xfId="5416" xr:uid="{00000000-0005-0000-0000-0000CD140000}"/>
    <cellStyle name="20% - 강조색3 2 6 6 3" xfId="5417" xr:uid="{00000000-0005-0000-0000-0000CE140000}"/>
    <cellStyle name="20% - 강조색3 2 6 6 4" xfId="5418" xr:uid="{00000000-0005-0000-0000-0000CF140000}"/>
    <cellStyle name="20% - 강조색3 2 6 6 5" xfId="5419" xr:uid="{00000000-0005-0000-0000-0000D0140000}"/>
    <cellStyle name="20% - 강조색3 2 6 6 6" xfId="5420" xr:uid="{00000000-0005-0000-0000-0000D1140000}"/>
    <cellStyle name="20% - 강조색3 2 6 7" xfId="5421" xr:uid="{00000000-0005-0000-0000-0000D2140000}"/>
    <cellStyle name="20% - 강조색3 2 6 7 2" xfId="5422" xr:uid="{00000000-0005-0000-0000-0000D3140000}"/>
    <cellStyle name="20% - 강조색3 2 6 8" xfId="5423" xr:uid="{00000000-0005-0000-0000-0000D4140000}"/>
    <cellStyle name="20% - 강조색3 2 6 8 2" xfId="5424" xr:uid="{00000000-0005-0000-0000-0000D5140000}"/>
    <cellStyle name="20% - 강조색3 2 6 9" xfId="5425" xr:uid="{00000000-0005-0000-0000-0000D6140000}"/>
    <cellStyle name="20% - 강조색3 2 6 9 2" xfId="5426" xr:uid="{00000000-0005-0000-0000-0000D7140000}"/>
    <cellStyle name="20% - 강조색3 2 7" xfId="5427" xr:uid="{00000000-0005-0000-0000-0000D8140000}"/>
    <cellStyle name="20% - 강조색3 2 7 10" xfId="5428" xr:uid="{00000000-0005-0000-0000-0000D9140000}"/>
    <cellStyle name="20% - 강조색3 2 7 11" xfId="5429" xr:uid="{00000000-0005-0000-0000-0000DA140000}"/>
    <cellStyle name="20% - 강조색3 2 7 12" xfId="5430" xr:uid="{00000000-0005-0000-0000-0000DB140000}"/>
    <cellStyle name="20% - 강조색3 2 7 13" xfId="5431" xr:uid="{00000000-0005-0000-0000-0000DC140000}"/>
    <cellStyle name="20% - 강조색3 2 7 2" xfId="5432" xr:uid="{00000000-0005-0000-0000-0000DD140000}"/>
    <cellStyle name="20% - 강조색3 2 7 2 10" xfId="5433" xr:uid="{00000000-0005-0000-0000-0000DE140000}"/>
    <cellStyle name="20% - 강조색3 2 7 2 2" xfId="5434" xr:uid="{00000000-0005-0000-0000-0000DF140000}"/>
    <cellStyle name="20% - 강조색3 2 7 2 2 2" xfId="5435" xr:uid="{00000000-0005-0000-0000-0000E0140000}"/>
    <cellStyle name="20% - 강조색3 2 7 2 2 2 2" xfId="5436" xr:uid="{00000000-0005-0000-0000-0000E1140000}"/>
    <cellStyle name="20% - 강조색3 2 7 2 2 2 3" xfId="5437" xr:uid="{00000000-0005-0000-0000-0000E2140000}"/>
    <cellStyle name="20% - 강조색3 2 7 2 2 2 4" xfId="5438" xr:uid="{00000000-0005-0000-0000-0000E3140000}"/>
    <cellStyle name="20% - 강조색3 2 7 2 2 2 5" xfId="5439" xr:uid="{00000000-0005-0000-0000-0000E4140000}"/>
    <cellStyle name="20% - 강조색3 2 7 2 2 3" xfId="5440" xr:uid="{00000000-0005-0000-0000-0000E5140000}"/>
    <cellStyle name="20% - 강조색3 2 7 2 2 4" xfId="5441" xr:uid="{00000000-0005-0000-0000-0000E6140000}"/>
    <cellStyle name="20% - 강조색3 2 7 2 2 5" xfId="5442" xr:uid="{00000000-0005-0000-0000-0000E7140000}"/>
    <cellStyle name="20% - 강조색3 2 7 2 2 6" xfId="5443" xr:uid="{00000000-0005-0000-0000-0000E8140000}"/>
    <cellStyle name="20% - 강조색3 2 7 2 2 7" xfId="5444" xr:uid="{00000000-0005-0000-0000-0000E9140000}"/>
    <cellStyle name="20% - 강조색3 2 7 2 3" xfId="5445" xr:uid="{00000000-0005-0000-0000-0000EA140000}"/>
    <cellStyle name="20% - 강조색3 2 7 2 3 2" xfId="5446" xr:uid="{00000000-0005-0000-0000-0000EB140000}"/>
    <cellStyle name="20% - 강조색3 2 7 2 3 3" xfId="5447" xr:uid="{00000000-0005-0000-0000-0000EC140000}"/>
    <cellStyle name="20% - 강조색3 2 7 2 3 4" xfId="5448" xr:uid="{00000000-0005-0000-0000-0000ED140000}"/>
    <cellStyle name="20% - 강조색3 2 7 2 3 5" xfId="5449" xr:uid="{00000000-0005-0000-0000-0000EE140000}"/>
    <cellStyle name="20% - 강조색3 2 7 2 3 6" xfId="5450" xr:uid="{00000000-0005-0000-0000-0000EF140000}"/>
    <cellStyle name="20% - 강조색3 2 7 2 4" xfId="5451" xr:uid="{00000000-0005-0000-0000-0000F0140000}"/>
    <cellStyle name="20% - 강조색3 2 7 2 4 2" xfId="5452" xr:uid="{00000000-0005-0000-0000-0000F1140000}"/>
    <cellStyle name="20% - 강조색3 2 7 2 5" xfId="5453" xr:uid="{00000000-0005-0000-0000-0000F2140000}"/>
    <cellStyle name="20% - 강조색3 2 7 2 5 2" xfId="5454" xr:uid="{00000000-0005-0000-0000-0000F3140000}"/>
    <cellStyle name="20% - 강조색3 2 7 2 6" xfId="5455" xr:uid="{00000000-0005-0000-0000-0000F4140000}"/>
    <cellStyle name="20% - 강조색3 2 7 2 7" xfId="5456" xr:uid="{00000000-0005-0000-0000-0000F5140000}"/>
    <cellStyle name="20% - 강조색3 2 7 2 8" xfId="5457" xr:uid="{00000000-0005-0000-0000-0000F6140000}"/>
    <cellStyle name="20% - 강조색3 2 7 2 9" xfId="5458" xr:uid="{00000000-0005-0000-0000-0000F7140000}"/>
    <cellStyle name="20% - 강조색3 2 7 3" xfId="5459" xr:uid="{00000000-0005-0000-0000-0000F8140000}"/>
    <cellStyle name="20% - 강조색3 2 7 3 10" xfId="5460" xr:uid="{00000000-0005-0000-0000-0000F9140000}"/>
    <cellStyle name="20% - 강조색3 2 7 3 2" xfId="5461" xr:uid="{00000000-0005-0000-0000-0000FA140000}"/>
    <cellStyle name="20% - 강조색3 2 7 3 2 2" xfId="5462" xr:uid="{00000000-0005-0000-0000-0000FB140000}"/>
    <cellStyle name="20% - 강조색3 2 7 3 2 2 2" xfId="5463" xr:uid="{00000000-0005-0000-0000-0000FC140000}"/>
    <cellStyle name="20% - 강조색3 2 7 3 2 2 3" xfId="5464" xr:uid="{00000000-0005-0000-0000-0000FD140000}"/>
    <cellStyle name="20% - 강조색3 2 7 3 2 2 4" xfId="5465" xr:uid="{00000000-0005-0000-0000-0000FE140000}"/>
    <cellStyle name="20% - 강조색3 2 7 3 2 2 5" xfId="5466" xr:uid="{00000000-0005-0000-0000-0000FF140000}"/>
    <cellStyle name="20% - 강조색3 2 7 3 2 3" xfId="5467" xr:uid="{00000000-0005-0000-0000-000000150000}"/>
    <cellStyle name="20% - 강조색3 2 7 3 2 4" xfId="5468" xr:uid="{00000000-0005-0000-0000-000001150000}"/>
    <cellStyle name="20% - 강조색3 2 7 3 2 5" xfId="5469" xr:uid="{00000000-0005-0000-0000-000002150000}"/>
    <cellStyle name="20% - 강조색3 2 7 3 2 6" xfId="5470" xr:uid="{00000000-0005-0000-0000-000003150000}"/>
    <cellStyle name="20% - 강조색3 2 7 3 2 7" xfId="5471" xr:uid="{00000000-0005-0000-0000-000004150000}"/>
    <cellStyle name="20% - 강조색3 2 7 3 3" xfId="5472" xr:uid="{00000000-0005-0000-0000-000005150000}"/>
    <cellStyle name="20% - 강조색3 2 7 3 3 2" xfId="5473" xr:uid="{00000000-0005-0000-0000-000006150000}"/>
    <cellStyle name="20% - 강조색3 2 7 3 3 3" xfId="5474" xr:uid="{00000000-0005-0000-0000-000007150000}"/>
    <cellStyle name="20% - 강조색3 2 7 3 3 4" xfId="5475" xr:uid="{00000000-0005-0000-0000-000008150000}"/>
    <cellStyle name="20% - 강조색3 2 7 3 3 5" xfId="5476" xr:uid="{00000000-0005-0000-0000-000009150000}"/>
    <cellStyle name="20% - 강조색3 2 7 3 3 6" xfId="5477" xr:uid="{00000000-0005-0000-0000-00000A150000}"/>
    <cellStyle name="20% - 강조색3 2 7 3 4" xfId="5478" xr:uid="{00000000-0005-0000-0000-00000B150000}"/>
    <cellStyle name="20% - 강조색3 2 7 3 4 2" xfId="5479" xr:uid="{00000000-0005-0000-0000-00000C150000}"/>
    <cellStyle name="20% - 강조색3 2 7 3 5" xfId="5480" xr:uid="{00000000-0005-0000-0000-00000D150000}"/>
    <cellStyle name="20% - 강조색3 2 7 3 5 2" xfId="5481" xr:uid="{00000000-0005-0000-0000-00000E150000}"/>
    <cellStyle name="20% - 강조색3 2 7 3 6" xfId="5482" xr:uid="{00000000-0005-0000-0000-00000F150000}"/>
    <cellStyle name="20% - 강조색3 2 7 3 7" xfId="5483" xr:uid="{00000000-0005-0000-0000-000010150000}"/>
    <cellStyle name="20% - 강조색3 2 7 3 8" xfId="5484" xr:uid="{00000000-0005-0000-0000-000011150000}"/>
    <cellStyle name="20% - 강조색3 2 7 3 9" xfId="5485" xr:uid="{00000000-0005-0000-0000-000012150000}"/>
    <cellStyle name="20% - 강조색3 2 7 4" xfId="5486" xr:uid="{00000000-0005-0000-0000-000013150000}"/>
    <cellStyle name="20% - 강조색3 2 7 4 10" xfId="5487" xr:uid="{00000000-0005-0000-0000-000014150000}"/>
    <cellStyle name="20% - 강조색3 2 7 4 2" xfId="5488" xr:uid="{00000000-0005-0000-0000-000015150000}"/>
    <cellStyle name="20% - 강조색3 2 7 4 2 2" xfId="5489" xr:uid="{00000000-0005-0000-0000-000016150000}"/>
    <cellStyle name="20% - 강조색3 2 7 4 2 3" xfId="5490" xr:uid="{00000000-0005-0000-0000-000017150000}"/>
    <cellStyle name="20% - 강조색3 2 7 4 2 4" xfId="5491" xr:uid="{00000000-0005-0000-0000-000018150000}"/>
    <cellStyle name="20% - 강조색3 2 7 4 2 5" xfId="5492" xr:uid="{00000000-0005-0000-0000-000019150000}"/>
    <cellStyle name="20% - 강조색3 2 7 4 2 6" xfId="5493" xr:uid="{00000000-0005-0000-0000-00001A150000}"/>
    <cellStyle name="20% - 강조색3 2 7 4 3" xfId="5494" xr:uid="{00000000-0005-0000-0000-00001B150000}"/>
    <cellStyle name="20% - 강조색3 2 7 4 3 2" xfId="5495" xr:uid="{00000000-0005-0000-0000-00001C150000}"/>
    <cellStyle name="20% - 강조색3 2 7 4 4" xfId="5496" xr:uid="{00000000-0005-0000-0000-00001D150000}"/>
    <cellStyle name="20% - 강조색3 2 7 4 4 2" xfId="5497" xr:uid="{00000000-0005-0000-0000-00001E150000}"/>
    <cellStyle name="20% - 강조색3 2 7 4 5" xfId="5498" xr:uid="{00000000-0005-0000-0000-00001F150000}"/>
    <cellStyle name="20% - 강조색3 2 7 4 5 2" xfId="5499" xr:uid="{00000000-0005-0000-0000-000020150000}"/>
    <cellStyle name="20% - 강조색3 2 7 4 6" xfId="5500" xr:uid="{00000000-0005-0000-0000-000021150000}"/>
    <cellStyle name="20% - 강조색3 2 7 4 7" xfId="5501" xr:uid="{00000000-0005-0000-0000-000022150000}"/>
    <cellStyle name="20% - 강조색3 2 7 4 8" xfId="5502" xr:uid="{00000000-0005-0000-0000-000023150000}"/>
    <cellStyle name="20% - 강조색3 2 7 4 9" xfId="5503" xr:uid="{00000000-0005-0000-0000-000024150000}"/>
    <cellStyle name="20% - 강조색3 2 7 5" xfId="5504" xr:uid="{00000000-0005-0000-0000-000025150000}"/>
    <cellStyle name="20% - 강조색3 2 7 5 2" xfId="5505" xr:uid="{00000000-0005-0000-0000-000026150000}"/>
    <cellStyle name="20% - 강조색3 2 7 5 3" xfId="5506" xr:uid="{00000000-0005-0000-0000-000027150000}"/>
    <cellStyle name="20% - 강조색3 2 7 5 4" xfId="5507" xr:uid="{00000000-0005-0000-0000-000028150000}"/>
    <cellStyle name="20% - 강조색3 2 7 5 5" xfId="5508" xr:uid="{00000000-0005-0000-0000-000029150000}"/>
    <cellStyle name="20% - 강조색3 2 7 5 6" xfId="5509" xr:uid="{00000000-0005-0000-0000-00002A150000}"/>
    <cellStyle name="20% - 강조색3 2 7 6" xfId="5510" xr:uid="{00000000-0005-0000-0000-00002B150000}"/>
    <cellStyle name="20% - 강조색3 2 7 6 2" xfId="5511" xr:uid="{00000000-0005-0000-0000-00002C150000}"/>
    <cellStyle name="20% - 강조색3 2 7 7" xfId="5512" xr:uid="{00000000-0005-0000-0000-00002D150000}"/>
    <cellStyle name="20% - 강조색3 2 7 7 2" xfId="5513" xr:uid="{00000000-0005-0000-0000-00002E150000}"/>
    <cellStyle name="20% - 강조색3 2 7 8" xfId="5514" xr:uid="{00000000-0005-0000-0000-00002F150000}"/>
    <cellStyle name="20% - 강조색3 2 7 8 2" xfId="5515" xr:uid="{00000000-0005-0000-0000-000030150000}"/>
    <cellStyle name="20% - 강조색3 2 7 9" xfId="5516" xr:uid="{00000000-0005-0000-0000-000031150000}"/>
    <cellStyle name="20% - 강조색3 2 8" xfId="5517" xr:uid="{00000000-0005-0000-0000-000032150000}"/>
    <cellStyle name="20% - 강조색3 2 8 10" xfId="5518" xr:uid="{00000000-0005-0000-0000-000033150000}"/>
    <cellStyle name="20% - 강조색3 2 8 11" xfId="5519" xr:uid="{00000000-0005-0000-0000-000034150000}"/>
    <cellStyle name="20% - 강조색3 2 8 12" xfId="5520" xr:uid="{00000000-0005-0000-0000-000035150000}"/>
    <cellStyle name="20% - 강조색3 2 8 2" xfId="5521" xr:uid="{00000000-0005-0000-0000-000036150000}"/>
    <cellStyle name="20% - 강조색3 2 8 2 10" xfId="5522" xr:uid="{00000000-0005-0000-0000-000037150000}"/>
    <cellStyle name="20% - 강조색3 2 8 2 2" xfId="5523" xr:uid="{00000000-0005-0000-0000-000038150000}"/>
    <cellStyle name="20% - 강조색3 2 8 2 2 2" xfId="5524" xr:uid="{00000000-0005-0000-0000-000039150000}"/>
    <cellStyle name="20% - 강조색3 2 8 2 2 2 2" xfId="5525" xr:uid="{00000000-0005-0000-0000-00003A150000}"/>
    <cellStyle name="20% - 강조색3 2 8 2 2 2 3" xfId="5526" xr:uid="{00000000-0005-0000-0000-00003B150000}"/>
    <cellStyle name="20% - 강조색3 2 8 2 2 2 4" xfId="5527" xr:uid="{00000000-0005-0000-0000-00003C150000}"/>
    <cellStyle name="20% - 강조색3 2 8 2 2 2 5" xfId="5528" xr:uid="{00000000-0005-0000-0000-00003D150000}"/>
    <cellStyle name="20% - 강조색3 2 8 2 2 3" xfId="5529" xr:uid="{00000000-0005-0000-0000-00003E150000}"/>
    <cellStyle name="20% - 강조색3 2 8 2 2 4" xfId="5530" xr:uid="{00000000-0005-0000-0000-00003F150000}"/>
    <cellStyle name="20% - 강조색3 2 8 2 2 5" xfId="5531" xr:uid="{00000000-0005-0000-0000-000040150000}"/>
    <cellStyle name="20% - 강조색3 2 8 2 2 6" xfId="5532" xr:uid="{00000000-0005-0000-0000-000041150000}"/>
    <cellStyle name="20% - 강조색3 2 8 2 2 7" xfId="5533" xr:uid="{00000000-0005-0000-0000-000042150000}"/>
    <cellStyle name="20% - 강조색3 2 8 2 3" xfId="5534" xr:uid="{00000000-0005-0000-0000-000043150000}"/>
    <cellStyle name="20% - 강조색3 2 8 2 3 2" xfId="5535" xr:uid="{00000000-0005-0000-0000-000044150000}"/>
    <cellStyle name="20% - 강조색3 2 8 2 3 3" xfId="5536" xr:uid="{00000000-0005-0000-0000-000045150000}"/>
    <cellStyle name="20% - 강조색3 2 8 2 3 4" xfId="5537" xr:uid="{00000000-0005-0000-0000-000046150000}"/>
    <cellStyle name="20% - 강조색3 2 8 2 3 5" xfId="5538" xr:uid="{00000000-0005-0000-0000-000047150000}"/>
    <cellStyle name="20% - 강조색3 2 8 2 3 6" xfId="5539" xr:uid="{00000000-0005-0000-0000-000048150000}"/>
    <cellStyle name="20% - 강조색3 2 8 2 4" xfId="5540" xr:uid="{00000000-0005-0000-0000-000049150000}"/>
    <cellStyle name="20% - 강조색3 2 8 2 4 2" xfId="5541" xr:uid="{00000000-0005-0000-0000-00004A150000}"/>
    <cellStyle name="20% - 강조색3 2 8 2 5" xfId="5542" xr:uid="{00000000-0005-0000-0000-00004B150000}"/>
    <cellStyle name="20% - 강조색3 2 8 2 5 2" xfId="5543" xr:uid="{00000000-0005-0000-0000-00004C150000}"/>
    <cellStyle name="20% - 강조색3 2 8 2 6" xfId="5544" xr:uid="{00000000-0005-0000-0000-00004D150000}"/>
    <cellStyle name="20% - 강조색3 2 8 2 7" xfId="5545" xr:uid="{00000000-0005-0000-0000-00004E150000}"/>
    <cellStyle name="20% - 강조색3 2 8 2 8" xfId="5546" xr:uid="{00000000-0005-0000-0000-00004F150000}"/>
    <cellStyle name="20% - 강조색3 2 8 2 9" xfId="5547" xr:uid="{00000000-0005-0000-0000-000050150000}"/>
    <cellStyle name="20% - 강조색3 2 8 3" xfId="5548" xr:uid="{00000000-0005-0000-0000-000051150000}"/>
    <cellStyle name="20% - 강조색3 2 8 3 10" xfId="5549" xr:uid="{00000000-0005-0000-0000-000052150000}"/>
    <cellStyle name="20% - 강조색3 2 8 3 2" xfId="5550" xr:uid="{00000000-0005-0000-0000-000053150000}"/>
    <cellStyle name="20% - 강조색3 2 8 3 2 2" xfId="5551" xr:uid="{00000000-0005-0000-0000-000054150000}"/>
    <cellStyle name="20% - 강조색3 2 8 3 2 3" xfId="5552" xr:uid="{00000000-0005-0000-0000-000055150000}"/>
    <cellStyle name="20% - 강조색3 2 8 3 2 4" xfId="5553" xr:uid="{00000000-0005-0000-0000-000056150000}"/>
    <cellStyle name="20% - 강조색3 2 8 3 2 5" xfId="5554" xr:uid="{00000000-0005-0000-0000-000057150000}"/>
    <cellStyle name="20% - 강조색3 2 8 3 2 6" xfId="5555" xr:uid="{00000000-0005-0000-0000-000058150000}"/>
    <cellStyle name="20% - 강조색3 2 8 3 3" xfId="5556" xr:uid="{00000000-0005-0000-0000-000059150000}"/>
    <cellStyle name="20% - 강조색3 2 8 3 3 2" xfId="5557" xr:uid="{00000000-0005-0000-0000-00005A150000}"/>
    <cellStyle name="20% - 강조색3 2 8 3 4" xfId="5558" xr:uid="{00000000-0005-0000-0000-00005B150000}"/>
    <cellStyle name="20% - 강조색3 2 8 3 4 2" xfId="5559" xr:uid="{00000000-0005-0000-0000-00005C150000}"/>
    <cellStyle name="20% - 강조색3 2 8 3 5" xfId="5560" xr:uid="{00000000-0005-0000-0000-00005D150000}"/>
    <cellStyle name="20% - 강조색3 2 8 3 5 2" xfId="5561" xr:uid="{00000000-0005-0000-0000-00005E150000}"/>
    <cellStyle name="20% - 강조색3 2 8 3 6" xfId="5562" xr:uid="{00000000-0005-0000-0000-00005F150000}"/>
    <cellStyle name="20% - 강조색3 2 8 3 7" xfId="5563" xr:uid="{00000000-0005-0000-0000-000060150000}"/>
    <cellStyle name="20% - 강조색3 2 8 3 8" xfId="5564" xr:uid="{00000000-0005-0000-0000-000061150000}"/>
    <cellStyle name="20% - 강조색3 2 8 3 9" xfId="5565" xr:uid="{00000000-0005-0000-0000-000062150000}"/>
    <cellStyle name="20% - 강조색3 2 8 4" xfId="5566" xr:uid="{00000000-0005-0000-0000-000063150000}"/>
    <cellStyle name="20% - 강조색3 2 8 4 2" xfId="5567" xr:uid="{00000000-0005-0000-0000-000064150000}"/>
    <cellStyle name="20% - 강조색3 2 8 4 3" xfId="5568" xr:uid="{00000000-0005-0000-0000-000065150000}"/>
    <cellStyle name="20% - 강조색3 2 8 4 4" xfId="5569" xr:uid="{00000000-0005-0000-0000-000066150000}"/>
    <cellStyle name="20% - 강조색3 2 8 4 5" xfId="5570" xr:uid="{00000000-0005-0000-0000-000067150000}"/>
    <cellStyle name="20% - 강조색3 2 8 4 6" xfId="5571" xr:uid="{00000000-0005-0000-0000-000068150000}"/>
    <cellStyle name="20% - 강조색3 2 8 5" xfId="5572" xr:uid="{00000000-0005-0000-0000-000069150000}"/>
    <cellStyle name="20% - 강조색3 2 8 5 2" xfId="5573" xr:uid="{00000000-0005-0000-0000-00006A150000}"/>
    <cellStyle name="20% - 강조색3 2 8 6" xfId="5574" xr:uid="{00000000-0005-0000-0000-00006B150000}"/>
    <cellStyle name="20% - 강조색3 2 8 6 2" xfId="5575" xr:uid="{00000000-0005-0000-0000-00006C150000}"/>
    <cellStyle name="20% - 강조색3 2 8 7" xfId="5576" xr:uid="{00000000-0005-0000-0000-00006D150000}"/>
    <cellStyle name="20% - 강조색3 2 8 7 2" xfId="5577" xr:uid="{00000000-0005-0000-0000-00006E150000}"/>
    <cellStyle name="20% - 강조색3 2 8 8" xfId="5578" xr:uid="{00000000-0005-0000-0000-00006F150000}"/>
    <cellStyle name="20% - 강조색3 2 8 9" xfId="5579" xr:uid="{00000000-0005-0000-0000-000070150000}"/>
    <cellStyle name="20% - 강조색3 2 9" xfId="5580" xr:uid="{00000000-0005-0000-0000-000071150000}"/>
    <cellStyle name="20% - 강조색3 2 9 10" xfId="5581" xr:uid="{00000000-0005-0000-0000-000072150000}"/>
    <cellStyle name="20% - 강조색3 2 9 2" xfId="5582" xr:uid="{00000000-0005-0000-0000-000073150000}"/>
    <cellStyle name="20% - 강조색3 2 9 2 2" xfId="5583" xr:uid="{00000000-0005-0000-0000-000074150000}"/>
    <cellStyle name="20% - 강조색3 2 9 2 2 2" xfId="5584" xr:uid="{00000000-0005-0000-0000-000075150000}"/>
    <cellStyle name="20% - 강조색3 2 9 2 2 3" xfId="5585" xr:uid="{00000000-0005-0000-0000-000076150000}"/>
    <cellStyle name="20% - 강조색3 2 9 2 2 4" xfId="5586" xr:uid="{00000000-0005-0000-0000-000077150000}"/>
    <cellStyle name="20% - 강조색3 2 9 2 2 5" xfId="5587" xr:uid="{00000000-0005-0000-0000-000078150000}"/>
    <cellStyle name="20% - 강조색3 2 9 2 3" xfId="5588" xr:uid="{00000000-0005-0000-0000-000079150000}"/>
    <cellStyle name="20% - 강조색3 2 9 2 4" xfId="5589" xr:uid="{00000000-0005-0000-0000-00007A150000}"/>
    <cellStyle name="20% - 강조색3 2 9 2 5" xfId="5590" xr:uid="{00000000-0005-0000-0000-00007B150000}"/>
    <cellStyle name="20% - 강조색3 2 9 2 6" xfId="5591" xr:uid="{00000000-0005-0000-0000-00007C150000}"/>
    <cellStyle name="20% - 강조색3 2 9 2 7" xfId="5592" xr:uid="{00000000-0005-0000-0000-00007D150000}"/>
    <cellStyle name="20% - 강조색3 2 9 3" xfId="5593" xr:uid="{00000000-0005-0000-0000-00007E150000}"/>
    <cellStyle name="20% - 강조색3 2 9 3 2" xfId="5594" xr:uid="{00000000-0005-0000-0000-00007F150000}"/>
    <cellStyle name="20% - 강조색3 2 9 3 3" xfId="5595" xr:uid="{00000000-0005-0000-0000-000080150000}"/>
    <cellStyle name="20% - 강조색3 2 9 3 4" xfId="5596" xr:uid="{00000000-0005-0000-0000-000081150000}"/>
    <cellStyle name="20% - 강조색3 2 9 3 5" xfId="5597" xr:uid="{00000000-0005-0000-0000-000082150000}"/>
    <cellStyle name="20% - 강조색3 2 9 3 6" xfId="5598" xr:uid="{00000000-0005-0000-0000-000083150000}"/>
    <cellStyle name="20% - 강조색3 2 9 4" xfId="5599" xr:uid="{00000000-0005-0000-0000-000084150000}"/>
    <cellStyle name="20% - 강조색3 2 9 4 2" xfId="5600" xr:uid="{00000000-0005-0000-0000-000085150000}"/>
    <cellStyle name="20% - 강조색3 2 9 5" xfId="5601" xr:uid="{00000000-0005-0000-0000-000086150000}"/>
    <cellStyle name="20% - 강조색3 2 9 5 2" xfId="5602" xr:uid="{00000000-0005-0000-0000-000087150000}"/>
    <cellStyle name="20% - 강조색3 2 9 6" xfId="5603" xr:uid="{00000000-0005-0000-0000-000088150000}"/>
    <cellStyle name="20% - 강조색3 2 9 7" xfId="5604" xr:uid="{00000000-0005-0000-0000-000089150000}"/>
    <cellStyle name="20% - 강조색3 2 9 8" xfId="5605" xr:uid="{00000000-0005-0000-0000-00008A150000}"/>
    <cellStyle name="20% - 강조색3 2 9 9" xfId="5606" xr:uid="{00000000-0005-0000-0000-00008B150000}"/>
    <cellStyle name="20% - 강조색3 3" xfId="5607" xr:uid="{00000000-0005-0000-0000-00008C150000}"/>
    <cellStyle name="20% - 강조색3 4" xfId="5608" xr:uid="{00000000-0005-0000-0000-00008D150000}"/>
    <cellStyle name="20% - 강조색3 5" xfId="5609" xr:uid="{00000000-0005-0000-0000-00008E150000}"/>
    <cellStyle name="20% - 강조색3 6" xfId="5610" xr:uid="{00000000-0005-0000-0000-00008F150000}"/>
    <cellStyle name="20% - 강조색4 2" xfId="5611" xr:uid="{00000000-0005-0000-0000-000090150000}"/>
    <cellStyle name="20% - 강조색4 2 10" xfId="5612" xr:uid="{00000000-0005-0000-0000-000091150000}"/>
    <cellStyle name="20% - 강조색4 2 10 10" xfId="5613" xr:uid="{00000000-0005-0000-0000-000092150000}"/>
    <cellStyle name="20% - 강조색4 2 10 2" xfId="5614" xr:uid="{00000000-0005-0000-0000-000093150000}"/>
    <cellStyle name="20% - 강조색4 2 10 2 2" xfId="5615" xr:uid="{00000000-0005-0000-0000-000094150000}"/>
    <cellStyle name="20% - 강조색4 2 10 2 3" xfId="5616" xr:uid="{00000000-0005-0000-0000-000095150000}"/>
    <cellStyle name="20% - 강조색4 2 10 2 4" xfId="5617" xr:uid="{00000000-0005-0000-0000-000096150000}"/>
    <cellStyle name="20% - 강조색4 2 10 2 5" xfId="5618" xr:uid="{00000000-0005-0000-0000-000097150000}"/>
    <cellStyle name="20% - 강조색4 2 10 2 6" xfId="5619" xr:uid="{00000000-0005-0000-0000-000098150000}"/>
    <cellStyle name="20% - 강조색4 2 10 3" xfId="5620" xr:uid="{00000000-0005-0000-0000-000099150000}"/>
    <cellStyle name="20% - 강조색4 2 10 3 2" xfId="5621" xr:uid="{00000000-0005-0000-0000-00009A150000}"/>
    <cellStyle name="20% - 강조색4 2 10 4" xfId="5622" xr:uid="{00000000-0005-0000-0000-00009B150000}"/>
    <cellStyle name="20% - 강조색4 2 10 4 2" xfId="5623" xr:uid="{00000000-0005-0000-0000-00009C150000}"/>
    <cellStyle name="20% - 강조색4 2 10 5" xfId="5624" xr:uid="{00000000-0005-0000-0000-00009D150000}"/>
    <cellStyle name="20% - 강조색4 2 10 5 2" xfId="5625" xr:uid="{00000000-0005-0000-0000-00009E150000}"/>
    <cellStyle name="20% - 강조색4 2 10 6" xfId="5626" xr:uid="{00000000-0005-0000-0000-00009F150000}"/>
    <cellStyle name="20% - 강조색4 2 10 7" xfId="5627" xr:uid="{00000000-0005-0000-0000-0000A0150000}"/>
    <cellStyle name="20% - 강조색4 2 10 8" xfId="5628" xr:uid="{00000000-0005-0000-0000-0000A1150000}"/>
    <cellStyle name="20% - 강조색4 2 10 9" xfId="5629" xr:uid="{00000000-0005-0000-0000-0000A2150000}"/>
    <cellStyle name="20% - 강조색4 2 11" xfId="5630" xr:uid="{00000000-0005-0000-0000-0000A3150000}"/>
    <cellStyle name="20% - 강조색4 2 11 10" xfId="5631" xr:uid="{00000000-0005-0000-0000-0000A4150000}"/>
    <cellStyle name="20% - 강조색4 2 11 2" xfId="5632" xr:uid="{00000000-0005-0000-0000-0000A5150000}"/>
    <cellStyle name="20% - 강조색4 2 11 2 2" xfId="5633" xr:uid="{00000000-0005-0000-0000-0000A6150000}"/>
    <cellStyle name="20% - 강조색4 2 11 3" xfId="5634" xr:uid="{00000000-0005-0000-0000-0000A7150000}"/>
    <cellStyle name="20% - 강조색4 2 11 3 2" xfId="5635" xr:uid="{00000000-0005-0000-0000-0000A8150000}"/>
    <cellStyle name="20% - 강조색4 2 11 4" xfId="5636" xr:uid="{00000000-0005-0000-0000-0000A9150000}"/>
    <cellStyle name="20% - 강조색4 2 11 4 2" xfId="5637" xr:uid="{00000000-0005-0000-0000-0000AA150000}"/>
    <cellStyle name="20% - 강조색4 2 11 5" xfId="5638" xr:uid="{00000000-0005-0000-0000-0000AB150000}"/>
    <cellStyle name="20% - 강조색4 2 11 5 2" xfId="5639" xr:uid="{00000000-0005-0000-0000-0000AC150000}"/>
    <cellStyle name="20% - 강조색4 2 11 6" xfId="5640" xr:uid="{00000000-0005-0000-0000-0000AD150000}"/>
    <cellStyle name="20% - 강조색4 2 11 7" xfId="5641" xr:uid="{00000000-0005-0000-0000-0000AE150000}"/>
    <cellStyle name="20% - 강조색4 2 11 8" xfId="5642" xr:uid="{00000000-0005-0000-0000-0000AF150000}"/>
    <cellStyle name="20% - 강조색4 2 11 9" xfId="5643" xr:uid="{00000000-0005-0000-0000-0000B0150000}"/>
    <cellStyle name="20% - 강조색4 2 12" xfId="5644" xr:uid="{00000000-0005-0000-0000-0000B1150000}"/>
    <cellStyle name="20% - 강조색4 2 12 2" xfId="5645" xr:uid="{00000000-0005-0000-0000-0000B2150000}"/>
    <cellStyle name="20% - 강조색4 2 13" xfId="5646" xr:uid="{00000000-0005-0000-0000-0000B3150000}"/>
    <cellStyle name="20% - 강조색4 2 13 2" xfId="5647" xr:uid="{00000000-0005-0000-0000-0000B4150000}"/>
    <cellStyle name="20% - 강조색4 2 14" xfId="5648" xr:uid="{00000000-0005-0000-0000-0000B5150000}"/>
    <cellStyle name="20% - 강조색4 2 14 2" xfId="5649" xr:uid="{00000000-0005-0000-0000-0000B6150000}"/>
    <cellStyle name="20% - 강조색4 2 15" xfId="5650" xr:uid="{00000000-0005-0000-0000-0000B7150000}"/>
    <cellStyle name="20% - 강조색4 2 15 2" xfId="5651" xr:uid="{00000000-0005-0000-0000-0000B8150000}"/>
    <cellStyle name="20% - 강조색4 2 16" xfId="5652" xr:uid="{00000000-0005-0000-0000-0000B9150000}"/>
    <cellStyle name="20% - 강조색4 2 17" xfId="5653" xr:uid="{00000000-0005-0000-0000-0000BA150000}"/>
    <cellStyle name="20% - 강조색4 2 18" xfId="5654" xr:uid="{00000000-0005-0000-0000-0000BB150000}"/>
    <cellStyle name="20% - 강조색4 2 19" xfId="5655" xr:uid="{00000000-0005-0000-0000-0000BC150000}"/>
    <cellStyle name="20% - 강조색4 2 2" xfId="5656" xr:uid="{00000000-0005-0000-0000-0000BD150000}"/>
    <cellStyle name="20% - 강조색4 2 2 10" xfId="5657" xr:uid="{00000000-0005-0000-0000-0000BE150000}"/>
    <cellStyle name="20% - 강조색4 2 2 10 10" xfId="5658" xr:uid="{00000000-0005-0000-0000-0000BF150000}"/>
    <cellStyle name="20% - 강조색4 2 2 10 2" xfId="5659" xr:uid="{00000000-0005-0000-0000-0000C0150000}"/>
    <cellStyle name="20% - 강조색4 2 2 10 2 2" xfId="5660" xr:uid="{00000000-0005-0000-0000-0000C1150000}"/>
    <cellStyle name="20% - 강조색4 2 2 10 3" xfId="5661" xr:uid="{00000000-0005-0000-0000-0000C2150000}"/>
    <cellStyle name="20% - 강조색4 2 2 10 3 2" xfId="5662" xr:uid="{00000000-0005-0000-0000-0000C3150000}"/>
    <cellStyle name="20% - 강조색4 2 2 10 4" xfId="5663" xr:uid="{00000000-0005-0000-0000-0000C4150000}"/>
    <cellStyle name="20% - 강조색4 2 2 10 4 2" xfId="5664" xr:uid="{00000000-0005-0000-0000-0000C5150000}"/>
    <cellStyle name="20% - 강조색4 2 2 10 5" xfId="5665" xr:uid="{00000000-0005-0000-0000-0000C6150000}"/>
    <cellStyle name="20% - 강조색4 2 2 10 5 2" xfId="5666" xr:uid="{00000000-0005-0000-0000-0000C7150000}"/>
    <cellStyle name="20% - 강조색4 2 2 10 6" xfId="5667" xr:uid="{00000000-0005-0000-0000-0000C8150000}"/>
    <cellStyle name="20% - 강조색4 2 2 10 7" xfId="5668" xr:uid="{00000000-0005-0000-0000-0000C9150000}"/>
    <cellStyle name="20% - 강조색4 2 2 10 8" xfId="5669" xr:uid="{00000000-0005-0000-0000-0000CA150000}"/>
    <cellStyle name="20% - 강조색4 2 2 10 9" xfId="5670" xr:uid="{00000000-0005-0000-0000-0000CB150000}"/>
    <cellStyle name="20% - 강조색4 2 2 11" xfId="5671" xr:uid="{00000000-0005-0000-0000-0000CC150000}"/>
    <cellStyle name="20% - 강조색4 2 2 11 2" xfId="5672" xr:uid="{00000000-0005-0000-0000-0000CD150000}"/>
    <cellStyle name="20% - 강조색4 2 2 12" xfId="5673" xr:uid="{00000000-0005-0000-0000-0000CE150000}"/>
    <cellStyle name="20% - 강조색4 2 2 12 2" xfId="5674" xr:uid="{00000000-0005-0000-0000-0000CF150000}"/>
    <cellStyle name="20% - 강조색4 2 2 13" xfId="5675" xr:uid="{00000000-0005-0000-0000-0000D0150000}"/>
    <cellStyle name="20% - 강조색4 2 2 13 2" xfId="5676" xr:uid="{00000000-0005-0000-0000-0000D1150000}"/>
    <cellStyle name="20% - 강조색4 2 2 14" xfId="5677" xr:uid="{00000000-0005-0000-0000-0000D2150000}"/>
    <cellStyle name="20% - 강조색4 2 2 14 2" xfId="5678" xr:uid="{00000000-0005-0000-0000-0000D3150000}"/>
    <cellStyle name="20% - 강조색4 2 2 15" xfId="5679" xr:uid="{00000000-0005-0000-0000-0000D4150000}"/>
    <cellStyle name="20% - 강조색4 2 2 16" xfId="5680" xr:uid="{00000000-0005-0000-0000-0000D5150000}"/>
    <cellStyle name="20% - 강조색4 2 2 17" xfId="5681" xr:uid="{00000000-0005-0000-0000-0000D6150000}"/>
    <cellStyle name="20% - 강조색4 2 2 18" xfId="5682" xr:uid="{00000000-0005-0000-0000-0000D7150000}"/>
    <cellStyle name="20% - 강조색4 2 2 19" xfId="5683" xr:uid="{00000000-0005-0000-0000-0000D8150000}"/>
    <cellStyle name="20% - 강조색4 2 2 2" xfId="5684" xr:uid="{00000000-0005-0000-0000-0000D9150000}"/>
    <cellStyle name="20% - 강조색4 2 2 2 10" xfId="5685" xr:uid="{00000000-0005-0000-0000-0000DA150000}"/>
    <cellStyle name="20% - 강조색4 2 2 2 10 2" xfId="5686" xr:uid="{00000000-0005-0000-0000-0000DB150000}"/>
    <cellStyle name="20% - 강조색4 2 2 2 11" xfId="5687" xr:uid="{00000000-0005-0000-0000-0000DC150000}"/>
    <cellStyle name="20% - 강조색4 2 2 2 12" xfId="5688" xr:uid="{00000000-0005-0000-0000-0000DD150000}"/>
    <cellStyle name="20% - 강조색4 2 2 2 13" xfId="5689" xr:uid="{00000000-0005-0000-0000-0000DE150000}"/>
    <cellStyle name="20% - 강조색4 2 2 2 14" xfId="5690" xr:uid="{00000000-0005-0000-0000-0000DF150000}"/>
    <cellStyle name="20% - 강조색4 2 2 2 15" xfId="5691" xr:uid="{00000000-0005-0000-0000-0000E0150000}"/>
    <cellStyle name="20% - 강조색4 2 2 2 2" xfId="5692" xr:uid="{00000000-0005-0000-0000-0000E1150000}"/>
    <cellStyle name="20% - 강조색4 2 2 2 2 10" xfId="5693" xr:uid="{00000000-0005-0000-0000-0000E2150000}"/>
    <cellStyle name="20% - 강조색4 2 2 2 2 11" xfId="5694" xr:uid="{00000000-0005-0000-0000-0000E3150000}"/>
    <cellStyle name="20% - 강조색4 2 2 2 2 12" xfId="5695" xr:uid="{00000000-0005-0000-0000-0000E4150000}"/>
    <cellStyle name="20% - 강조색4 2 2 2 2 13" xfId="5696" xr:uid="{00000000-0005-0000-0000-0000E5150000}"/>
    <cellStyle name="20% - 강조색4 2 2 2 2 14" xfId="5697" xr:uid="{00000000-0005-0000-0000-0000E6150000}"/>
    <cellStyle name="20% - 강조색4 2 2 2 2 2" xfId="5698" xr:uid="{00000000-0005-0000-0000-0000E7150000}"/>
    <cellStyle name="20% - 강조색4 2 2 2 2 2 10" xfId="5699" xr:uid="{00000000-0005-0000-0000-0000E8150000}"/>
    <cellStyle name="20% - 강조색4 2 2 2 2 2 2" xfId="5700" xr:uid="{00000000-0005-0000-0000-0000E9150000}"/>
    <cellStyle name="20% - 강조색4 2 2 2 2 2 2 2" xfId="5701" xr:uid="{00000000-0005-0000-0000-0000EA150000}"/>
    <cellStyle name="20% - 강조색4 2 2 2 2 2 2 2 2" xfId="5702" xr:uid="{00000000-0005-0000-0000-0000EB150000}"/>
    <cellStyle name="20% - 강조색4 2 2 2 2 2 2 2 3" xfId="5703" xr:uid="{00000000-0005-0000-0000-0000EC150000}"/>
    <cellStyle name="20% - 강조색4 2 2 2 2 2 2 2 4" xfId="5704" xr:uid="{00000000-0005-0000-0000-0000ED150000}"/>
    <cellStyle name="20% - 강조색4 2 2 2 2 2 2 2 5" xfId="5705" xr:uid="{00000000-0005-0000-0000-0000EE150000}"/>
    <cellStyle name="20% - 강조색4 2 2 2 2 2 2 3" xfId="5706" xr:uid="{00000000-0005-0000-0000-0000EF150000}"/>
    <cellStyle name="20% - 강조색4 2 2 2 2 2 2 4" xfId="5707" xr:uid="{00000000-0005-0000-0000-0000F0150000}"/>
    <cellStyle name="20% - 강조색4 2 2 2 2 2 2 5" xfId="5708" xr:uid="{00000000-0005-0000-0000-0000F1150000}"/>
    <cellStyle name="20% - 강조색4 2 2 2 2 2 2 6" xfId="5709" xr:uid="{00000000-0005-0000-0000-0000F2150000}"/>
    <cellStyle name="20% - 강조색4 2 2 2 2 2 2 7" xfId="5710" xr:uid="{00000000-0005-0000-0000-0000F3150000}"/>
    <cellStyle name="20% - 강조색4 2 2 2 2 2 3" xfId="5711" xr:uid="{00000000-0005-0000-0000-0000F4150000}"/>
    <cellStyle name="20% - 강조색4 2 2 2 2 2 3 2" xfId="5712" xr:uid="{00000000-0005-0000-0000-0000F5150000}"/>
    <cellStyle name="20% - 강조색4 2 2 2 2 2 3 3" xfId="5713" xr:uid="{00000000-0005-0000-0000-0000F6150000}"/>
    <cellStyle name="20% - 강조색4 2 2 2 2 2 3 4" xfId="5714" xr:uid="{00000000-0005-0000-0000-0000F7150000}"/>
    <cellStyle name="20% - 강조색4 2 2 2 2 2 3 5" xfId="5715" xr:uid="{00000000-0005-0000-0000-0000F8150000}"/>
    <cellStyle name="20% - 강조색4 2 2 2 2 2 3 6" xfId="5716" xr:uid="{00000000-0005-0000-0000-0000F9150000}"/>
    <cellStyle name="20% - 강조색4 2 2 2 2 2 4" xfId="5717" xr:uid="{00000000-0005-0000-0000-0000FA150000}"/>
    <cellStyle name="20% - 강조색4 2 2 2 2 2 4 2" xfId="5718" xr:uid="{00000000-0005-0000-0000-0000FB150000}"/>
    <cellStyle name="20% - 강조색4 2 2 2 2 2 4 3" xfId="5719" xr:uid="{00000000-0005-0000-0000-0000FC150000}"/>
    <cellStyle name="20% - 강조색4 2 2 2 2 2 5" xfId="5720" xr:uid="{00000000-0005-0000-0000-0000FD150000}"/>
    <cellStyle name="20% - 강조색4 2 2 2 2 2 5 2" xfId="5721" xr:uid="{00000000-0005-0000-0000-0000FE150000}"/>
    <cellStyle name="20% - 강조색4 2 2 2 2 2 6" xfId="5722" xr:uid="{00000000-0005-0000-0000-0000FF150000}"/>
    <cellStyle name="20% - 강조색4 2 2 2 2 2 7" xfId="5723" xr:uid="{00000000-0005-0000-0000-000000160000}"/>
    <cellStyle name="20% - 강조색4 2 2 2 2 2 8" xfId="5724" xr:uid="{00000000-0005-0000-0000-000001160000}"/>
    <cellStyle name="20% - 강조색4 2 2 2 2 2 9" xfId="5725" xr:uid="{00000000-0005-0000-0000-000002160000}"/>
    <cellStyle name="20% - 강조색4 2 2 2 2 3" xfId="5726" xr:uid="{00000000-0005-0000-0000-000003160000}"/>
    <cellStyle name="20% - 강조색4 2 2 2 2 3 10" xfId="5727" xr:uid="{00000000-0005-0000-0000-000004160000}"/>
    <cellStyle name="20% - 강조색4 2 2 2 2 3 2" xfId="5728" xr:uid="{00000000-0005-0000-0000-000005160000}"/>
    <cellStyle name="20% - 강조색4 2 2 2 2 3 2 2" xfId="5729" xr:uid="{00000000-0005-0000-0000-000006160000}"/>
    <cellStyle name="20% - 강조색4 2 2 2 2 3 2 2 2" xfId="5730" xr:uid="{00000000-0005-0000-0000-000007160000}"/>
    <cellStyle name="20% - 강조색4 2 2 2 2 3 2 2 3" xfId="5731" xr:uid="{00000000-0005-0000-0000-000008160000}"/>
    <cellStyle name="20% - 강조색4 2 2 2 2 3 2 2 4" xfId="5732" xr:uid="{00000000-0005-0000-0000-000009160000}"/>
    <cellStyle name="20% - 강조색4 2 2 2 2 3 2 2 5" xfId="5733" xr:uid="{00000000-0005-0000-0000-00000A160000}"/>
    <cellStyle name="20% - 강조색4 2 2 2 2 3 2 3" xfId="5734" xr:uid="{00000000-0005-0000-0000-00000B160000}"/>
    <cellStyle name="20% - 강조색4 2 2 2 2 3 2 4" xfId="5735" xr:uid="{00000000-0005-0000-0000-00000C160000}"/>
    <cellStyle name="20% - 강조색4 2 2 2 2 3 2 5" xfId="5736" xr:uid="{00000000-0005-0000-0000-00000D160000}"/>
    <cellStyle name="20% - 강조색4 2 2 2 2 3 2 6" xfId="5737" xr:uid="{00000000-0005-0000-0000-00000E160000}"/>
    <cellStyle name="20% - 강조색4 2 2 2 2 3 2 7" xfId="5738" xr:uid="{00000000-0005-0000-0000-00000F160000}"/>
    <cellStyle name="20% - 강조색4 2 2 2 2 3 3" xfId="5739" xr:uid="{00000000-0005-0000-0000-000010160000}"/>
    <cellStyle name="20% - 강조색4 2 2 2 2 3 3 2" xfId="5740" xr:uid="{00000000-0005-0000-0000-000011160000}"/>
    <cellStyle name="20% - 강조색4 2 2 2 2 3 3 3" xfId="5741" xr:uid="{00000000-0005-0000-0000-000012160000}"/>
    <cellStyle name="20% - 강조색4 2 2 2 2 3 3 4" xfId="5742" xr:uid="{00000000-0005-0000-0000-000013160000}"/>
    <cellStyle name="20% - 강조색4 2 2 2 2 3 3 5" xfId="5743" xr:uid="{00000000-0005-0000-0000-000014160000}"/>
    <cellStyle name="20% - 강조색4 2 2 2 2 3 3 6" xfId="5744" xr:uid="{00000000-0005-0000-0000-000015160000}"/>
    <cellStyle name="20% - 강조색4 2 2 2 2 3 4" xfId="5745" xr:uid="{00000000-0005-0000-0000-000016160000}"/>
    <cellStyle name="20% - 강조색4 2 2 2 2 3 4 2" xfId="5746" xr:uid="{00000000-0005-0000-0000-000017160000}"/>
    <cellStyle name="20% - 강조색4 2 2 2 2 3 4 3" xfId="5747" xr:uid="{00000000-0005-0000-0000-000018160000}"/>
    <cellStyle name="20% - 강조색4 2 2 2 2 3 5" xfId="5748" xr:uid="{00000000-0005-0000-0000-000019160000}"/>
    <cellStyle name="20% - 강조색4 2 2 2 2 3 5 2" xfId="5749" xr:uid="{00000000-0005-0000-0000-00001A160000}"/>
    <cellStyle name="20% - 강조색4 2 2 2 2 3 6" xfId="5750" xr:uid="{00000000-0005-0000-0000-00001B160000}"/>
    <cellStyle name="20% - 강조색4 2 2 2 2 3 7" xfId="5751" xr:uid="{00000000-0005-0000-0000-00001C160000}"/>
    <cellStyle name="20% - 강조색4 2 2 2 2 3 8" xfId="5752" xr:uid="{00000000-0005-0000-0000-00001D160000}"/>
    <cellStyle name="20% - 강조색4 2 2 2 2 3 9" xfId="5753" xr:uid="{00000000-0005-0000-0000-00001E160000}"/>
    <cellStyle name="20% - 강조색4 2 2 2 2 4" xfId="5754" xr:uid="{00000000-0005-0000-0000-00001F160000}"/>
    <cellStyle name="20% - 강조색4 2 2 2 2 4 10" xfId="5755" xr:uid="{00000000-0005-0000-0000-000020160000}"/>
    <cellStyle name="20% - 강조색4 2 2 2 2 4 2" xfId="5756" xr:uid="{00000000-0005-0000-0000-000021160000}"/>
    <cellStyle name="20% - 강조색4 2 2 2 2 4 2 2" xfId="5757" xr:uid="{00000000-0005-0000-0000-000022160000}"/>
    <cellStyle name="20% - 강조색4 2 2 2 2 4 2 3" xfId="5758" xr:uid="{00000000-0005-0000-0000-000023160000}"/>
    <cellStyle name="20% - 강조색4 2 2 2 2 4 2 4" xfId="5759" xr:uid="{00000000-0005-0000-0000-000024160000}"/>
    <cellStyle name="20% - 강조색4 2 2 2 2 4 2 5" xfId="5760" xr:uid="{00000000-0005-0000-0000-000025160000}"/>
    <cellStyle name="20% - 강조색4 2 2 2 2 4 2 6" xfId="5761" xr:uid="{00000000-0005-0000-0000-000026160000}"/>
    <cellStyle name="20% - 강조색4 2 2 2 2 4 3" xfId="5762" xr:uid="{00000000-0005-0000-0000-000027160000}"/>
    <cellStyle name="20% - 강조색4 2 2 2 2 4 3 2" xfId="5763" xr:uid="{00000000-0005-0000-0000-000028160000}"/>
    <cellStyle name="20% - 강조색4 2 2 2 2 4 3 3" xfId="5764" xr:uid="{00000000-0005-0000-0000-000029160000}"/>
    <cellStyle name="20% - 강조색4 2 2 2 2 4 4" xfId="5765" xr:uid="{00000000-0005-0000-0000-00002A160000}"/>
    <cellStyle name="20% - 강조색4 2 2 2 2 4 4 2" xfId="5766" xr:uid="{00000000-0005-0000-0000-00002B160000}"/>
    <cellStyle name="20% - 강조색4 2 2 2 2 4 4 3" xfId="5767" xr:uid="{00000000-0005-0000-0000-00002C160000}"/>
    <cellStyle name="20% - 강조색4 2 2 2 2 4 5" xfId="5768" xr:uid="{00000000-0005-0000-0000-00002D160000}"/>
    <cellStyle name="20% - 강조색4 2 2 2 2 4 5 2" xfId="5769" xr:uid="{00000000-0005-0000-0000-00002E160000}"/>
    <cellStyle name="20% - 강조색4 2 2 2 2 4 6" xfId="5770" xr:uid="{00000000-0005-0000-0000-00002F160000}"/>
    <cellStyle name="20% - 강조색4 2 2 2 2 4 7" xfId="5771" xr:uid="{00000000-0005-0000-0000-000030160000}"/>
    <cellStyle name="20% - 강조색4 2 2 2 2 4 8" xfId="5772" xr:uid="{00000000-0005-0000-0000-000031160000}"/>
    <cellStyle name="20% - 강조색4 2 2 2 2 4 9" xfId="5773" xr:uid="{00000000-0005-0000-0000-000032160000}"/>
    <cellStyle name="20% - 강조색4 2 2 2 2 5" xfId="5774" xr:uid="{00000000-0005-0000-0000-000033160000}"/>
    <cellStyle name="20% - 강조색4 2 2 2 2 5 10" xfId="5775" xr:uid="{00000000-0005-0000-0000-000034160000}"/>
    <cellStyle name="20% - 강조색4 2 2 2 2 5 2" xfId="5776" xr:uid="{00000000-0005-0000-0000-000035160000}"/>
    <cellStyle name="20% - 강조색4 2 2 2 2 5 2 2" xfId="5777" xr:uid="{00000000-0005-0000-0000-000036160000}"/>
    <cellStyle name="20% - 강조색4 2 2 2 2 5 2 3" xfId="5778" xr:uid="{00000000-0005-0000-0000-000037160000}"/>
    <cellStyle name="20% - 강조색4 2 2 2 2 5 3" xfId="5779" xr:uid="{00000000-0005-0000-0000-000038160000}"/>
    <cellStyle name="20% - 강조색4 2 2 2 2 5 3 2" xfId="5780" xr:uid="{00000000-0005-0000-0000-000039160000}"/>
    <cellStyle name="20% - 강조색4 2 2 2 2 5 3 3" xfId="5781" xr:uid="{00000000-0005-0000-0000-00003A160000}"/>
    <cellStyle name="20% - 강조색4 2 2 2 2 5 4" xfId="5782" xr:uid="{00000000-0005-0000-0000-00003B160000}"/>
    <cellStyle name="20% - 강조색4 2 2 2 2 5 4 2" xfId="5783" xr:uid="{00000000-0005-0000-0000-00003C160000}"/>
    <cellStyle name="20% - 강조색4 2 2 2 2 5 5" xfId="5784" xr:uid="{00000000-0005-0000-0000-00003D160000}"/>
    <cellStyle name="20% - 강조색4 2 2 2 2 5 5 2" xfId="5785" xr:uid="{00000000-0005-0000-0000-00003E160000}"/>
    <cellStyle name="20% - 강조색4 2 2 2 2 5 6" xfId="5786" xr:uid="{00000000-0005-0000-0000-00003F160000}"/>
    <cellStyle name="20% - 강조색4 2 2 2 2 5 7" xfId="5787" xr:uid="{00000000-0005-0000-0000-000040160000}"/>
    <cellStyle name="20% - 강조색4 2 2 2 2 5 8" xfId="5788" xr:uid="{00000000-0005-0000-0000-000041160000}"/>
    <cellStyle name="20% - 강조색4 2 2 2 2 5 9" xfId="5789" xr:uid="{00000000-0005-0000-0000-000042160000}"/>
    <cellStyle name="20% - 강조색4 2 2 2 2 6" xfId="5790" xr:uid="{00000000-0005-0000-0000-000043160000}"/>
    <cellStyle name="20% - 강조색4 2 2 2 2 6 2" xfId="5791" xr:uid="{00000000-0005-0000-0000-000044160000}"/>
    <cellStyle name="20% - 강조색4 2 2 2 2 6 3" xfId="5792" xr:uid="{00000000-0005-0000-0000-000045160000}"/>
    <cellStyle name="20% - 강조색4 2 2 2 2 7" xfId="5793" xr:uid="{00000000-0005-0000-0000-000046160000}"/>
    <cellStyle name="20% - 강조색4 2 2 2 2 7 2" xfId="5794" xr:uid="{00000000-0005-0000-0000-000047160000}"/>
    <cellStyle name="20% - 강조색4 2 2 2 2 7 3" xfId="5795" xr:uid="{00000000-0005-0000-0000-000048160000}"/>
    <cellStyle name="20% - 강조색4 2 2 2 2 8" xfId="5796" xr:uid="{00000000-0005-0000-0000-000049160000}"/>
    <cellStyle name="20% - 강조색4 2 2 2 2 8 2" xfId="5797" xr:uid="{00000000-0005-0000-0000-00004A160000}"/>
    <cellStyle name="20% - 강조색4 2 2 2 2 8 3" xfId="5798" xr:uid="{00000000-0005-0000-0000-00004B160000}"/>
    <cellStyle name="20% - 강조색4 2 2 2 2 9" xfId="5799" xr:uid="{00000000-0005-0000-0000-00004C160000}"/>
    <cellStyle name="20% - 강조색4 2 2 2 2 9 2" xfId="5800" xr:uid="{00000000-0005-0000-0000-00004D160000}"/>
    <cellStyle name="20% - 강조색4 2 2 2 3" xfId="5801" xr:uid="{00000000-0005-0000-0000-00004E160000}"/>
    <cellStyle name="20% - 강조색4 2 2 2 3 10" xfId="5802" xr:uid="{00000000-0005-0000-0000-00004F160000}"/>
    <cellStyle name="20% - 강조색4 2 2 2 3 2" xfId="5803" xr:uid="{00000000-0005-0000-0000-000050160000}"/>
    <cellStyle name="20% - 강조색4 2 2 2 3 2 2" xfId="5804" xr:uid="{00000000-0005-0000-0000-000051160000}"/>
    <cellStyle name="20% - 강조색4 2 2 2 3 2 2 2" xfId="5805" xr:uid="{00000000-0005-0000-0000-000052160000}"/>
    <cellStyle name="20% - 강조색4 2 2 2 3 2 2 3" xfId="5806" xr:uid="{00000000-0005-0000-0000-000053160000}"/>
    <cellStyle name="20% - 강조색4 2 2 2 3 2 2 4" xfId="5807" xr:uid="{00000000-0005-0000-0000-000054160000}"/>
    <cellStyle name="20% - 강조색4 2 2 2 3 2 2 5" xfId="5808" xr:uid="{00000000-0005-0000-0000-000055160000}"/>
    <cellStyle name="20% - 강조색4 2 2 2 3 2 3" xfId="5809" xr:uid="{00000000-0005-0000-0000-000056160000}"/>
    <cellStyle name="20% - 강조색4 2 2 2 3 2 4" xfId="5810" xr:uid="{00000000-0005-0000-0000-000057160000}"/>
    <cellStyle name="20% - 강조색4 2 2 2 3 2 5" xfId="5811" xr:uid="{00000000-0005-0000-0000-000058160000}"/>
    <cellStyle name="20% - 강조색4 2 2 2 3 2 6" xfId="5812" xr:uid="{00000000-0005-0000-0000-000059160000}"/>
    <cellStyle name="20% - 강조색4 2 2 2 3 2 7" xfId="5813" xr:uid="{00000000-0005-0000-0000-00005A160000}"/>
    <cellStyle name="20% - 강조색4 2 2 2 3 3" xfId="5814" xr:uid="{00000000-0005-0000-0000-00005B160000}"/>
    <cellStyle name="20% - 강조색4 2 2 2 3 3 2" xfId="5815" xr:uid="{00000000-0005-0000-0000-00005C160000}"/>
    <cellStyle name="20% - 강조색4 2 2 2 3 3 3" xfId="5816" xr:uid="{00000000-0005-0000-0000-00005D160000}"/>
    <cellStyle name="20% - 강조색4 2 2 2 3 3 4" xfId="5817" xr:uid="{00000000-0005-0000-0000-00005E160000}"/>
    <cellStyle name="20% - 강조색4 2 2 2 3 3 5" xfId="5818" xr:uid="{00000000-0005-0000-0000-00005F160000}"/>
    <cellStyle name="20% - 강조색4 2 2 2 3 3 6" xfId="5819" xr:uid="{00000000-0005-0000-0000-000060160000}"/>
    <cellStyle name="20% - 강조색4 2 2 2 3 4" xfId="5820" xr:uid="{00000000-0005-0000-0000-000061160000}"/>
    <cellStyle name="20% - 강조색4 2 2 2 3 4 2" xfId="5821" xr:uid="{00000000-0005-0000-0000-000062160000}"/>
    <cellStyle name="20% - 강조색4 2 2 2 3 4 3" xfId="5822" xr:uid="{00000000-0005-0000-0000-000063160000}"/>
    <cellStyle name="20% - 강조색4 2 2 2 3 5" xfId="5823" xr:uid="{00000000-0005-0000-0000-000064160000}"/>
    <cellStyle name="20% - 강조색4 2 2 2 3 5 2" xfId="5824" xr:uid="{00000000-0005-0000-0000-000065160000}"/>
    <cellStyle name="20% - 강조색4 2 2 2 3 6" xfId="5825" xr:uid="{00000000-0005-0000-0000-000066160000}"/>
    <cellStyle name="20% - 강조색4 2 2 2 3 7" xfId="5826" xr:uid="{00000000-0005-0000-0000-000067160000}"/>
    <cellStyle name="20% - 강조색4 2 2 2 3 8" xfId="5827" xr:uid="{00000000-0005-0000-0000-000068160000}"/>
    <cellStyle name="20% - 강조색4 2 2 2 3 9" xfId="5828" xr:uid="{00000000-0005-0000-0000-000069160000}"/>
    <cellStyle name="20% - 강조색4 2 2 2 4" xfId="5829" xr:uid="{00000000-0005-0000-0000-00006A160000}"/>
    <cellStyle name="20% - 강조색4 2 2 2 4 10" xfId="5830" xr:uid="{00000000-0005-0000-0000-00006B160000}"/>
    <cellStyle name="20% - 강조색4 2 2 2 4 2" xfId="5831" xr:uid="{00000000-0005-0000-0000-00006C160000}"/>
    <cellStyle name="20% - 강조색4 2 2 2 4 2 2" xfId="5832" xr:uid="{00000000-0005-0000-0000-00006D160000}"/>
    <cellStyle name="20% - 강조색4 2 2 2 4 2 2 2" xfId="5833" xr:uid="{00000000-0005-0000-0000-00006E160000}"/>
    <cellStyle name="20% - 강조색4 2 2 2 4 2 2 3" xfId="5834" xr:uid="{00000000-0005-0000-0000-00006F160000}"/>
    <cellStyle name="20% - 강조색4 2 2 2 4 2 2 4" xfId="5835" xr:uid="{00000000-0005-0000-0000-000070160000}"/>
    <cellStyle name="20% - 강조색4 2 2 2 4 2 2 5" xfId="5836" xr:uid="{00000000-0005-0000-0000-000071160000}"/>
    <cellStyle name="20% - 강조색4 2 2 2 4 2 3" xfId="5837" xr:uid="{00000000-0005-0000-0000-000072160000}"/>
    <cellStyle name="20% - 강조색4 2 2 2 4 2 4" xfId="5838" xr:uid="{00000000-0005-0000-0000-000073160000}"/>
    <cellStyle name="20% - 강조색4 2 2 2 4 2 5" xfId="5839" xr:uid="{00000000-0005-0000-0000-000074160000}"/>
    <cellStyle name="20% - 강조색4 2 2 2 4 2 6" xfId="5840" xr:uid="{00000000-0005-0000-0000-000075160000}"/>
    <cellStyle name="20% - 강조색4 2 2 2 4 2 7" xfId="5841" xr:uid="{00000000-0005-0000-0000-000076160000}"/>
    <cellStyle name="20% - 강조색4 2 2 2 4 3" xfId="5842" xr:uid="{00000000-0005-0000-0000-000077160000}"/>
    <cellStyle name="20% - 강조색4 2 2 2 4 3 2" xfId="5843" xr:uid="{00000000-0005-0000-0000-000078160000}"/>
    <cellStyle name="20% - 강조색4 2 2 2 4 3 3" xfId="5844" xr:uid="{00000000-0005-0000-0000-000079160000}"/>
    <cellStyle name="20% - 강조색4 2 2 2 4 3 4" xfId="5845" xr:uid="{00000000-0005-0000-0000-00007A160000}"/>
    <cellStyle name="20% - 강조색4 2 2 2 4 3 5" xfId="5846" xr:uid="{00000000-0005-0000-0000-00007B160000}"/>
    <cellStyle name="20% - 강조색4 2 2 2 4 3 6" xfId="5847" xr:uid="{00000000-0005-0000-0000-00007C160000}"/>
    <cellStyle name="20% - 강조색4 2 2 2 4 4" xfId="5848" xr:uid="{00000000-0005-0000-0000-00007D160000}"/>
    <cellStyle name="20% - 강조색4 2 2 2 4 4 2" xfId="5849" xr:uid="{00000000-0005-0000-0000-00007E160000}"/>
    <cellStyle name="20% - 강조색4 2 2 2 4 4 3" xfId="5850" xr:uid="{00000000-0005-0000-0000-00007F160000}"/>
    <cellStyle name="20% - 강조색4 2 2 2 4 5" xfId="5851" xr:uid="{00000000-0005-0000-0000-000080160000}"/>
    <cellStyle name="20% - 강조색4 2 2 2 4 5 2" xfId="5852" xr:uid="{00000000-0005-0000-0000-000081160000}"/>
    <cellStyle name="20% - 강조색4 2 2 2 4 6" xfId="5853" xr:uid="{00000000-0005-0000-0000-000082160000}"/>
    <cellStyle name="20% - 강조색4 2 2 2 4 7" xfId="5854" xr:uid="{00000000-0005-0000-0000-000083160000}"/>
    <cellStyle name="20% - 강조색4 2 2 2 4 8" xfId="5855" xr:uid="{00000000-0005-0000-0000-000084160000}"/>
    <cellStyle name="20% - 강조색4 2 2 2 4 9" xfId="5856" xr:uid="{00000000-0005-0000-0000-000085160000}"/>
    <cellStyle name="20% - 강조색4 2 2 2 5" xfId="5857" xr:uid="{00000000-0005-0000-0000-000086160000}"/>
    <cellStyle name="20% - 강조색4 2 2 2 5 10" xfId="5858" xr:uid="{00000000-0005-0000-0000-000087160000}"/>
    <cellStyle name="20% - 강조색4 2 2 2 5 2" xfId="5859" xr:uid="{00000000-0005-0000-0000-000088160000}"/>
    <cellStyle name="20% - 강조색4 2 2 2 5 2 2" xfId="5860" xr:uid="{00000000-0005-0000-0000-000089160000}"/>
    <cellStyle name="20% - 강조색4 2 2 2 5 2 3" xfId="5861" xr:uid="{00000000-0005-0000-0000-00008A160000}"/>
    <cellStyle name="20% - 강조색4 2 2 2 5 2 4" xfId="5862" xr:uid="{00000000-0005-0000-0000-00008B160000}"/>
    <cellStyle name="20% - 강조색4 2 2 2 5 2 5" xfId="5863" xr:uid="{00000000-0005-0000-0000-00008C160000}"/>
    <cellStyle name="20% - 강조색4 2 2 2 5 2 6" xfId="5864" xr:uid="{00000000-0005-0000-0000-00008D160000}"/>
    <cellStyle name="20% - 강조색4 2 2 2 5 3" xfId="5865" xr:uid="{00000000-0005-0000-0000-00008E160000}"/>
    <cellStyle name="20% - 강조색4 2 2 2 5 3 2" xfId="5866" xr:uid="{00000000-0005-0000-0000-00008F160000}"/>
    <cellStyle name="20% - 강조색4 2 2 2 5 3 3" xfId="5867" xr:uid="{00000000-0005-0000-0000-000090160000}"/>
    <cellStyle name="20% - 강조색4 2 2 2 5 4" xfId="5868" xr:uid="{00000000-0005-0000-0000-000091160000}"/>
    <cellStyle name="20% - 강조색4 2 2 2 5 4 2" xfId="5869" xr:uid="{00000000-0005-0000-0000-000092160000}"/>
    <cellStyle name="20% - 강조색4 2 2 2 5 4 3" xfId="5870" xr:uid="{00000000-0005-0000-0000-000093160000}"/>
    <cellStyle name="20% - 강조색4 2 2 2 5 5" xfId="5871" xr:uid="{00000000-0005-0000-0000-000094160000}"/>
    <cellStyle name="20% - 강조색4 2 2 2 5 5 2" xfId="5872" xr:uid="{00000000-0005-0000-0000-000095160000}"/>
    <cellStyle name="20% - 강조색4 2 2 2 5 6" xfId="5873" xr:uid="{00000000-0005-0000-0000-000096160000}"/>
    <cellStyle name="20% - 강조색4 2 2 2 5 7" xfId="5874" xr:uid="{00000000-0005-0000-0000-000097160000}"/>
    <cellStyle name="20% - 강조색4 2 2 2 5 8" xfId="5875" xr:uid="{00000000-0005-0000-0000-000098160000}"/>
    <cellStyle name="20% - 강조색4 2 2 2 5 9" xfId="5876" xr:uid="{00000000-0005-0000-0000-000099160000}"/>
    <cellStyle name="20% - 강조색4 2 2 2 6" xfId="5877" xr:uid="{00000000-0005-0000-0000-00009A160000}"/>
    <cellStyle name="20% - 강조색4 2 2 2 6 10" xfId="5878" xr:uid="{00000000-0005-0000-0000-00009B160000}"/>
    <cellStyle name="20% - 강조색4 2 2 2 6 2" xfId="5879" xr:uid="{00000000-0005-0000-0000-00009C160000}"/>
    <cellStyle name="20% - 강조색4 2 2 2 6 2 2" xfId="5880" xr:uid="{00000000-0005-0000-0000-00009D160000}"/>
    <cellStyle name="20% - 강조색4 2 2 2 6 2 3" xfId="5881" xr:uid="{00000000-0005-0000-0000-00009E160000}"/>
    <cellStyle name="20% - 강조색4 2 2 2 6 3" xfId="5882" xr:uid="{00000000-0005-0000-0000-00009F160000}"/>
    <cellStyle name="20% - 강조색4 2 2 2 6 3 2" xfId="5883" xr:uid="{00000000-0005-0000-0000-0000A0160000}"/>
    <cellStyle name="20% - 강조색4 2 2 2 6 3 3" xfId="5884" xr:uid="{00000000-0005-0000-0000-0000A1160000}"/>
    <cellStyle name="20% - 강조색4 2 2 2 6 4" xfId="5885" xr:uid="{00000000-0005-0000-0000-0000A2160000}"/>
    <cellStyle name="20% - 강조색4 2 2 2 6 4 2" xfId="5886" xr:uid="{00000000-0005-0000-0000-0000A3160000}"/>
    <cellStyle name="20% - 강조색4 2 2 2 6 5" xfId="5887" xr:uid="{00000000-0005-0000-0000-0000A4160000}"/>
    <cellStyle name="20% - 강조색4 2 2 2 6 5 2" xfId="5888" xr:uid="{00000000-0005-0000-0000-0000A5160000}"/>
    <cellStyle name="20% - 강조색4 2 2 2 6 6" xfId="5889" xr:uid="{00000000-0005-0000-0000-0000A6160000}"/>
    <cellStyle name="20% - 강조색4 2 2 2 6 7" xfId="5890" xr:uid="{00000000-0005-0000-0000-0000A7160000}"/>
    <cellStyle name="20% - 강조색4 2 2 2 6 8" xfId="5891" xr:uid="{00000000-0005-0000-0000-0000A8160000}"/>
    <cellStyle name="20% - 강조색4 2 2 2 6 9" xfId="5892" xr:uid="{00000000-0005-0000-0000-0000A9160000}"/>
    <cellStyle name="20% - 강조색4 2 2 2 7" xfId="5893" xr:uid="{00000000-0005-0000-0000-0000AA160000}"/>
    <cellStyle name="20% - 강조색4 2 2 2 7 2" xfId="5894" xr:uid="{00000000-0005-0000-0000-0000AB160000}"/>
    <cellStyle name="20% - 강조색4 2 2 2 7 3" xfId="5895" xr:uid="{00000000-0005-0000-0000-0000AC160000}"/>
    <cellStyle name="20% - 강조색4 2 2 2 8" xfId="5896" xr:uid="{00000000-0005-0000-0000-0000AD160000}"/>
    <cellStyle name="20% - 강조색4 2 2 2 8 2" xfId="5897" xr:uid="{00000000-0005-0000-0000-0000AE160000}"/>
    <cellStyle name="20% - 강조색4 2 2 2 8 3" xfId="5898" xr:uid="{00000000-0005-0000-0000-0000AF160000}"/>
    <cellStyle name="20% - 강조색4 2 2 2 9" xfId="5899" xr:uid="{00000000-0005-0000-0000-0000B0160000}"/>
    <cellStyle name="20% - 강조색4 2 2 2 9 2" xfId="5900" xr:uid="{00000000-0005-0000-0000-0000B1160000}"/>
    <cellStyle name="20% - 강조색4 2 2 2 9 3" xfId="5901" xr:uid="{00000000-0005-0000-0000-0000B2160000}"/>
    <cellStyle name="20% - 강조색4 2 2 3" xfId="5902" xr:uid="{00000000-0005-0000-0000-0000B3160000}"/>
    <cellStyle name="20% - 강조색4 2 2 3 10" xfId="5903" xr:uid="{00000000-0005-0000-0000-0000B4160000}"/>
    <cellStyle name="20% - 강조색4 2 2 3 10 2" xfId="5904" xr:uid="{00000000-0005-0000-0000-0000B5160000}"/>
    <cellStyle name="20% - 강조색4 2 2 3 11" xfId="5905" xr:uid="{00000000-0005-0000-0000-0000B6160000}"/>
    <cellStyle name="20% - 강조색4 2 2 3 12" xfId="5906" xr:uid="{00000000-0005-0000-0000-0000B7160000}"/>
    <cellStyle name="20% - 강조색4 2 2 3 13" xfId="5907" xr:uid="{00000000-0005-0000-0000-0000B8160000}"/>
    <cellStyle name="20% - 강조색4 2 2 3 14" xfId="5908" xr:uid="{00000000-0005-0000-0000-0000B9160000}"/>
    <cellStyle name="20% - 강조색4 2 2 3 15" xfId="5909" xr:uid="{00000000-0005-0000-0000-0000BA160000}"/>
    <cellStyle name="20% - 강조색4 2 2 3 2" xfId="5910" xr:uid="{00000000-0005-0000-0000-0000BB160000}"/>
    <cellStyle name="20% - 강조색4 2 2 3 2 10" xfId="5911" xr:uid="{00000000-0005-0000-0000-0000BC160000}"/>
    <cellStyle name="20% - 강조색4 2 2 3 2 11" xfId="5912" xr:uid="{00000000-0005-0000-0000-0000BD160000}"/>
    <cellStyle name="20% - 강조색4 2 2 3 2 12" xfId="5913" xr:uid="{00000000-0005-0000-0000-0000BE160000}"/>
    <cellStyle name="20% - 강조색4 2 2 3 2 2" xfId="5914" xr:uid="{00000000-0005-0000-0000-0000BF160000}"/>
    <cellStyle name="20% - 강조색4 2 2 3 2 2 10" xfId="5915" xr:uid="{00000000-0005-0000-0000-0000C0160000}"/>
    <cellStyle name="20% - 강조색4 2 2 3 2 2 2" xfId="5916" xr:uid="{00000000-0005-0000-0000-0000C1160000}"/>
    <cellStyle name="20% - 강조색4 2 2 3 2 2 2 2" xfId="5917" xr:uid="{00000000-0005-0000-0000-0000C2160000}"/>
    <cellStyle name="20% - 강조색4 2 2 3 2 2 2 2 2" xfId="5918" xr:uid="{00000000-0005-0000-0000-0000C3160000}"/>
    <cellStyle name="20% - 강조색4 2 2 3 2 2 2 2 3" xfId="5919" xr:uid="{00000000-0005-0000-0000-0000C4160000}"/>
    <cellStyle name="20% - 강조색4 2 2 3 2 2 2 2 4" xfId="5920" xr:uid="{00000000-0005-0000-0000-0000C5160000}"/>
    <cellStyle name="20% - 강조색4 2 2 3 2 2 2 2 5" xfId="5921" xr:uid="{00000000-0005-0000-0000-0000C6160000}"/>
    <cellStyle name="20% - 강조색4 2 2 3 2 2 2 3" xfId="5922" xr:uid="{00000000-0005-0000-0000-0000C7160000}"/>
    <cellStyle name="20% - 강조색4 2 2 3 2 2 2 4" xfId="5923" xr:uid="{00000000-0005-0000-0000-0000C8160000}"/>
    <cellStyle name="20% - 강조색4 2 2 3 2 2 2 5" xfId="5924" xr:uid="{00000000-0005-0000-0000-0000C9160000}"/>
    <cellStyle name="20% - 강조색4 2 2 3 2 2 2 6" xfId="5925" xr:uid="{00000000-0005-0000-0000-0000CA160000}"/>
    <cellStyle name="20% - 강조색4 2 2 3 2 2 2 7" xfId="5926" xr:uid="{00000000-0005-0000-0000-0000CB160000}"/>
    <cellStyle name="20% - 강조색4 2 2 3 2 2 3" xfId="5927" xr:uid="{00000000-0005-0000-0000-0000CC160000}"/>
    <cellStyle name="20% - 강조색4 2 2 3 2 2 3 2" xfId="5928" xr:uid="{00000000-0005-0000-0000-0000CD160000}"/>
    <cellStyle name="20% - 강조색4 2 2 3 2 2 3 3" xfId="5929" xr:uid="{00000000-0005-0000-0000-0000CE160000}"/>
    <cellStyle name="20% - 강조색4 2 2 3 2 2 3 4" xfId="5930" xr:uid="{00000000-0005-0000-0000-0000CF160000}"/>
    <cellStyle name="20% - 강조색4 2 2 3 2 2 3 5" xfId="5931" xr:uid="{00000000-0005-0000-0000-0000D0160000}"/>
    <cellStyle name="20% - 강조색4 2 2 3 2 2 3 6" xfId="5932" xr:uid="{00000000-0005-0000-0000-0000D1160000}"/>
    <cellStyle name="20% - 강조색4 2 2 3 2 2 4" xfId="5933" xr:uid="{00000000-0005-0000-0000-0000D2160000}"/>
    <cellStyle name="20% - 강조색4 2 2 3 2 2 4 2" xfId="5934" xr:uid="{00000000-0005-0000-0000-0000D3160000}"/>
    <cellStyle name="20% - 강조색4 2 2 3 2 2 5" xfId="5935" xr:uid="{00000000-0005-0000-0000-0000D4160000}"/>
    <cellStyle name="20% - 강조색4 2 2 3 2 2 5 2" xfId="5936" xr:uid="{00000000-0005-0000-0000-0000D5160000}"/>
    <cellStyle name="20% - 강조색4 2 2 3 2 2 6" xfId="5937" xr:uid="{00000000-0005-0000-0000-0000D6160000}"/>
    <cellStyle name="20% - 강조색4 2 2 3 2 2 7" xfId="5938" xr:uid="{00000000-0005-0000-0000-0000D7160000}"/>
    <cellStyle name="20% - 강조색4 2 2 3 2 2 8" xfId="5939" xr:uid="{00000000-0005-0000-0000-0000D8160000}"/>
    <cellStyle name="20% - 강조색4 2 2 3 2 2 9" xfId="5940" xr:uid="{00000000-0005-0000-0000-0000D9160000}"/>
    <cellStyle name="20% - 강조색4 2 2 3 2 3" xfId="5941" xr:uid="{00000000-0005-0000-0000-0000DA160000}"/>
    <cellStyle name="20% - 강조색4 2 2 3 2 3 10" xfId="5942" xr:uid="{00000000-0005-0000-0000-0000DB160000}"/>
    <cellStyle name="20% - 강조색4 2 2 3 2 3 2" xfId="5943" xr:uid="{00000000-0005-0000-0000-0000DC160000}"/>
    <cellStyle name="20% - 강조색4 2 2 3 2 3 2 2" xfId="5944" xr:uid="{00000000-0005-0000-0000-0000DD160000}"/>
    <cellStyle name="20% - 강조색4 2 2 3 2 3 2 3" xfId="5945" xr:uid="{00000000-0005-0000-0000-0000DE160000}"/>
    <cellStyle name="20% - 강조색4 2 2 3 2 3 2 4" xfId="5946" xr:uid="{00000000-0005-0000-0000-0000DF160000}"/>
    <cellStyle name="20% - 강조색4 2 2 3 2 3 2 5" xfId="5947" xr:uid="{00000000-0005-0000-0000-0000E0160000}"/>
    <cellStyle name="20% - 강조색4 2 2 3 2 3 2 6" xfId="5948" xr:uid="{00000000-0005-0000-0000-0000E1160000}"/>
    <cellStyle name="20% - 강조색4 2 2 3 2 3 3" xfId="5949" xr:uid="{00000000-0005-0000-0000-0000E2160000}"/>
    <cellStyle name="20% - 강조색4 2 2 3 2 3 3 2" xfId="5950" xr:uid="{00000000-0005-0000-0000-0000E3160000}"/>
    <cellStyle name="20% - 강조색4 2 2 3 2 3 4" xfId="5951" xr:uid="{00000000-0005-0000-0000-0000E4160000}"/>
    <cellStyle name="20% - 강조색4 2 2 3 2 3 4 2" xfId="5952" xr:uid="{00000000-0005-0000-0000-0000E5160000}"/>
    <cellStyle name="20% - 강조색4 2 2 3 2 3 5" xfId="5953" xr:uid="{00000000-0005-0000-0000-0000E6160000}"/>
    <cellStyle name="20% - 강조색4 2 2 3 2 3 5 2" xfId="5954" xr:uid="{00000000-0005-0000-0000-0000E7160000}"/>
    <cellStyle name="20% - 강조색4 2 2 3 2 3 6" xfId="5955" xr:uid="{00000000-0005-0000-0000-0000E8160000}"/>
    <cellStyle name="20% - 강조색4 2 2 3 2 3 7" xfId="5956" xr:uid="{00000000-0005-0000-0000-0000E9160000}"/>
    <cellStyle name="20% - 강조색4 2 2 3 2 3 8" xfId="5957" xr:uid="{00000000-0005-0000-0000-0000EA160000}"/>
    <cellStyle name="20% - 강조색4 2 2 3 2 3 9" xfId="5958" xr:uid="{00000000-0005-0000-0000-0000EB160000}"/>
    <cellStyle name="20% - 강조색4 2 2 3 2 4" xfId="5959" xr:uid="{00000000-0005-0000-0000-0000EC160000}"/>
    <cellStyle name="20% - 강조색4 2 2 3 2 4 2" xfId="5960" xr:uid="{00000000-0005-0000-0000-0000ED160000}"/>
    <cellStyle name="20% - 강조색4 2 2 3 2 4 3" xfId="5961" xr:uid="{00000000-0005-0000-0000-0000EE160000}"/>
    <cellStyle name="20% - 강조색4 2 2 3 2 4 4" xfId="5962" xr:uid="{00000000-0005-0000-0000-0000EF160000}"/>
    <cellStyle name="20% - 강조색4 2 2 3 2 4 5" xfId="5963" xr:uid="{00000000-0005-0000-0000-0000F0160000}"/>
    <cellStyle name="20% - 강조색4 2 2 3 2 4 6" xfId="5964" xr:uid="{00000000-0005-0000-0000-0000F1160000}"/>
    <cellStyle name="20% - 강조색4 2 2 3 2 5" xfId="5965" xr:uid="{00000000-0005-0000-0000-0000F2160000}"/>
    <cellStyle name="20% - 강조색4 2 2 3 2 5 2" xfId="5966" xr:uid="{00000000-0005-0000-0000-0000F3160000}"/>
    <cellStyle name="20% - 강조색4 2 2 3 2 6" xfId="5967" xr:uid="{00000000-0005-0000-0000-0000F4160000}"/>
    <cellStyle name="20% - 강조색4 2 2 3 2 6 2" xfId="5968" xr:uid="{00000000-0005-0000-0000-0000F5160000}"/>
    <cellStyle name="20% - 강조색4 2 2 3 2 7" xfId="5969" xr:uid="{00000000-0005-0000-0000-0000F6160000}"/>
    <cellStyle name="20% - 강조색4 2 2 3 2 7 2" xfId="5970" xr:uid="{00000000-0005-0000-0000-0000F7160000}"/>
    <cellStyle name="20% - 강조색4 2 2 3 2 8" xfId="5971" xr:uid="{00000000-0005-0000-0000-0000F8160000}"/>
    <cellStyle name="20% - 강조색4 2 2 3 2 9" xfId="5972" xr:uid="{00000000-0005-0000-0000-0000F9160000}"/>
    <cellStyle name="20% - 강조색4 2 2 3 3" xfId="5973" xr:uid="{00000000-0005-0000-0000-0000FA160000}"/>
    <cellStyle name="20% - 강조색4 2 2 3 3 10" xfId="5974" xr:uid="{00000000-0005-0000-0000-0000FB160000}"/>
    <cellStyle name="20% - 강조색4 2 2 3 3 2" xfId="5975" xr:uid="{00000000-0005-0000-0000-0000FC160000}"/>
    <cellStyle name="20% - 강조색4 2 2 3 3 2 2" xfId="5976" xr:uid="{00000000-0005-0000-0000-0000FD160000}"/>
    <cellStyle name="20% - 강조색4 2 2 3 3 2 2 2" xfId="5977" xr:uid="{00000000-0005-0000-0000-0000FE160000}"/>
    <cellStyle name="20% - 강조색4 2 2 3 3 2 2 3" xfId="5978" xr:uid="{00000000-0005-0000-0000-0000FF160000}"/>
    <cellStyle name="20% - 강조색4 2 2 3 3 2 2 4" xfId="5979" xr:uid="{00000000-0005-0000-0000-000000170000}"/>
    <cellStyle name="20% - 강조색4 2 2 3 3 2 2 5" xfId="5980" xr:uid="{00000000-0005-0000-0000-000001170000}"/>
    <cellStyle name="20% - 강조색4 2 2 3 3 2 3" xfId="5981" xr:uid="{00000000-0005-0000-0000-000002170000}"/>
    <cellStyle name="20% - 강조색4 2 2 3 3 2 4" xfId="5982" xr:uid="{00000000-0005-0000-0000-000003170000}"/>
    <cellStyle name="20% - 강조색4 2 2 3 3 2 5" xfId="5983" xr:uid="{00000000-0005-0000-0000-000004170000}"/>
    <cellStyle name="20% - 강조색4 2 2 3 3 2 6" xfId="5984" xr:uid="{00000000-0005-0000-0000-000005170000}"/>
    <cellStyle name="20% - 강조색4 2 2 3 3 2 7" xfId="5985" xr:uid="{00000000-0005-0000-0000-000006170000}"/>
    <cellStyle name="20% - 강조색4 2 2 3 3 3" xfId="5986" xr:uid="{00000000-0005-0000-0000-000007170000}"/>
    <cellStyle name="20% - 강조색4 2 2 3 3 3 2" xfId="5987" xr:uid="{00000000-0005-0000-0000-000008170000}"/>
    <cellStyle name="20% - 강조색4 2 2 3 3 3 3" xfId="5988" xr:uid="{00000000-0005-0000-0000-000009170000}"/>
    <cellStyle name="20% - 강조색4 2 2 3 3 3 4" xfId="5989" xr:uid="{00000000-0005-0000-0000-00000A170000}"/>
    <cellStyle name="20% - 강조색4 2 2 3 3 3 5" xfId="5990" xr:uid="{00000000-0005-0000-0000-00000B170000}"/>
    <cellStyle name="20% - 강조색4 2 2 3 3 3 6" xfId="5991" xr:uid="{00000000-0005-0000-0000-00000C170000}"/>
    <cellStyle name="20% - 강조색4 2 2 3 3 4" xfId="5992" xr:uid="{00000000-0005-0000-0000-00000D170000}"/>
    <cellStyle name="20% - 강조색4 2 2 3 3 4 2" xfId="5993" xr:uid="{00000000-0005-0000-0000-00000E170000}"/>
    <cellStyle name="20% - 강조색4 2 2 3 3 4 3" xfId="5994" xr:uid="{00000000-0005-0000-0000-00000F170000}"/>
    <cellStyle name="20% - 강조색4 2 2 3 3 5" xfId="5995" xr:uid="{00000000-0005-0000-0000-000010170000}"/>
    <cellStyle name="20% - 강조색4 2 2 3 3 5 2" xfId="5996" xr:uid="{00000000-0005-0000-0000-000011170000}"/>
    <cellStyle name="20% - 강조색4 2 2 3 3 6" xfId="5997" xr:uid="{00000000-0005-0000-0000-000012170000}"/>
    <cellStyle name="20% - 강조색4 2 2 3 3 7" xfId="5998" xr:uid="{00000000-0005-0000-0000-000013170000}"/>
    <cellStyle name="20% - 강조색4 2 2 3 3 8" xfId="5999" xr:uid="{00000000-0005-0000-0000-000014170000}"/>
    <cellStyle name="20% - 강조색4 2 2 3 3 9" xfId="6000" xr:uid="{00000000-0005-0000-0000-000015170000}"/>
    <cellStyle name="20% - 강조색4 2 2 3 4" xfId="6001" xr:uid="{00000000-0005-0000-0000-000016170000}"/>
    <cellStyle name="20% - 강조색4 2 2 3 4 10" xfId="6002" xr:uid="{00000000-0005-0000-0000-000017170000}"/>
    <cellStyle name="20% - 강조색4 2 2 3 4 2" xfId="6003" xr:uid="{00000000-0005-0000-0000-000018170000}"/>
    <cellStyle name="20% - 강조색4 2 2 3 4 2 2" xfId="6004" xr:uid="{00000000-0005-0000-0000-000019170000}"/>
    <cellStyle name="20% - 강조색4 2 2 3 4 2 2 2" xfId="6005" xr:uid="{00000000-0005-0000-0000-00001A170000}"/>
    <cellStyle name="20% - 강조색4 2 2 3 4 2 2 3" xfId="6006" xr:uid="{00000000-0005-0000-0000-00001B170000}"/>
    <cellStyle name="20% - 강조색4 2 2 3 4 2 2 4" xfId="6007" xr:uid="{00000000-0005-0000-0000-00001C170000}"/>
    <cellStyle name="20% - 강조색4 2 2 3 4 2 2 5" xfId="6008" xr:uid="{00000000-0005-0000-0000-00001D170000}"/>
    <cellStyle name="20% - 강조색4 2 2 3 4 2 3" xfId="6009" xr:uid="{00000000-0005-0000-0000-00001E170000}"/>
    <cellStyle name="20% - 강조색4 2 2 3 4 2 4" xfId="6010" xr:uid="{00000000-0005-0000-0000-00001F170000}"/>
    <cellStyle name="20% - 강조색4 2 2 3 4 2 5" xfId="6011" xr:uid="{00000000-0005-0000-0000-000020170000}"/>
    <cellStyle name="20% - 강조색4 2 2 3 4 2 6" xfId="6012" xr:uid="{00000000-0005-0000-0000-000021170000}"/>
    <cellStyle name="20% - 강조색4 2 2 3 4 2 7" xfId="6013" xr:uid="{00000000-0005-0000-0000-000022170000}"/>
    <cellStyle name="20% - 강조색4 2 2 3 4 3" xfId="6014" xr:uid="{00000000-0005-0000-0000-000023170000}"/>
    <cellStyle name="20% - 강조색4 2 2 3 4 3 2" xfId="6015" xr:uid="{00000000-0005-0000-0000-000024170000}"/>
    <cellStyle name="20% - 강조색4 2 2 3 4 3 3" xfId="6016" xr:uid="{00000000-0005-0000-0000-000025170000}"/>
    <cellStyle name="20% - 강조색4 2 2 3 4 3 4" xfId="6017" xr:uid="{00000000-0005-0000-0000-000026170000}"/>
    <cellStyle name="20% - 강조색4 2 2 3 4 3 5" xfId="6018" xr:uid="{00000000-0005-0000-0000-000027170000}"/>
    <cellStyle name="20% - 강조색4 2 2 3 4 3 6" xfId="6019" xr:uid="{00000000-0005-0000-0000-000028170000}"/>
    <cellStyle name="20% - 강조색4 2 2 3 4 4" xfId="6020" xr:uid="{00000000-0005-0000-0000-000029170000}"/>
    <cellStyle name="20% - 강조색4 2 2 3 4 4 2" xfId="6021" xr:uid="{00000000-0005-0000-0000-00002A170000}"/>
    <cellStyle name="20% - 강조색4 2 2 3 4 4 3" xfId="6022" xr:uid="{00000000-0005-0000-0000-00002B170000}"/>
    <cellStyle name="20% - 강조색4 2 2 3 4 5" xfId="6023" xr:uid="{00000000-0005-0000-0000-00002C170000}"/>
    <cellStyle name="20% - 강조색4 2 2 3 4 5 2" xfId="6024" xr:uid="{00000000-0005-0000-0000-00002D170000}"/>
    <cellStyle name="20% - 강조색4 2 2 3 4 6" xfId="6025" xr:uid="{00000000-0005-0000-0000-00002E170000}"/>
    <cellStyle name="20% - 강조색4 2 2 3 4 7" xfId="6026" xr:uid="{00000000-0005-0000-0000-00002F170000}"/>
    <cellStyle name="20% - 강조색4 2 2 3 4 8" xfId="6027" xr:uid="{00000000-0005-0000-0000-000030170000}"/>
    <cellStyle name="20% - 강조색4 2 2 3 4 9" xfId="6028" xr:uid="{00000000-0005-0000-0000-000031170000}"/>
    <cellStyle name="20% - 강조색4 2 2 3 5" xfId="6029" xr:uid="{00000000-0005-0000-0000-000032170000}"/>
    <cellStyle name="20% - 강조색4 2 2 3 5 10" xfId="6030" xr:uid="{00000000-0005-0000-0000-000033170000}"/>
    <cellStyle name="20% - 강조색4 2 2 3 5 2" xfId="6031" xr:uid="{00000000-0005-0000-0000-000034170000}"/>
    <cellStyle name="20% - 강조색4 2 2 3 5 2 2" xfId="6032" xr:uid="{00000000-0005-0000-0000-000035170000}"/>
    <cellStyle name="20% - 강조색4 2 2 3 5 2 3" xfId="6033" xr:uid="{00000000-0005-0000-0000-000036170000}"/>
    <cellStyle name="20% - 강조색4 2 2 3 5 2 4" xfId="6034" xr:uid="{00000000-0005-0000-0000-000037170000}"/>
    <cellStyle name="20% - 강조색4 2 2 3 5 2 5" xfId="6035" xr:uid="{00000000-0005-0000-0000-000038170000}"/>
    <cellStyle name="20% - 강조색4 2 2 3 5 2 6" xfId="6036" xr:uid="{00000000-0005-0000-0000-000039170000}"/>
    <cellStyle name="20% - 강조색4 2 2 3 5 3" xfId="6037" xr:uid="{00000000-0005-0000-0000-00003A170000}"/>
    <cellStyle name="20% - 강조색4 2 2 3 5 3 2" xfId="6038" xr:uid="{00000000-0005-0000-0000-00003B170000}"/>
    <cellStyle name="20% - 강조색4 2 2 3 5 3 3" xfId="6039" xr:uid="{00000000-0005-0000-0000-00003C170000}"/>
    <cellStyle name="20% - 강조색4 2 2 3 5 4" xfId="6040" xr:uid="{00000000-0005-0000-0000-00003D170000}"/>
    <cellStyle name="20% - 강조색4 2 2 3 5 4 2" xfId="6041" xr:uid="{00000000-0005-0000-0000-00003E170000}"/>
    <cellStyle name="20% - 강조색4 2 2 3 5 5" xfId="6042" xr:uid="{00000000-0005-0000-0000-00003F170000}"/>
    <cellStyle name="20% - 강조색4 2 2 3 5 5 2" xfId="6043" xr:uid="{00000000-0005-0000-0000-000040170000}"/>
    <cellStyle name="20% - 강조색4 2 2 3 5 6" xfId="6044" xr:uid="{00000000-0005-0000-0000-000041170000}"/>
    <cellStyle name="20% - 강조색4 2 2 3 5 7" xfId="6045" xr:uid="{00000000-0005-0000-0000-000042170000}"/>
    <cellStyle name="20% - 강조색4 2 2 3 5 8" xfId="6046" xr:uid="{00000000-0005-0000-0000-000043170000}"/>
    <cellStyle name="20% - 강조색4 2 2 3 5 9" xfId="6047" xr:uid="{00000000-0005-0000-0000-000044170000}"/>
    <cellStyle name="20% - 강조색4 2 2 3 6" xfId="6048" xr:uid="{00000000-0005-0000-0000-000045170000}"/>
    <cellStyle name="20% - 강조색4 2 2 3 6 10" xfId="6049" xr:uid="{00000000-0005-0000-0000-000046170000}"/>
    <cellStyle name="20% - 강조색4 2 2 3 6 2" xfId="6050" xr:uid="{00000000-0005-0000-0000-000047170000}"/>
    <cellStyle name="20% - 강조색4 2 2 3 6 2 2" xfId="6051" xr:uid="{00000000-0005-0000-0000-000048170000}"/>
    <cellStyle name="20% - 강조색4 2 2 3 6 3" xfId="6052" xr:uid="{00000000-0005-0000-0000-000049170000}"/>
    <cellStyle name="20% - 강조색4 2 2 3 6 3 2" xfId="6053" xr:uid="{00000000-0005-0000-0000-00004A170000}"/>
    <cellStyle name="20% - 강조색4 2 2 3 6 4" xfId="6054" xr:uid="{00000000-0005-0000-0000-00004B170000}"/>
    <cellStyle name="20% - 강조색4 2 2 3 6 4 2" xfId="6055" xr:uid="{00000000-0005-0000-0000-00004C170000}"/>
    <cellStyle name="20% - 강조색4 2 2 3 6 5" xfId="6056" xr:uid="{00000000-0005-0000-0000-00004D170000}"/>
    <cellStyle name="20% - 강조색4 2 2 3 6 5 2" xfId="6057" xr:uid="{00000000-0005-0000-0000-00004E170000}"/>
    <cellStyle name="20% - 강조색4 2 2 3 6 6" xfId="6058" xr:uid="{00000000-0005-0000-0000-00004F170000}"/>
    <cellStyle name="20% - 강조색4 2 2 3 6 7" xfId="6059" xr:uid="{00000000-0005-0000-0000-000050170000}"/>
    <cellStyle name="20% - 강조색4 2 2 3 6 8" xfId="6060" xr:uid="{00000000-0005-0000-0000-000051170000}"/>
    <cellStyle name="20% - 강조색4 2 2 3 6 9" xfId="6061" xr:uid="{00000000-0005-0000-0000-000052170000}"/>
    <cellStyle name="20% - 강조색4 2 2 3 7" xfId="6062" xr:uid="{00000000-0005-0000-0000-000053170000}"/>
    <cellStyle name="20% - 강조색4 2 2 3 7 2" xfId="6063" xr:uid="{00000000-0005-0000-0000-000054170000}"/>
    <cellStyle name="20% - 강조색4 2 2 3 7 3" xfId="6064" xr:uid="{00000000-0005-0000-0000-000055170000}"/>
    <cellStyle name="20% - 강조색4 2 2 3 8" xfId="6065" xr:uid="{00000000-0005-0000-0000-000056170000}"/>
    <cellStyle name="20% - 강조색4 2 2 3 8 2" xfId="6066" xr:uid="{00000000-0005-0000-0000-000057170000}"/>
    <cellStyle name="20% - 강조색4 2 2 3 8 3" xfId="6067" xr:uid="{00000000-0005-0000-0000-000058170000}"/>
    <cellStyle name="20% - 강조색4 2 2 3 9" xfId="6068" xr:uid="{00000000-0005-0000-0000-000059170000}"/>
    <cellStyle name="20% - 강조색4 2 2 3 9 2" xfId="6069" xr:uid="{00000000-0005-0000-0000-00005A170000}"/>
    <cellStyle name="20% - 강조색4 2 2 4" xfId="6070" xr:uid="{00000000-0005-0000-0000-00005B170000}"/>
    <cellStyle name="20% - 강조색4 2 2 4 10" xfId="6071" xr:uid="{00000000-0005-0000-0000-00005C170000}"/>
    <cellStyle name="20% - 강조색4 2 2 4 11" xfId="6072" xr:uid="{00000000-0005-0000-0000-00005D170000}"/>
    <cellStyle name="20% - 강조색4 2 2 4 12" xfId="6073" xr:uid="{00000000-0005-0000-0000-00005E170000}"/>
    <cellStyle name="20% - 강조색4 2 2 4 13" xfId="6074" xr:uid="{00000000-0005-0000-0000-00005F170000}"/>
    <cellStyle name="20% - 강조색4 2 2 4 14" xfId="6075" xr:uid="{00000000-0005-0000-0000-000060170000}"/>
    <cellStyle name="20% - 강조색4 2 2 4 2" xfId="6076" xr:uid="{00000000-0005-0000-0000-000061170000}"/>
    <cellStyle name="20% - 강조색4 2 2 4 2 10" xfId="6077" xr:uid="{00000000-0005-0000-0000-000062170000}"/>
    <cellStyle name="20% - 강조색4 2 2 4 2 11" xfId="6078" xr:uid="{00000000-0005-0000-0000-000063170000}"/>
    <cellStyle name="20% - 강조색4 2 2 4 2 12" xfId="6079" xr:uid="{00000000-0005-0000-0000-000064170000}"/>
    <cellStyle name="20% - 강조색4 2 2 4 2 2" xfId="6080" xr:uid="{00000000-0005-0000-0000-000065170000}"/>
    <cellStyle name="20% - 강조색4 2 2 4 2 2 10" xfId="6081" xr:uid="{00000000-0005-0000-0000-000066170000}"/>
    <cellStyle name="20% - 강조색4 2 2 4 2 2 2" xfId="6082" xr:uid="{00000000-0005-0000-0000-000067170000}"/>
    <cellStyle name="20% - 강조색4 2 2 4 2 2 2 2" xfId="6083" xr:uid="{00000000-0005-0000-0000-000068170000}"/>
    <cellStyle name="20% - 강조색4 2 2 4 2 2 2 2 2" xfId="6084" xr:uid="{00000000-0005-0000-0000-000069170000}"/>
    <cellStyle name="20% - 강조색4 2 2 4 2 2 2 2 3" xfId="6085" xr:uid="{00000000-0005-0000-0000-00006A170000}"/>
    <cellStyle name="20% - 강조색4 2 2 4 2 2 2 2 4" xfId="6086" xr:uid="{00000000-0005-0000-0000-00006B170000}"/>
    <cellStyle name="20% - 강조색4 2 2 4 2 2 2 2 5" xfId="6087" xr:uid="{00000000-0005-0000-0000-00006C170000}"/>
    <cellStyle name="20% - 강조색4 2 2 4 2 2 2 3" xfId="6088" xr:uid="{00000000-0005-0000-0000-00006D170000}"/>
    <cellStyle name="20% - 강조색4 2 2 4 2 2 2 4" xfId="6089" xr:uid="{00000000-0005-0000-0000-00006E170000}"/>
    <cellStyle name="20% - 강조색4 2 2 4 2 2 2 5" xfId="6090" xr:uid="{00000000-0005-0000-0000-00006F170000}"/>
    <cellStyle name="20% - 강조색4 2 2 4 2 2 2 6" xfId="6091" xr:uid="{00000000-0005-0000-0000-000070170000}"/>
    <cellStyle name="20% - 강조색4 2 2 4 2 2 2 7" xfId="6092" xr:uid="{00000000-0005-0000-0000-000071170000}"/>
    <cellStyle name="20% - 강조색4 2 2 4 2 2 3" xfId="6093" xr:uid="{00000000-0005-0000-0000-000072170000}"/>
    <cellStyle name="20% - 강조색4 2 2 4 2 2 3 2" xfId="6094" xr:uid="{00000000-0005-0000-0000-000073170000}"/>
    <cellStyle name="20% - 강조색4 2 2 4 2 2 3 3" xfId="6095" xr:uid="{00000000-0005-0000-0000-000074170000}"/>
    <cellStyle name="20% - 강조색4 2 2 4 2 2 3 4" xfId="6096" xr:uid="{00000000-0005-0000-0000-000075170000}"/>
    <cellStyle name="20% - 강조색4 2 2 4 2 2 3 5" xfId="6097" xr:uid="{00000000-0005-0000-0000-000076170000}"/>
    <cellStyle name="20% - 강조색4 2 2 4 2 2 3 6" xfId="6098" xr:uid="{00000000-0005-0000-0000-000077170000}"/>
    <cellStyle name="20% - 강조색4 2 2 4 2 2 4" xfId="6099" xr:uid="{00000000-0005-0000-0000-000078170000}"/>
    <cellStyle name="20% - 강조색4 2 2 4 2 2 4 2" xfId="6100" xr:uid="{00000000-0005-0000-0000-000079170000}"/>
    <cellStyle name="20% - 강조색4 2 2 4 2 2 5" xfId="6101" xr:uid="{00000000-0005-0000-0000-00007A170000}"/>
    <cellStyle name="20% - 강조색4 2 2 4 2 2 5 2" xfId="6102" xr:uid="{00000000-0005-0000-0000-00007B170000}"/>
    <cellStyle name="20% - 강조색4 2 2 4 2 2 6" xfId="6103" xr:uid="{00000000-0005-0000-0000-00007C170000}"/>
    <cellStyle name="20% - 강조색4 2 2 4 2 2 7" xfId="6104" xr:uid="{00000000-0005-0000-0000-00007D170000}"/>
    <cellStyle name="20% - 강조색4 2 2 4 2 2 8" xfId="6105" xr:uid="{00000000-0005-0000-0000-00007E170000}"/>
    <cellStyle name="20% - 강조색4 2 2 4 2 2 9" xfId="6106" xr:uid="{00000000-0005-0000-0000-00007F170000}"/>
    <cellStyle name="20% - 강조색4 2 2 4 2 3" xfId="6107" xr:uid="{00000000-0005-0000-0000-000080170000}"/>
    <cellStyle name="20% - 강조색4 2 2 4 2 3 10" xfId="6108" xr:uid="{00000000-0005-0000-0000-000081170000}"/>
    <cellStyle name="20% - 강조색4 2 2 4 2 3 2" xfId="6109" xr:uid="{00000000-0005-0000-0000-000082170000}"/>
    <cellStyle name="20% - 강조색4 2 2 4 2 3 2 2" xfId="6110" xr:uid="{00000000-0005-0000-0000-000083170000}"/>
    <cellStyle name="20% - 강조색4 2 2 4 2 3 2 3" xfId="6111" xr:uid="{00000000-0005-0000-0000-000084170000}"/>
    <cellStyle name="20% - 강조색4 2 2 4 2 3 2 4" xfId="6112" xr:uid="{00000000-0005-0000-0000-000085170000}"/>
    <cellStyle name="20% - 강조색4 2 2 4 2 3 2 5" xfId="6113" xr:uid="{00000000-0005-0000-0000-000086170000}"/>
    <cellStyle name="20% - 강조색4 2 2 4 2 3 2 6" xfId="6114" xr:uid="{00000000-0005-0000-0000-000087170000}"/>
    <cellStyle name="20% - 강조색4 2 2 4 2 3 3" xfId="6115" xr:uid="{00000000-0005-0000-0000-000088170000}"/>
    <cellStyle name="20% - 강조색4 2 2 4 2 3 3 2" xfId="6116" xr:uid="{00000000-0005-0000-0000-000089170000}"/>
    <cellStyle name="20% - 강조색4 2 2 4 2 3 4" xfId="6117" xr:uid="{00000000-0005-0000-0000-00008A170000}"/>
    <cellStyle name="20% - 강조색4 2 2 4 2 3 4 2" xfId="6118" xr:uid="{00000000-0005-0000-0000-00008B170000}"/>
    <cellStyle name="20% - 강조색4 2 2 4 2 3 5" xfId="6119" xr:uid="{00000000-0005-0000-0000-00008C170000}"/>
    <cellStyle name="20% - 강조색4 2 2 4 2 3 5 2" xfId="6120" xr:uid="{00000000-0005-0000-0000-00008D170000}"/>
    <cellStyle name="20% - 강조색4 2 2 4 2 3 6" xfId="6121" xr:uid="{00000000-0005-0000-0000-00008E170000}"/>
    <cellStyle name="20% - 강조색4 2 2 4 2 3 7" xfId="6122" xr:uid="{00000000-0005-0000-0000-00008F170000}"/>
    <cellStyle name="20% - 강조색4 2 2 4 2 3 8" xfId="6123" xr:uid="{00000000-0005-0000-0000-000090170000}"/>
    <cellStyle name="20% - 강조색4 2 2 4 2 3 9" xfId="6124" xr:uid="{00000000-0005-0000-0000-000091170000}"/>
    <cellStyle name="20% - 강조색4 2 2 4 2 4" xfId="6125" xr:uid="{00000000-0005-0000-0000-000092170000}"/>
    <cellStyle name="20% - 강조색4 2 2 4 2 4 2" xfId="6126" xr:uid="{00000000-0005-0000-0000-000093170000}"/>
    <cellStyle name="20% - 강조색4 2 2 4 2 4 3" xfId="6127" xr:uid="{00000000-0005-0000-0000-000094170000}"/>
    <cellStyle name="20% - 강조색4 2 2 4 2 4 4" xfId="6128" xr:uid="{00000000-0005-0000-0000-000095170000}"/>
    <cellStyle name="20% - 강조색4 2 2 4 2 4 5" xfId="6129" xr:uid="{00000000-0005-0000-0000-000096170000}"/>
    <cellStyle name="20% - 강조색4 2 2 4 2 4 6" xfId="6130" xr:uid="{00000000-0005-0000-0000-000097170000}"/>
    <cellStyle name="20% - 강조색4 2 2 4 2 5" xfId="6131" xr:uid="{00000000-0005-0000-0000-000098170000}"/>
    <cellStyle name="20% - 강조색4 2 2 4 2 5 2" xfId="6132" xr:uid="{00000000-0005-0000-0000-000099170000}"/>
    <cellStyle name="20% - 강조색4 2 2 4 2 6" xfId="6133" xr:uid="{00000000-0005-0000-0000-00009A170000}"/>
    <cellStyle name="20% - 강조색4 2 2 4 2 6 2" xfId="6134" xr:uid="{00000000-0005-0000-0000-00009B170000}"/>
    <cellStyle name="20% - 강조색4 2 2 4 2 7" xfId="6135" xr:uid="{00000000-0005-0000-0000-00009C170000}"/>
    <cellStyle name="20% - 강조색4 2 2 4 2 7 2" xfId="6136" xr:uid="{00000000-0005-0000-0000-00009D170000}"/>
    <cellStyle name="20% - 강조색4 2 2 4 2 8" xfId="6137" xr:uid="{00000000-0005-0000-0000-00009E170000}"/>
    <cellStyle name="20% - 강조색4 2 2 4 2 9" xfId="6138" xr:uid="{00000000-0005-0000-0000-00009F170000}"/>
    <cellStyle name="20% - 강조색4 2 2 4 3" xfId="6139" xr:uid="{00000000-0005-0000-0000-0000A0170000}"/>
    <cellStyle name="20% - 강조색4 2 2 4 3 10" xfId="6140" xr:uid="{00000000-0005-0000-0000-0000A1170000}"/>
    <cellStyle name="20% - 강조색4 2 2 4 3 2" xfId="6141" xr:uid="{00000000-0005-0000-0000-0000A2170000}"/>
    <cellStyle name="20% - 강조색4 2 2 4 3 2 2" xfId="6142" xr:uid="{00000000-0005-0000-0000-0000A3170000}"/>
    <cellStyle name="20% - 강조색4 2 2 4 3 2 2 2" xfId="6143" xr:uid="{00000000-0005-0000-0000-0000A4170000}"/>
    <cellStyle name="20% - 강조색4 2 2 4 3 2 2 3" xfId="6144" xr:uid="{00000000-0005-0000-0000-0000A5170000}"/>
    <cellStyle name="20% - 강조색4 2 2 4 3 2 2 4" xfId="6145" xr:uid="{00000000-0005-0000-0000-0000A6170000}"/>
    <cellStyle name="20% - 강조색4 2 2 4 3 2 2 5" xfId="6146" xr:uid="{00000000-0005-0000-0000-0000A7170000}"/>
    <cellStyle name="20% - 강조색4 2 2 4 3 2 3" xfId="6147" xr:uid="{00000000-0005-0000-0000-0000A8170000}"/>
    <cellStyle name="20% - 강조색4 2 2 4 3 2 4" xfId="6148" xr:uid="{00000000-0005-0000-0000-0000A9170000}"/>
    <cellStyle name="20% - 강조색4 2 2 4 3 2 5" xfId="6149" xr:uid="{00000000-0005-0000-0000-0000AA170000}"/>
    <cellStyle name="20% - 강조색4 2 2 4 3 2 6" xfId="6150" xr:uid="{00000000-0005-0000-0000-0000AB170000}"/>
    <cellStyle name="20% - 강조색4 2 2 4 3 2 7" xfId="6151" xr:uid="{00000000-0005-0000-0000-0000AC170000}"/>
    <cellStyle name="20% - 강조색4 2 2 4 3 3" xfId="6152" xr:uid="{00000000-0005-0000-0000-0000AD170000}"/>
    <cellStyle name="20% - 강조색4 2 2 4 3 3 2" xfId="6153" xr:uid="{00000000-0005-0000-0000-0000AE170000}"/>
    <cellStyle name="20% - 강조색4 2 2 4 3 3 3" xfId="6154" xr:uid="{00000000-0005-0000-0000-0000AF170000}"/>
    <cellStyle name="20% - 강조색4 2 2 4 3 3 4" xfId="6155" xr:uid="{00000000-0005-0000-0000-0000B0170000}"/>
    <cellStyle name="20% - 강조색4 2 2 4 3 3 5" xfId="6156" xr:uid="{00000000-0005-0000-0000-0000B1170000}"/>
    <cellStyle name="20% - 강조색4 2 2 4 3 3 6" xfId="6157" xr:uid="{00000000-0005-0000-0000-0000B2170000}"/>
    <cellStyle name="20% - 강조색4 2 2 4 3 4" xfId="6158" xr:uid="{00000000-0005-0000-0000-0000B3170000}"/>
    <cellStyle name="20% - 강조색4 2 2 4 3 4 2" xfId="6159" xr:uid="{00000000-0005-0000-0000-0000B4170000}"/>
    <cellStyle name="20% - 강조색4 2 2 4 3 5" xfId="6160" xr:uid="{00000000-0005-0000-0000-0000B5170000}"/>
    <cellStyle name="20% - 강조색4 2 2 4 3 5 2" xfId="6161" xr:uid="{00000000-0005-0000-0000-0000B6170000}"/>
    <cellStyle name="20% - 강조색4 2 2 4 3 6" xfId="6162" xr:uid="{00000000-0005-0000-0000-0000B7170000}"/>
    <cellStyle name="20% - 강조색4 2 2 4 3 7" xfId="6163" xr:uid="{00000000-0005-0000-0000-0000B8170000}"/>
    <cellStyle name="20% - 강조색4 2 2 4 3 8" xfId="6164" xr:uid="{00000000-0005-0000-0000-0000B9170000}"/>
    <cellStyle name="20% - 강조색4 2 2 4 3 9" xfId="6165" xr:uid="{00000000-0005-0000-0000-0000BA170000}"/>
    <cellStyle name="20% - 강조색4 2 2 4 4" xfId="6166" xr:uid="{00000000-0005-0000-0000-0000BB170000}"/>
    <cellStyle name="20% - 강조색4 2 2 4 4 10" xfId="6167" xr:uid="{00000000-0005-0000-0000-0000BC170000}"/>
    <cellStyle name="20% - 강조색4 2 2 4 4 2" xfId="6168" xr:uid="{00000000-0005-0000-0000-0000BD170000}"/>
    <cellStyle name="20% - 강조색4 2 2 4 4 2 2" xfId="6169" xr:uid="{00000000-0005-0000-0000-0000BE170000}"/>
    <cellStyle name="20% - 강조색4 2 2 4 4 2 2 2" xfId="6170" xr:uid="{00000000-0005-0000-0000-0000BF170000}"/>
    <cellStyle name="20% - 강조색4 2 2 4 4 2 2 3" xfId="6171" xr:uid="{00000000-0005-0000-0000-0000C0170000}"/>
    <cellStyle name="20% - 강조색4 2 2 4 4 2 2 4" xfId="6172" xr:uid="{00000000-0005-0000-0000-0000C1170000}"/>
    <cellStyle name="20% - 강조색4 2 2 4 4 2 2 5" xfId="6173" xr:uid="{00000000-0005-0000-0000-0000C2170000}"/>
    <cellStyle name="20% - 강조색4 2 2 4 4 2 3" xfId="6174" xr:uid="{00000000-0005-0000-0000-0000C3170000}"/>
    <cellStyle name="20% - 강조색4 2 2 4 4 2 4" xfId="6175" xr:uid="{00000000-0005-0000-0000-0000C4170000}"/>
    <cellStyle name="20% - 강조색4 2 2 4 4 2 5" xfId="6176" xr:uid="{00000000-0005-0000-0000-0000C5170000}"/>
    <cellStyle name="20% - 강조색4 2 2 4 4 2 6" xfId="6177" xr:uid="{00000000-0005-0000-0000-0000C6170000}"/>
    <cellStyle name="20% - 강조색4 2 2 4 4 2 7" xfId="6178" xr:uid="{00000000-0005-0000-0000-0000C7170000}"/>
    <cellStyle name="20% - 강조색4 2 2 4 4 3" xfId="6179" xr:uid="{00000000-0005-0000-0000-0000C8170000}"/>
    <cellStyle name="20% - 강조색4 2 2 4 4 3 2" xfId="6180" xr:uid="{00000000-0005-0000-0000-0000C9170000}"/>
    <cellStyle name="20% - 강조색4 2 2 4 4 3 3" xfId="6181" xr:uid="{00000000-0005-0000-0000-0000CA170000}"/>
    <cellStyle name="20% - 강조색4 2 2 4 4 3 4" xfId="6182" xr:uid="{00000000-0005-0000-0000-0000CB170000}"/>
    <cellStyle name="20% - 강조색4 2 2 4 4 3 5" xfId="6183" xr:uid="{00000000-0005-0000-0000-0000CC170000}"/>
    <cellStyle name="20% - 강조색4 2 2 4 4 3 6" xfId="6184" xr:uid="{00000000-0005-0000-0000-0000CD170000}"/>
    <cellStyle name="20% - 강조색4 2 2 4 4 4" xfId="6185" xr:uid="{00000000-0005-0000-0000-0000CE170000}"/>
    <cellStyle name="20% - 강조색4 2 2 4 4 4 2" xfId="6186" xr:uid="{00000000-0005-0000-0000-0000CF170000}"/>
    <cellStyle name="20% - 강조색4 2 2 4 4 5" xfId="6187" xr:uid="{00000000-0005-0000-0000-0000D0170000}"/>
    <cellStyle name="20% - 강조색4 2 2 4 4 5 2" xfId="6188" xr:uid="{00000000-0005-0000-0000-0000D1170000}"/>
    <cellStyle name="20% - 강조색4 2 2 4 4 6" xfId="6189" xr:uid="{00000000-0005-0000-0000-0000D2170000}"/>
    <cellStyle name="20% - 강조색4 2 2 4 4 7" xfId="6190" xr:uid="{00000000-0005-0000-0000-0000D3170000}"/>
    <cellStyle name="20% - 강조색4 2 2 4 4 8" xfId="6191" xr:uid="{00000000-0005-0000-0000-0000D4170000}"/>
    <cellStyle name="20% - 강조색4 2 2 4 4 9" xfId="6192" xr:uid="{00000000-0005-0000-0000-0000D5170000}"/>
    <cellStyle name="20% - 강조색4 2 2 4 5" xfId="6193" xr:uid="{00000000-0005-0000-0000-0000D6170000}"/>
    <cellStyle name="20% - 강조색4 2 2 4 5 10" xfId="6194" xr:uid="{00000000-0005-0000-0000-0000D7170000}"/>
    <cellStyle name="20% - 강조색4 2 2 4 5 2" xfId="6195" xr:uid="{00000000-0005-0000-0000-0000D8170000}"/>
    <cellStyle name="20% - 강조색4 2 2 4 5 2 2" xfId="6196" xr:uid="{00000000-0005-0000-0000-0000D9170000}"/>
    <cellStyle name="20% - 강조색4 2 2 4 5 2 3" xfId="6197" xr:uid="{00000000-0005-0000-0000-0000DA170000}"/>
    <cellStyle name="20% - 강조색4 2 2 4 5 2 4" xfId="6198" xr:uid="{00000000-0005-0000-0000-0000DB170000}"/>
    <cellStyle name="20% - 강조색4 2 2 4 5 2 5" xfId="6199" xr:uid="{00000000-0005-0000-0000-0000DC170000}"/>
    <cellStyle name="20% - 강조색4 2 2 4 5 2 6" xfId="6200" xr:uid="{00000000-0005-0000-0000-0000DD170000}"/>
    <cellStyle name="20% - 강조색4 2 2 4 5 3" xfId="6201" xr:uid="{00000000-0005-0000-0000-0000DE170000}"/>
    <cellStyle name="20% - 강조색4 2 2 4 5 3 2" xfId="6202" xr:uid="{00000000-0005-0000-0000-0000DF170000}"/>
    <cellStyle name="20% - 강조색4 2 2 4 5 4" xfId="6203" xr:uid="{00000000-0005-0000-0000-0000E0170000}"/>
    <cellStyle name="20% - 강조색4 2 2 4 5 4 2" xfId="6204" xr:uid="{00000000-0005-0000-0000-0000E1170000}"/>
    <cellStyle name="20% - 강조색4 2 2 4 5 5" xfId="6205" xr:uid="{00000000-0005-0000-0000-0000E2170000}"/>
    <cellStyle name="20% - 강조색4 2 2 4 5 5 2" xfId="6206" xr:uid="{00000000-0005-0000-0000-0000E3170000}"/>
    <cellStyle name="20% - 강조색4 2 2 4 5 6" xfId="6207" xr:uid="{00000000-0005-0000-0000-0000E4170000}"/>
    <cellStyle name="20% - 강조색4 2 2 4 5 7" xfId="6208" xr:uid="{00000000-0005-0000-0000-0000E5170000}"/>
    <cellStyle name="20% - 강조색4 2 2 4 5 8" xfId="6209" xr:uid="{00000000-0005-0000-0000-0000E6170000}"/>
    <cellStyle name="20% - 강조색4 2 2 4 5 9" xfId="6210" xr:uid="{00000000-0005-0000-0000-0000E7170000}"/>
    <cellStyle name="20% - 강조색4 2 2 4 6" xfId="6211" xr:uid="{00000000-0005-0000-0000-0000E8170000}"/>
    <cellStyle name="20% - 강조색4 2 2 4 6 2" xfId="6212" xr:uid="{00000000-0005-0000-0000-0000E9170000}"/>
    <cellStyle name="20% - 강조색4 2 2 4 6 3" xfId="6213" xr:uid="{00000000-0005-0000-0000-0000EA170000}"/>
    <cellStyle name="20% - 강조색4 2 2 4 6 4" xfId="6214" xr:uid="{00000000-0005-0000-0000-0000EB170000}"/>
    <cellStyle name="20% - 강조색4 2 2 4 6 5" xfId="6215" xr:uid="{00000000-0005-0000-0000-0000EC170000}"/>
    <cellStyle name="20% - 강조색4 2 2 4 6 6" xfId="6216" xr:uid="{00000000-0005-0000-0000-0000ED170000}"/>
    <cellStyle name="20% - 강조색4 2 2 4 7" xfId="6217" xr:uid="{00000000-0005-0000-0000-0000EE170000}"/>
    <cellStyle name="20% - 강조색4 2 2 4 7 2" xfId="6218" xr:uid="{00000000-0005-0000-0000-0000EF170000}"/>
    <cellStyle name="20% - 강조색4 2 2 4 8" xfId="6219" xr:uid="{00000000-0005-0000-0000-0000F0170000}"/>
    <cellStyle name="20% - 강조색4 2 2 4 8 2" xfId="6220" xr:uid="{00000000-0005-0000-0000-0000F1170000}"/>
    <cellStyle name="20% - 강조색4 2 2 4 9" xfId="6221" xr:uid="{00000000-0005-0000-0000-0000F2170000}"/>
    <cellStyle name="20% - 강조색4 2 2 4 9 2" xfId="6222" xr:uid="{00000000-0005-0000-0000-0000F3170000}"/>
    <cellStyle name="20% - 강조색4 2 2 5" xfId="6223" xr:uid="{00000000-0005-0000-0000-0000F4170000}"/>
    <cellStyle name="20% - 강조색4 2 2 5 10" xfId="6224" xr:uid="{00000000-0005-0000-0000-0000F5170000}"/>
    <cellStyle name="20% - 강조색4 2 2 5 11" xfId="6225" xr:uid="{00000000-0005-0000-0000-0000F6170000}"/>
    <cellStyle name="20% - 강조색4 2 2 5 12" xfId="6226" xr:uid="{00000000-0005-0000-0000-0000F7170000}"/>
    <cellStyle name="20% - 강조색4 2 2 5 13" xfId="6227" xr:uid="{00000000-0005-0000-0000-0000F8170000}"/>
    <cellStyle name="20% - 강조색4 2 2 5 14" xfId="6228" xr:uid="{00000000-0005-0000-0000-0000F9170000}"/>
    <cellStyle name="20% - 강조색4 2 2 5 2" xfId="6229" xr:uid="{00000000-0005-0000-0000-0000FA170000}"/>
    <cellStyle name="20% - 강조색4 2 2 5 2 10" xfId="6230" xr:uid="{00000000-0005-0000-0000-0000FB170000}"/>
    <cellStyle name="20% - 강조색4 2 2 5 2 11" xfId="6231" xr:uid="{00000000-0005-0000-0000-0000FC170000}"/>
    <cellStyle name="20% - 강조색4 2 2 5 2 12" xfId="6232" xr:uid="{00000000-0005-0000-0000-0000FD170000}"/>
    <cellStyle name="20% - 강조색4 2 2 5 2 2" xfId="6233" xr:uid="{00000000-0005-0000-0000-0000FE170000}"/>
    <cellStyle name="20% - 강조색4 2 2 5 2 2 10" xfId="6234" xr:uid="{00000000-0005-0000-0000-0000FF170000}"/>
    <cellStyle name="20% - 강조색4 2 2 5 2 2 2" xfId="6235" xr:uid="{00000000-0005-0000-0000-000000180000}"/>
    <cellStyle name="20% - 강조색4 2 2 5 2 2 2 2" xfId="6236" xr:uid="{00000000-0005-0000-0000-000001180000}"/>
    <cellStyle name="20% - 강조색4 2 2 5 2 2 2 2 2" xfId="6237" xr:uid="{00000000-0005-0000-0000-000002180000}"/>
    <cellStyle name="20% - 강조색4 2 2 5 2 2 2 2 3" xfId="6238" xr:uid="{00000000-0005-0000-0000-000003180000}"/>
    <cellStyle name="20% - 강조색4 2 2 5 2 2 2 2 4" xfId="6239" xr:uid="{00000000-0005-0000-0000-000004180000}"/>
    <cellStyle name="20% - 강조색4 2 2 5 2 2 2 2 5" xfId="6240" xr:uid="{00000000-0005-0000-0000-000005180000}"/>
    <cellStyle name="20% - 강조색4 2 2 5 2 2 2 3" xfId="6241" xr:uid="{00000000-0005-0000-0000-000006180000}"/>
    <cellStyle name="20% - 강조색4 2 2 5 2 2 2 4" xfId="6242" xr:uid="{00000000-0005-0000-0000-000007180000}"/>
    <cellStyle name="20% - 강조색4 2 2 5 2 2 2 5" xfId="6243" xr:uid="{00000000-0005-0000-0000-000008180000}"/>
    <cellStyle name="20% - 강조색4 2 2 5 2 2 2 6" xfId="6244" xr:uid="{00000000-0005-0000-0000-000009180000}"/>
    <cellStyle name="20% - 강조색4 2 2 5 2 2 2 7" xfId="6245" xr:uid="{00000000-0005-0000-0000-00000A180000}"/>
    <cellStyle name="20% - 강조색4 2 2 5 2 2 3" xfId="6246" xr:uid="{00000000-0005-0000-0000-00000B180000}"/>
    <cellStyle name="20% - 강조색4 2 2 5 2 2 3 2" xfId="6247" xr:uid="{00000000-0005-0000-0000-00000C180000}"/>
    <cellStyle name="20% - 강조색4 2 2 5 2 2 3 3" xfId="6248" xr:uid="{00000000-0005-0000-0000-00000D180000}"/>
    <cellStyle name="20% - 강조색4 2 2 5 2 2 3 4" xfId="6249" xr:uid="{00000000-0005-0000-0000-00000E180000}"/>
    <cellStyle name="20% - 강조색4 2 2 5 2 2 3 5" xfId="6250" xr:uid="{00000000-0005-0000-0000-00000F180000}"/>
    <cellStyle name="20% - 강조색4 2 2 5 2 2 3 6" xfId="6251" xr:uid="{00000000-0005-0000-0000-000010180000}"/>
    <cellStyle name="20% - 강조색4 2 2 5 2 2 4" xfId="6252" xr:uid="{00000000-0005-0000-0000-000011180000}"/>
    <cellStyle name="20% - 강조색4 2 2 5 2 2 4 2" xfId="6253" xr:uid="{00000000-0005-0000-0000-000012180000}"/>
    <cellStyle name="20% - 강조색4 2 2 5 2 2 5" xfId="6254" xr:uid="{00000000-0005-0000-0000-000013180000}"/>
    <cellStyle name="20% - 강조색4 2 2 5 2 2 5 2" xfId="6255" xr:uid="{00000000-0005-0000-0000-000014180000}"/>
    <cellStyle name="20% - 강조색4 2 2 5 2 2 6" xfId="6256" xr:uid="{00000000-0005-0000-0000-000015180000}"/>
    <cellStyle name="20% - 강조색4 2 2 5 2 2 7" xfId="6257" xr:uid="{00000000-0005-0000-0000-000016180000}"/>
    <cellStyle name="20% - 강조색4 2 2 5 2 2 8" xfId="6258" xr:uid="{00000000-0005-0000-0000-000017180000}"/>
    <cellStyle name="20% - 강조색4 2 2 5 2 2 9" xfId="6259" xr:uid="{00000000-0005-0000-0000-000018180000}"/>
    <cellStyle name="20% - 강조색4 2 2 5 2 3" xfId="6260" xr:uid="{00000000-0005-0000-0000-000019180000}"/>
    <cellStyle name="20% - 강조색4 2 2 5 2 3 10" xfId="6261" xr:uid="{00000000-0005-0000-0000-00001A180000}"/>
    <cellStyle name="20% - 강조색4 2 2 5 2 3 2" xfId="6262" xr:uid="{00000000-0005-0000-0000-00001B180000}"/>
    <cellStyle name="20% - 강조색4 2 2 5 2 3 2 2" xfId="6263" xr:uid="{00000000-0005-0000-0000-00001C180000}"/>
    <cellStyle name="20% - 강조색4 2 2 5 2 3 2 3" xfId="6264" xr:uid="{00000000-0005-0000-0000-00001D180000}"/>
    <cellStyle name="20% - 강조색4 2 2 5 2 3 2 4" xfId="6265" xr:uid="{00000000-0005-0000-0000-00001E180000}"/>
    <cellStyle name="20% - 강조색4 2 2 5 2 3 2 5" xfId="6266" xr:uid="{00000000-0005-0000-0000-00001F180000}"/>
    <cellStyle name="20% - 강조색4 2 2 5 2 3 2 6" xfId="6267" xr:uid="{00000000-0005-0000-0000-000020180000}"/>
    <cellStyle name="20% - 강조색4 2 2 5 2 3 3" xfId="6268" xr:uid="{00000000-0005-0000-0000-000021180000}"/>
    <cellStyle name="20% - 강조색4 2 2 5 2 3 3 2" xfId="6269" xr:uid="{00000000-0005-0000-0000-000022180000}"/>
    <cellStyle name="20% - 강조색4 2 2 5 2 3 4" xfId="6270" xr:uid="{00000000-0005-0000-0000-000023180000}"/>
    <cellStyle name="20% - 강조색4 2 2 5 2 3 4 2" xfId="6271" xr:uid="{00000000-0005-0000-0000-000024180000}"/>
    <cellStyle name="20% - 강조색4 2 2 5 2 3 5" xfId="6272" xr:uid="{00000000-0005-0000-0000-000025180000}"/>
    <cellStyle name="20% - 강조색4 2 2 5 2 3 5 2" xfId="6273" xr:uid="{00000000-0005-0000-0000-000026180000}"/>
    <cellStyle name="20% - 강조색4 2 2 5 2 3 6" xfId="6274" xr:uid="{00000000-0005-0000-0000-000027180000}"/>
    <cellStyle name="20% - 강조색4 2 2 5 2 3 7" xfId="6275" xr:uid="{00000000-0005-0000-0000-000028180000}"/>
    <cellStyle name="20% - 강조색4 2 2 5 2 3 8" xfId="6276" xr:uid="{00000000-0005-0000-0000-000029180000}"/>
    <cellStyle name="20% - 강조색4 2 2 5 2 3 9" xfId="6277" xr:uid="{00000000-0005-0000-0000-00002A180000}"/>
    <cellStyle name="20% - 강조색4 2 2 5 2 4" xfId="6278" xr:uid="{00000000-0005-0000-0000-00002B180000}"/>
    <cellStyle name="20% - 강조색4 2 2 5 2 4 2" xfId="6279" xr:uid="{00000000-0005-0000-0000-00002C180000}"/>
    <cellStyle name="20% - 강조색4 2 2 5 2 4 3" xfId="6280" xr:uid="{00000000-0005-0000-0000-00002D180000}"/>
    <cellStyle name="20% - 강조색4 2 2 5 2 4 4" xfId="6281" xr:uid="{00000000-0005-0000-0000-00002E180000}"/>
    <cellStyle name="20% - 강조색4 2 2 5 2 4 5" xfId="6282" xr:uid="{00000000-0005-0000-0000-00002F180000}"/>
    <cellStyle name="20% - 강조색4 2 2 5 2 4 6" xfId="6283" xr:uid="{00000000-0005-0000-0000-000030180000}"/>
    <cellStyle name="20% - 강조색4 2 2 5 2 5" xfId="6284" xr:uid="{00000000-0005-0000-0000-000031180000}"/>
    <cellStyle name="20% - 강조색4 2 2 5 2 5 2" xfId="6285" xr:uid="{00000000-0005-0000-0000-000032180000}"/>
    <cellStyle name="20% - 강조색4 2 2 5 2 6" xfId="6286" xr:uid="{00000000-0005-0000-0000-000033180000}"/>
    <cellStyle name="20% - 강조색4 2 2 5 2 6 2" xfId="6287" xr:uid="{00000000-0005-0000-0000-000034180000}"/>
    <cellStyle name="20% - 강조색4 2 2 5 2 7" xfId="6288" xr:uid="{00000000-0005-0000-0000-000035180000}"/>
    <cellStyle name="20% - 강조색4 2 2 5 2 7 2" xfId="6289" xr:uid="{00000000-0005-0000-0000-000036180000}"/>
    <cellStyle name="20% - 강조색4 2 2 5 2 8" xfId="6290" xr:uid="{00000000-0005-0000-0000-000037180000}"/>
    <cellStyle name="20% - 강조색4 2 2 5 2 9" xfId="6291" xr:uid="{00000000-0005-0000-0000-000038180000}"/>
    <cellStyle name="20% - 강조색4 2 2 5 3" xfId="6292" xr:uid="{00000000-0005-0000-0000-000039180000}"/>
    <cellStyle name="20% - 강조색4 2 2 5 3 10" xfId="6293" xr:uid="{00000000-0005-0000-0000-00003A180000}"/>
    <cellStyle name="20% - 강조색4 2 2 5 3 2" xfId="6294" xr:uid="{00000000-0005-0000-0000-00003B180000}"/>
    <cellStyle name="20% - 강조색4 2 2 5 3 2 2" xfId="6295" xr:uid="{00000000-0005-0000-0000-00003C180000}"/>
    <cellStyle name="20% - 강조색4 2 2 5 3 2 2 2" xfId="6296" xr:uid="{00000000-0005-0000-0000-00003D180000}"/>
    <cellStyle name="20% - 강조색4 2 2 5 3 2 2 3" xfId="6297" xr:uid="{00000000-0005-0000-0000-00003E180000}"/>
    <cellStyle name="20% - 강조색4 2 2 5 3 2 2 4" xfId="6298" xr:uid="{00000000-0005-0000-0000-00003F180000}"/>
    <cellStyle name="20% - 강조색4 2 2 5 3 2 2 5" xfId="6299" xr:uid="{00000000-0005-0000-0000-000040180000}"/>
    <cellStyle name="20% - 강조색4 2 2 5 3 2 3" xfId="6300" xr:uid="{00000000-0005-0000-0000-000041180000}"/>
    <cellStyle name="20% - 강조색4 2 2 5 3 2 4" xfId="6301" xr:uid="{00000000-0005-0000-0000-000042180000}"/>
    <cellStyle name="20% - 강조색4 2 2 5 3 2 5" xfId="6302" xr:uid="{00000000-0005-0000-0000-000043180000}"/>
    <cellStyle name="20% - 강조색4 2 2 5 3 2 6" xfId="6303" xr:uid="{00000000-0005-0000-0000-000044180000}"/>
    <cellStyle name="20% - 강조색4 2 2 5 3 2 7" xfId="6304" xr:uid="{00000000-0005-0000-0000-000045180000}"/>
    <cellStyle name="20% - 강조색4 2 2 5 3 3" xfId="6305" xr:uid="{00000000-0005-0000-0000-000046180000}"/>
    <cellStyle name="20% - 강조색4 2 2 5 3 3 2" xfId="6306" xr:uid="{00000000-0005-0000-0000-000047180000}"/>
    <cellStyle name="20% - 강조색4 2 2 5 3 3 3" xfId="6307" xr:uid="{00000000-0005-0000-0000-000048180000}"/>
    <cellStyle name="20% - 강조색4 2 2 5 3 3 4" xfId="6308" xr:uid="{00000000-0005-0000-0000-000049180000}"/>
    <cellStyle name="20% - 강조색4 2 2 5 3 3 5" xfId="6309" xr:uid="{00000000-0005-0000-0000-00004A180000}"/>
    <cellStyle name="20% - 강조색4 2 2 5 3 3 6" xfId="6310" xr:uid="{00000000-0005-0000-0000-00004B180000}"/>
    <cellStyle name="20% - 강조색4 2 2 5 3 4" xfId="6311" xr:uid="{00000000-0005-0000-0000-00004C180000}"/>
    <cellStyle name="20% - 강조색4 2 2 5 3 4 2" xfId="6312" xr:uid="{00000000-0005-0000-0000-00004D180000}"/>
    <cellStyle name="20% - 강조색4 2 2 5 3 5" xfId="6313" xr:uid="{00000000-0005-0000-0000-00004E180000}"/>
    <cellStyle name="20% - 강조색4 2 2 5 3 5 2" xfId="6314" xr:uid="{00000000-0005-0000-0000-00004F180000}"/>
    <cellStyle name="20% - 강조색4 2 2 5 3 6" xfId="6315" xr:uid="{00000000-0005-0000-0000-000050180000}"/>
    <cellStyle name="20% - 강조색4 2 2 5 3 7" xfId="6316" xr:uid="{00000000-0005-0000-0000-000051180000}"/>
    <cellStyle name="20% - 강조색4 2 2 5 3 8" xfId="6317" xr:uid="{00000000-0005-0000-0000-000052180000}"/>
    <cellStyle name="20% - 강조색4 2 2 5 3 9" xfId="6318" xr:uid="{00000000-0005-0000-0000-000053180000}"/>
    <cellStyle name="20% - 강조색4 2 2 5 4" xfId="6319" xr:uid="{00000000-0005-0000-0000-000054180000}"/>
    <cellStyle name="20% - 강조색4 2 2 5 4 10" xfId="6320" xr:uid="{00000000-0005-0000-0000-000055180000}"/>
    <cellStyle name="20% - 강조색4 2 2 5 4 2" xfId="6321" xr:uid="{00000000-0005-0000-0000-000056180000}"/>
    <cellStyle name="20% - 강조색4 2 2 5 4 2 2" xfId="6322" xr:uid="{00000000-0005-0000-0000-000057180000}"/>
    <cellStyle name="20% - 강조색4 2 2 5 4 2 2 2" xfId="6323" xr:uid="{00000000-0005-0000-0000-000058180000}"/>
    <cellStyle name="20% - 강조색4 2 2 5 4 2 2 3" xfId="6324" xr:uid="{00000000-0005-0000-0000-000059180000}"/>
    <cellStyle name="20% - 강조색4 2 2 5 4 2 2 4" xfId="6325" xr:uid="{00000000-0005-0000-0000-00005A180000}"/>
    <cellStyle name="20% - 강조색4 2 2 5 4 2 2 5" xfId="6326" xr:uid="{00000000-0005-0000-0000-00005B180000}"/>
    <cellStyle name="20% - 강조색4 2 2 5 4 2 3" xfId="6327" xr:uid="{00000000-0005-0000-0000-00005C180000}"/>
    <cellStyle name="20% - 강조색4 2 2 5 4 2 4" xfId="6328" xr:uid="{00000000-0005-0000-0000-00005D180000}"/>
    <cellStyle name="20% - 강조색4 2 2 5 4 2 5" xfId="6329" xr:uid="{00000000-0005-0000-0000-00005E180000}"/>
    <cellStyle name="20% - 강조색4 2 2 5 4 2 6" xfId="6330" xr:uid="{00000000-0005-0000-0000-00005F180000}"/>
    <cellStyle name="20% - 강조색4 2 2 5 4 2 7" xfId="6331" xr:uid="{00000000-0005-0000-0000-000060180000}"/>
    <cellStyle name="20% - 강조색4 2 2 5 4 3" xfId="6332" xr:uid="{00000000-0005-0000-0000-000061180000}"/>
    <cellStyle name="20% - 강조색4 2 2 5 4 3 2" xfId="6333" xr:uid="{00000000-0005-0000-0000-000062180000}"/>
    <cellStyle name="20% - 강조색4 2 2 5 4 3 3" xfId="6334" xr:uid="{00000000-0005-0000-0000-000063180000}"/>
    <cellStyle name="20% - 강조색4 2 2 5 4 3 4" xfId="6335" xr:uid="{00000000-0005-0000-0000-000064180000}"/>
    <cellStyle name="20% - 강조색4 2 2 5 4 3 5" xfId="6336" xr:uid="{00000000-0005-0000-0000-000065180000}"/>
    <cellStyle name="20% - 강조색4 2 2 5 4 3 6" xfId="6337" xr:uid="{00000000-0005-0000-0000-000066180000}"/>
    <cellStyle name="20% - 강조색4 2 2 5 4 4" xfId="6338" xr:uid="{00000000-0005-0000-0000-000067180000}"/>
    <cellStyle name="20% - 강조색4 2 2 5 4 4 2" xfId="6339" xr:uid="{00000000-0005-0000-0000-000068180000}"/>
    <cellStyle name="20% - 강조색4 2 2 5 4 5" xfId="6340" xr:uid="{00000000-0005-0000-0000-000069180000}"/>
    <cellStyle name="20% - 강조색4 2 2 5 4 5 2" xfId="6341" xr:uid="{00000000-0005-0000-0000-00006A180000}"/>
    <cellStyle name="20% - 강조색4 2 2 5 4 6" xfId="6342" xr:uid="{00000000-0005-0000-0000-00006B180000}"/>
    <cellStyle name="20% - 강조색4 2 2 5 4 7" xfId="6343" xr:uid="{00000000-0005-0000-0000-00006C180000}"/>
    <cellStyle name="20% - 강조색4 2 2 5 4 8" xfId="6344" xr:uid="{00000000-0005-0000-0000-00006D180000}"/>
    <cellStyle name="20% - 강조색4 2 2 5 4 9" xfId="6345" xr:uid="{00000000-0005-0000-0000-00006E180000}"/>
    <cellStyle name="20% - 강조색4 2 2 5 5" xfId="6346" xr:uid="{00000000-0005-0000-0000-00006F180000}"/>
    <cellStyle name="20% - 강조색4 2 2 5 5 10" xfId="6347" xr:uid="{00000000-0005-0000-0000-000070180000}"/>
    <cellStyle name="20% - 강조색4 2 2 5 5 2" xfId="6348" xr:uid="{00000000-0005-0000-0000-000071180000}"/>
    <cellStyle name="20% - 강조색4 2 2 5 5 2 2" xfId="6349" xr:uid="{00000000-0005-0000-0000-000072180000}"/>
    <cellStyle name="20% - 강조색4 2 2 5 5 2 3" xfId="6350" xr:uid="{00000000-0005-0000-0000-000073180000}"/>
    <cellStyle name="20% - 강조색4 2 2 5 5 2 4" xfId="6351" xr:uid="{00000000-0005-0000-0000-000074180000}"/>
    <cellStyle name="20% - 강조색4 2 2 5 5 2 5" xfId="6352" xr:uid="{00000000-0005-0000-0000-000075180000}"/>
    <cellStyle name="20% - 강조색4 2 2 5 5 2 6" xfId="6353" xr:uid="{00000000-0005-0000-0000-000076180000}"/>
    <cellStyle name="20% - 강조색4 2 2 5 5 3" xfId="6354" xr:uid="{00000000-0005-0000-0000-000077180000}"/>
    <cellStyle name="20% - 강조색4 2 2 5 5 3 2" xfId="6355" xr:uid="{00000000-0005-0000-0000-000078180000}"/>
    <cellStyle name="20% - 강조색4 2 2 5 5 4" xfId="6356" xr:uid="{00000000-0005-0000-0000-000079180000}"/>
    <cellStyle name="20% - 강조색4 2 2 5 5 4 2" xfId="6357" xr:uid="{00000000-0005-0000-0000-00007A180000}"/>
    <cellStyle name="20% - 강조색4 2 2 5 5 5" xfId="6358" xr:uid="{00000000-0005-0000-0000-00007B180000}"/>
    <cellStyle name="20% - 강조색4 2 2 5 5 5 2" xfId="6359" xr:uid="{00000000-0005-0000-0000-00007C180000}"/>
    <cellStyle name="20% - 강조색4 2 2 5 5 6" xfId="6360" xr:uid="{00000000-0005-0000-0000-00007D180000}"/>
    <cellStyle name="20% - 강조색4 2 2 5 5 7" xfId="6361" xr:uid="{00000000-0005-0000-0000-00007E180000}"/>
    <cellStyle name="20% - 강조색4 2 2 5 5 8" xfId="6362" xr:uid="{00000000-0005-0000-0000-00007F180000}"/>
    <cellStyle name="20% - 강조색4 2 2 5 5 9" xfId="6363" xr:uid="{00000000-0005-0000-0000-000080180000}"/>
    <cellStyle name="20% - 강조색4 2 2 5 6" xfId="6364" xr:uid="{00000000-0005-0000-0000-000081180000}"/>
    <cellStyle name="20% - 강조색4 2 2 5 6 2" xfId="6365" xr:uid="{00000000-0005-0000-0000-000082180000}"/>
    <cellStyle name="20% - 강조색4 2 2 5 6 3" xfId="6366" xr:uid="{00000000-0005-0000-0000-000083180000}"/>
    <cellStyle name="20% - 강조색4 2 2 5 6 4" xfId="6367" xr:uid="{00000000-0005-0000-0000-000084180000}"/>
    <cellStyle name="20% - 강조색4 2 2 5 6 5" xfId="6368" xr:uid="{00000000-0005-0000-0000-000085180000}"/>
    <cellStyle name="20% - 강조색4 2 2 5 6 6" xfId="6369" xr:uid="{00000000-0005-0000-0000-000086180000}"/>
    <cellStyle name="20% - 강조색4 2 2 5 7" xfId="6370" xr:uid="{00000000-0005-0000-0000-000087180000}"/>
    <cellStyle name="20% - 강조색4 2 2 5 7 2" xfId="6371" xr:uid="{00000000-0005-0000-0000-000088180000}"/>
    <cellStyle name="20% - 강조색4 2 2 5 8" xfId="6372" xr:uid="{00000000-0005-0000-0000-000089180000}"/>
    <cellStyle name="20% - 강조색4 2 2 5 8 2" xfId="6373" xr:uid="{00000000-0005-0000-0000-00008A180000}"/>
    <cellStyle name="20% - 강조색4 2 2 5 9" xfId="6374" xr:uid="{00000000-0005-0000-0000-00008B180000}"/>
    <cellStyle name="20% - 강조색4 2 2 5 9 2" xfId="6375" xr:uid="{00000000-0005-0000-0000-00008C180000}"/>
    <cellStyle name="20% - 강조색4 2 2 6" xfId="6376" xr:uid="{00000000-0005-0000-0000-00008D180000}"/>
    <cellStyle name="20% - 강조색4 2 2 6 10" xfId="6377" xr:uid="{00000000-0005-0000-0000-00008E180000}"/>
    <cellStyle name="20% - 강조색4 2 2 6 11" xfId="6378" xr:uid="{00000000-0005-0000-0000-00008F180000}"/>
    <cellStyle name="20% - 강조색4 2 2 6 12" xfId="6379" xr:uid="{00000000-0005-0000-0000-000090180000}"/>
    <cellStyle name="20% - 강조색4 2 2 6 13" xfId="6380" xr:uid="{00000000-0005-0000-0000-000091180000}"/>
    <cellStyle name="20% - 강조색4 2 2 6 2" xfId="6381" xr:uid="{00000000-0005-0000-0000-000092180000}"/>
    <cellStyle name="20% - 강조색4 2 2 6 2 10" xfId="6382" xr:uid="{00000000-0005-0000-0000-000093180000}"/>
    <cellStyle name="20% - 강조색4 2 2 6 2 2" xfId="6383" xr:uid="{00000000-0005-0000-0000-000094180000}"/>
    <cellStyle name="20% - 강조색4 2 2 6 2 2 2" xfId="6384" xr:uid="{00000000-0005-0000-0000-000095180000}"/>
    <cellStyle name="20% - 강조색4 2 2 6 2 2 2 2" xfId="6385" xr:uid="{00000000-0005-0000-0000-000096180000}"/>
    <cellStyle name="20% - 강조색4 2 2 6 2 2 2 3" xfId="6386" xr:uid="{00000000-0005-0000-0000-000097180000}"/>
    <cellStyle name="20% - 강조색4 2 2 6 2 2 2 4" xfId="6387" xr:uid="{00000000-0005-0000-0000-000098180000}"/>
    <cellStyle name="20% - 강조색4 2 2 6 2 2 2 5" xfId="6388" xr:uid="{00000000-0005-0000-0000-000099180000}"/>
    <cellStyle name="20% - 강조색4 2 2 6 2 2 3" xfId="6389" xr:uid="{00000000-0005-0000-0000-00009A180000}"/>
    <cellStyle name="20% - 강조색4 2 2 6 2 2 4" xfId="6390" xr:uid="{00000000-0005-0000-0000-00009B180000}"/>
    <cellStyle name="20% - 강조색4 2 2 6 2 2 5" xfId="6391" xr:uid="{00000000-0005-0000-0000-00009C180000}"/>
    <cellStyle name="20% - 강조색4 2 2 6 2 2 6" xfId="6392" xr:uid="{00000000-0005-0000-0000-00009D180000}"/>
    <cellStyle name="20% - 강조색4 2 2 6 2 2 7" xfId="6393" xr:uid="{00000000-0005-0000-0000-00009E180000}"/>
    <cellStyle name="20% - 강조색4 2 2 6 2 3" xfId="6394" xr:uid="{00000000-0005-0000-0000-00009F180000}"/>
    <cellStyle name="20% - 강조색4 2 2 6 2 3 2" xfId="6395" xr:uid="{00000000-0005-0000-0000-0000A0180000}"/>
    <cellStyle name="20% - 강조색4 2 2 6 2 3 3" xfId="6396" xr:uid="{00000000-0005-0000-0000-0000A1180000}"/>
    <cellStyle name="20% - 강조색4 2 2 6 2 3 4" xfId="6397" xr:uid="{00000000-0005-0000-0000-0000A2180000}"/>
    <cellStyle name="20% - 강조색4 2 2 6 2 3 5" xfId="6398" xr:uid="{00000000-0005-0000-0000-0000A3180000}"/>
    <cellStyle name="20% - 강조색4 2 2 6 2 3 6" xfId="6399" xr:uid="{00000000-0005-0000-0000-0000A4180000}"/>
    <cellStyle name="20% - 강조색4 2 2 6 2 4" xfId="6400" xr:uid="{00000000-0005-0000-0000-0000A5180000}"/>
    <cellStyle name="20% - 강조색4 2 2 6 2 4 2" xfId="6401" xr:uid="{00000000-0005-0000-0000-0000A6180000}"/>
    <cellStyle name="20% - 강조색4 2 2 6 2 5" xfId="6402" xr:uid="{00000000-0005-0000-0000-0000A7180000}"/>
    <cellStyle name="20% - 강조색4 2 2 6 2 5 2" xfId="6403" xr:uid="{00000000-0005-0000-0000-0000A8180000}"/>
    <cellStyle name="20% - 강조색4 2 2 6 2 6" xfId="6404" xr:uid="{00000000-0005-0000-0000-0000A9180000}"/>
    <cellStyle name="20% - 강조색4 2 2 6 2 7" xfId="6405" xr:uid="{00000000-0005-0000-0000-0000AA180000}"/>
    <cellStyle name="20% - 강조색4 2 2 6 2 8" xfId="6406" xr:uid="{00000000-0005-0000-0000-0000AB180000}"/>
    <cellStyle name="20% - 강조색4 2 2 6 2 9" xfId="6407" xr:uid="{00000000-0005-0000-0000-0000AC180000}"/>
    <cellStyle name="20% - 강조색4 2 2 6 3" xfId="6408" xr:uid="{00000000-0005-0000-0000-0000AD180000}"/>
    <cellStyle name="20% - 강조색4 2 2 6 3 10" xfId="6409" xr:uid="{00000000-0005-0000-0000-0000AE180000}"/>
    <cellStyle name="20% - 강조색4 2 2 6 3 2" xfId="6410" xr:uid="{00000000-0005-0000-0000-0000AF180000}"/>
    <cellStyle name="20% - 강조색4 2 2 6 3 2 2" xfId="6411" xr:uid="{00000000-0005-0000-0000-0000B0180000}"/>
    <cellStyle name="20% - 강조색4 2 2 6 3 2 2 2" xfId="6412" xr:uid="{00000000-0005-0000-0000-0000B1180000}"/>
    <cellStyle name="20% - 강조색4 2 2 6 3 2 2 3" xfId="6413" xr:uid="{00000000-0005-0000-0000-0000B2180000}"/>
    <cellStyle name="20% - 강조색4 2 2 6 3 2 2 4" xfId="6414" xr:uid="{00000000-0005-0000-0000-0000B3180000}"/>
    <cellStyle name="20% - 강조색4 2 2 6 3 2 2 5" xfId="6415" xr:uid="{00000000-0005-0000-0000-0000B4180000}"/>
    <cellStyle name="20% - 강조색4 2 2 6 3 2 3" xfId="6416" xr:uid="{00000000-0005-0000-0000-0000B5180000}"/>
    <cellStyle name="20% - 강조색4 2 2 6 3 2 4" xfId="6417" xr:uid="{00000000-0005-0000-0000-0000B6180000}"/>
    <cellStyle name="20% - 강조색4 2 2 6 3 2 5" xfId="6418" xr:uid="{00000000-0005-0000-0000-0000B7180000}"/>
    <cellStyle name="20% - 강조색4 2 2 6 3 2 6" xfId="6419" xr:uid="{00000000-0005-0000-0000-0000B8180000}"/>
    <cellStyle name="20% - 강조색4 2 2 6 3 2 7" xfId="6420" xr:uid="{00000000-0005-0000-0000-0000B9180000}"/>
    <cellStyle name="20% - 강조색4 2 2 6 3 3" xfId="6421" xr:uid="{00000000-0005-0000-0000-0000BA180000}"/>
    <cellStyle name="20% - 강조색4 2 2 6 3 3 2" xfId="6422" xr:uid="{00000000-0005-0000-0000-0000BB180000}"/>
    <cellStyle name="20% - 강조색4 2 2 6 3 3 3" xfId="6423" xr:uid="{00000000-0005-0000-0000-0000BC180000}"/>
    <cellStyle name="20% - 강조색4 2 2 6 3 3 4" xfId="6424" xr:uid="{00000000-0005-0000-0000-0000BD180000}"/>
    <cellStyle name="20% - 강조색4 2 2 6 3 3 5" xfId="6425" xr:uid="{00000000-0005-0000-0000-0000BE180000}"/>
    <cellStyle name="20% - 강조색4 2 2 6 3 3 6" xfId="6426" xr:uid="{00000000-0005-0000-0000-0000BF180000}"/>
    <cellStyle name="20% - 강조색4 2 2 6 3 4" xfId="6427" xr:uid="{00000000-0005-0000-0000-0000C0180000}"/>
    <cellStyle name="20% - 강조색4 2 2 6 3 4 2" xfId="6428" xr:uid="{00000000-0005-0000-0000-0000C1180000}"/>
    <cellStyle name="20% - 강조색4 2 2 6 3 5" xfId="6429" xr:uid="{00000000-0005-0000-0000-0000C2180000}"/>
    <cellStyle name="20% - 강조색4 2 2 6 3 5 2" xfId="6430" xr:uid="{00000000-0005-0000-0000-0000C3180000}"/>
    <cellStyle name="20% - 강조색4 2 2 6 3 6" xfId="6431" xr:uid="{00000000-0005-0000-0000-0000C4180000}"/>
    <cellStyle name="20% - 강조색4 2 2 6 3 7" xfId="6432" xr:uid="{00000000-0005-0000-0000-0000C5180000}"/>
    <cellStyle name="20% - 강조색4 2 2 6 3 8" xfId="6433" xr:uid="{00000000-0005-0000-0000-0000C6180000}"/>
    <cellStyle name="20% - 강조색4 2 2 6 3 9" xfId="6434" xr:uid="{00000000-0005-0000-0000-0000C7180000}"/>
    <cellStyle name="20% - 강조색4 2 2 6 4" xfId="6435" xr:uid="{00000000-0005-0000-0000-0000C8180000}"/>
    <cellStyle name="20% - 강조색4 2 2 6 4 10" xfId="6436" xr:uid="{00000000-0005-0000-0000-0000C9180000}"/>
    <cellStyle name="20% - 강조색4 2 2 6 4 2" xfId="6437" xr:uid="{00000000-0005-0000-0000-0000CA180000}"/>
    <cellStyle name="20% - 강조색4 2 2 6 4 2 2" xfId="6438" xr:uid="{00000000-0005-0000-0000-0000CB180000}"/>
    <cellStyle name="20% - 강조색4 2 2 6 4 2 3" xfId="6439" xr:uid="{00000000-0005-0000-0000-0000CC180000}"/>
    <cellStyle name="20% - 강조색4 2 2 6 4 2 4" xfId="6440" xr:uid="{00000000-0005-0000-0000-0000CD180000}"/>
    <cellStyle name="20% - 강조색4 2 2 6 4 2 5" xfId="6441" xr:uid="{00000000-0005-0000-0000-0000CE180000}"/>
    <cellStyle name="20% - 강조색4 2 2 6 4 2 6" xfId="6442" xr:uid="{00000000-0005-0000-0000-0000CF180000}"/>
    <cellStyle name="20% - 강조색4 2 2 6 4 3" xfId="6443" xr:uid="{00000000-0005-0000-0000-0000D0180000}"/>
    <cellStyle name="20% - 강조색4 2 2 6 4 3 2" xfId="6444" xr:uid="{00000000-0005-0000-0000-0000D1180000}"/>
    <cellStyle name="20% - 강조색4 2 2 6 4 4" xfId="6445" xr:uid="{00000000-0005-0000-0000-0000D2180000}"/>
    <cellStyle name="20% - 강조색4 2 2 6 4 4 2" xfId="6446" xr:uid="{00000000-0005-0000-0000-0000D3180000}"/>
    <cellStyle name="20% - 강조색4 2 2 6 4 5" xfId="6447" xr:uid="{00000000-0005-0000-0000-0000D4180000}"/>
    <cellStyle name="20% - 강조색4 2 2 6 4 5 2" xfId="6448" xr:uid="{00000000-0005-0000-0000-0000D5180000}"/>
    <cellStyle name="20% - 강조색4 2 2 6 4 6" xfId="6449" xr:uid="{00000000-0005-0000-0000-0000D6180000}"/>
    <cellStyle name="20% - 강조색4 2 2 6 4 7" xfId="6450" xr:uid="{00000000-0005-0000-0000-0000D7180000}"/>
    <cellStyle name="20% - 강조색4 2 2 6 4 8" xfId="6451" xr:uid="{00000000-0005-0000-0000-0000D8180000}"/>
    <cellStyle name="20% - 강조색4 2 2 6 4 9" xfId="6452" xr:uid="{00000000-0005-0000-0000-0000D9180000}"/>
    <cellStyle name="20% - 강조색4 2 2 6 5" xfId="6453" xr:uid="{00000000-0005-0000-0000-0000DA180000}"/>
    <cellStyle name="20% - 강조색4 2 2 6 5 2" xfId="6454" xr:uid="{00000000-0005-0000-0000-0000DB180000}"/>
    <cellStyle name="20% - 강조색4 2 2 6 5 3" xfId="6455" xr:uid="{00000000-0005-0000-0000-0000DC180000}"/>
    <cellStyle name="20% - 강조색4 2 2 6 5 4" xfId="6456" xr:uid="{00000000-0005-0000-0000-0000DD180000}"/>
    <cellStyle name="20% - 강조색4 2 2 6 5 5" xfId="6457" xr:uid="{00000000-0005-0000-0000-0000DE180000}"/>
    <cellStyle name="20% - 강조색4 2 2 6 5 6" xfId="6458" xr:uid="{00000000-0005-0000-0000-0000DF180000}"/>
    <cellStyle name="20% - 강조색4 2 2 6 6" xfId="6459" xr:uid="{00000000-0005-0000-0000-0000E0180000}"/>
    <cellStyle name="20% - 강조색4 2 2 6 6 2" xfId="6460" xr:uid="{00000000-0005-0000-0000-0000E1180000}"/>
    <cellStyle name="20% - 강조색4 2 2 6 7" xfId="6461" xr:uid="{00000000-0005-0000-0000-0000E2180000}"/>
    <cellStyle name="20% - 강조색4 2 2 6 7 2" xfId="6462" xr:uid="{00000000-0005-0000-0000-0000E3180000}"/>
    <cellStyle name="20% - 강조색4 2 2 6 8" xfId="6463" xr:uid="{00000000-0005-0000-0000-0000E4180000}"/>
    <cellStyle name="20% - 강조색4 2 2 6 8 2" xfId="6464" xr:uid="{00000000-0005-0000-0000-0000E5180000}"/>
    <cellStyle name="20% - 강조색4 2 2 6 9" xfId="6465" xr:uid="{00000000-0005-0000-0000-0000E6180000}"/>
    <cellStyle name="20% - 강조색4 2 2 7" xfId="6466" xr:uid="{00000000-0005-0000-0000-0000E7180000}"/>
    <cellStyle name="20% - 강조색4 2 2 7 10" xfId="6467" xr:uid="{00000000-0005-0000-0000-0000E8180000}"/>
    <cellStyle name="20% - 강조색4 2 2 7 11" xfId="6468" xr:uid="{00000000-0005-0000-0000-0000E9180000}"/>
    <cellStyle name="20% - 강조색4 2 2 7 12" xfId="6469" xr:uid="{00000000-0005-0000-0000-0000EA180000}"/>
    <cellStyle name="20% - 강조색4 2 2 7 2" xfId="6470" xr:uid="{00000000-0005-0000-0000-0000EB180000}"/>
    <cellStyle name="20% - 강조색4 2 2 7 2 10" xfId="6471" xr:uid="{00000000-0005-0000-0000-0000EC180000}"/>
    <cellStyle name="20% - 강조색4 2 2 7 2 2" xfId="6472" xr:uid="{00000000-0005-0000-0000-0000ED180000}"/>
    <cellStyle name="20% - 강조색4 2 2 7 2 2 2" xfId="6473" xr:uid="{00000000-0005-0000-0000-0000EE180000}"/>
    <cellStyle name="20% - 강조색4 2 2 7 2 2 2 2" xfId="6474" xr:uid="{00000000-0005-0000-0000-0000EF180000}"/>
    <cellStyle name="20% - 강조색4 2 2 7 2 2 2 3" xfId="6475" xr:uid="{00000000-0005-0000-0000-0000F0180000}"/>
    <cellStyle name="20% - 강조색4 2 2 7 2 2 2 4" xfId="6476" xr:uid="{00000000-0005-0000-0000-0000F1180000}"/>
    <cellStyle name="20% - 강조색4 2 2 7 2 2 2 5" xfId="6477" xr:uid="{00000000-0005-0000-0000-0000F2180000}"/>
    <cellStyle name="20% - 강조색4 2 2 7 2 2 3" xfId="6478" xr:uid="{00000000-0005-0000-0000-0000F3180000}"/>
    <cellStyle name="20% - 강조색4 2 2 7 2 2 4" xfId="6479" xr:uid="{00000000-0005-0000-0000-0000F4180000}"/>
    <cellStyle name="20% - 강조색4 2 2 7 2 2 5" xfId="6480" xr:uid="{00000000-0005-0000-0000-0000F5180000}"/>
    <cellStyle name="20% - 강조색4 2 2 7 2 2 6" xfId="6481" xr:uid="{00000000-0005-0000-0000-0000F6180000}"/>
    <cellStyle name="20% - 강조색4 2 2 7 2 2 7" xfId="6482" xr:uid="{00000000-0005-0000-0000-0000F7180000}"/>
    <cellStyle name="20% - 강조색4 2 2 7 2 3" xfId="6483" xr:uid="{00000000-0005-0000-0000-0000F8180000}"/>
    <cellStyle name="20% - 강조색4 2 2 7 2 3 2" xfId="6484" xr:uid="{00000000-0005-0000-0000-0000F9180000}"/>
    <cellStyle name="20% - 강조색4 2 2 7 2 3 3" xfId="6485" xr:uid="{00000000-0005-0000-0000-0000FA180000}"/>
    <cellStyle name="20% - 강조색4 2 2 7 2 3 4" xfId="6486" xr:uid="{00000000-0005-0000-0000-0000FB180000}"/>
    <cellStyle name="20% - 강조색4 2 2 7 2 3 5" xfId="6487" xr:uid="{00000000-0005-0000-0000-0000FC180000}"/>
    <cellStyle name="20% - 강조색4 2 2 7 2 3 6" xfId="6488" xr:uid="{00000000-0005-0000-0000-0000FD180000}"/>
    <cellStyle name="20% - 강조색4 2 2 7 2 4" xfId="6489" xr:uid="{00000000-0005-0000-0000-0000FE180000}"/>
    <cellStyle name="20% - 강조색4 2 2 7 2 4 2" xfId="6490" xr:uid="{00000000-0005-0000-0000-0000FF180000}"/>
    <cellStyle name="20% - 강조색4 2 2 7 2 5" xfId="6491" xr:uid="{00000000-0005-0000-0000-000000190000}"/>
    <cellStyle name="20% - 강조색4 2 2 7 2 5 2" xfId="6492" xr:uid="{00000000-0005-0000-0000-000001190000}"/>
    <cellStyle name="20% - 강조색4 2 2 7 2 6" xfId="6493" xr:uid="{00000000-0005-0000-0000-000002190000}"/>
    <cellStyle name="20% - 강조색4 2 2 7 2 7" xfId="6494" xr:uid="{00000000-0005-0000-0000-000003190000}"/>
    <cellStyle name="20% - 강조색4 2 2 7 2 8" xfId="6495" xr:uid="{00000000-0005-0000-0000-000004190000}"/>
    <cellStyle name="20% - 강조색4 2 2 7 2 9" xfId="6496" xr:uid="{00000000-0005-0000-0000-000005190000}"/>
    <cellStyle name="20% - 강조색4 2 2 7 3" xfId="6497" xr:uid="{00000000-0005-0000-0000-000006190000}"/>
    <cellStyle name="20% - 강조색4 2 2 7 3 10" xfId="6498" xr:uid="{00000000-0005-0000-0000-000007190000}"/>
    <cellStyle name="20% - 강조색4 2 2 7 3 2" xfId="6499" xr:uid="{00000000-0005-0000-0000-000008190000}"/>
    <cellStyle name="20% - 강조색4 2 2 7 3 2 2" xfId="6500" xr:uid="{00000000-0005-0000-0000-000009190000}"/>
    <cellStyle name="20% - 강조색4 2 2 7 3 2 3" xfId="6501" xr:uid="{00000000-0005-0000-0000-00000A190000}"/>
    <cellStyle name="20% - 강조색4 2 2 7 3 2 4" xfId="6502" xr:uid="{00000000-0005-0000-0000-00000B190000}"/>
    <cellStyle name="20% - 강조색4 2 2 7 3 2 5" xfId="6503" xr:uid="{00000000-0005-0000-0000-00000C190000}"/>
    <cellStyle name="20% - 강조색4 2 2 7 3 2 6" xfId="6504" xr:uid="{00000000-0005-0000-0000-00000D190000}"/>
    <cellStyle name="20% - 강조색4 2 2 7 3 3" xfId="6505" xr:uid="{00000000-0005-0000-0000-00000E190000}"/>
    <cellStyle name="20% - 강조색4 2 2 7 3 3 2" xfId="6506" xr:uid="{00000000-0005-0000-0000-00000F190000}"/>
    <cellStyle name="20% - 강조색4 2 2 7 3 4" xfId="6507" xr:uid="{00000000-0005-0000-0000-000010190000}"/>
    <cellStyle name="20% - 강조색4 2 2 7 3 4 2" xfId="6508" xr:uid="{00000000-0005-0000-0000-000011190000}"/>
    <cellStyle name="20% - 강조색4 2 2 7 3 5" xfId="6509" xr:uid="{00000000-0005-0000-0000-000012190000}"/>
    <cellStyle name="20% - 강조색4 2 2 7 3 5 2" xfId="6510" xr:uid="{00000000-0005-0000-0000-000013190000}"/>
    <cellStyle name="20% - 강조색4 2 2 7 3 6" xfId="6511" xr:uid="{00000000-0005-0000-0000-000014190000}"/>
    <cellStyle name="20% - 강조색4 2 2 7 3 7" xfId="6512" xr:uid="{00000000-0005-0000-0000-000015190000}"/>
    <cellStyle name="20% - 강조색4 2 2 7 3 8" xfId="6513" xr:uid="{00000000-0005-0000-0000-000016190000}"/>
    <cellStyle name="20% - 강조색4 2 2 7 3 9" xfId="6514" xr:uid="{00000000-0005-0000-0000-000017190000}"/>
    <cellStyle name="20% - 강조색4 2 2 7 4" xfId="6515" xr:uid="{00000000-0005-0000-0000-000018190000}"/>
    <cellStyle name="20% - 강조색4 2 2 7 4 2" xfId="6516" xr:uid="{00000000-0005-0000-0000-000019190000}"/>
    <cellStyle name="20% - 강조색4 2 2 7 4 3" xfId="6517" xr:uid="{00000000-0005-0000-0000-00001A190000}"/>
    <cellStyle name="20% - 강조색4 2 2 7 4 4" xfId="6518" xr:uid="{00000000-0005-0000-0000-00001B190000}"/>
    <cellStyle name="20% - 강조색4 2 2 7 4 5" xfId="6519" xr:uid="{00000000-0005-0000-0000-00001C190000}"/>
    <cellStyle name="20% - 강조색4 2 2 7 4 6" xfId="6520" xr:uid="{00000000-0005-0000-0000-00001D190000}"/>
    <cellStyle name="20% - 강조색4 2 2 7 5" xfId="6521" xr:uid="{00000000-0005-0000-0000-00001E190000}"/>
    <cellStyle name="20% - 강조색4 2 2 7 5 2" xfId="6522" xr:uid="{00000000-0005-0000-0000-00001F190000}"/>
    <cellStyle name="20% - 강조색4 2 2 7 6" xfId="6523" xr:uid="{00000000-0005-0000-0000-000020190000}"/>
    <cellStyle name="20% - 강조색4 2 2 7 6 2" xfId="6524" xr:uid="{00000000-0005-0000-0000-000021190000}"/>
    <cellStyle name="20% - 강조색4 2 2 7 7" xfId="6525" xr:uid="{00000000-0005-0000-0000-000022190000}"/>
    <cellStyle name="20% - 강조색4 2 2 7 7 2" xfId="6526" xr:uid="{00000000-0005-0000-0000-000023190000}"/>
    <cellStyle name="20% - 강조색4 2 2 7 8" xfId="6527" xr:uid="{00000000-0005-0000-0000-000024190000}"/>
    <cellStyle name="20% - 강조색4 2 2 7 9" xfId="6528" xr:uid="{00000000-0005-0000-0000-000025190000}"/>
    <cellStyle name="20% - 강조색4 2 2 8" xfId="6529" xr:uid="{00000000-0005-0000-0000-000026190000}"/>
    <cellStyle name="20% - 강조색4 2 2 8 10" xfId="6530" xr:uid="{00000000-0005-0000-0000-000027190000}"/>
    <cellStyle name="20% - 강조색4 2 2 8 2" xfId="6531" xr:uid="{00000000-0005-0000-0000-000028190000}"/>
    <cellStyle name="20% - 강조색4 2 2 8 2 2" xfId="6532" xr:uid="{00000000-0005-0000-0000-000029190000}"/>
    <cellStyle name="20% - 강조색4 2 2 8 2 2 2" xfId="6533" xr:uid="{00000000-0005-0000-0000-00002A190000}"/>
    <cellStyle name="20% - 강조색4 2 2 8 2 2 3" xfId="6534" xr:uid="{00000000-0005-0000-0000-00002B190000}"/>
    <cellStyle name="20% - 강조색4 2 2 8 2 2 4" xfId="6535" xr:uid="{00000000-0005-0000-0000-00002C190000}"/>
    <cellStyle name="20% - 강조색4 2 2 8 2 2 5" xfId="6536" xr:uid="{00000000-0005-0000-0000-00002D190000}"/>
    <cellStyle name="20% - 강조색4 2 2 8 2 3" xfId="6537" xr:uid="{00000000-0005-0000-0000-00002E190000}"/>
    <cellStyle name="20% - 강조색4 2 2 8 2 4" xfId="6538" xr:uid="{00000000-0005-0000-0000-00002F190000}"/>
    <cellStyle name="20% - 강조색4 2 2 8 2 5" xfId="6539" xr:uid="{00000000-0005-0000-0000-000030190000}"/>
    <cellStyle name="20% - 강조색4 2 2 8 2 6" xfId="6540" xr:uid="{00000000-0005-0000-0000-000031190000}"/>
    <cellStyle name="20% - 강조색4 2 2 8 2 7" xfId="6541" xr:uid="{00000000-0005-0000-0000-000032190000}"/>
    <cellStyle name="20% - 강조색4 2 2 8 3" xfId="6542" xr:uid="{00000000-0005-0000-0000-000033190000}"/>
    <cellStyle name="20% - 강조색4 2 2 8 3 2" xfId="6543" xr:uid="{00000000-0005-0000-0000-000034190000}"/>
    <cellStyle name="20% - 강조색4 2 2 8 3 3" xfId="6544" xr:uid="{00000000-0005-0000-0000-000035190000}"/>
    <cellStyle name="20% - 강조색4 2 2 8 3 4" xfId="6545" xr:uid="{00000000-0005-0000-0000-000036190000}"/>
    <cellStyle name="20% - 강조색4 2 2 8 3 5" xfId="6546" xr:uid="{00000000-0005-0000-0000-000037190000}"/>
    <cellStyle name="20% - 강조색4 2 2 8 3 6" xfId="6547" xr:uid="{00000000-0005-0000-0000-000038190000}"/>
    <cellStyle name="20% - 강조색4 2 2 8 4" xfId="6548" xr:uid="{00000000-0005-0000-0000-000039190000}"/>
    <cellStyle name="20% - 강조색4 2 2 8 4 2" xfId="6549" xr:uid="{00000000-0005-0000-0000-00003A190000}"/>
    <cellStyle name="20% - 강조색4 2 2 8 5" xfId="6550" xr:uid="{00000000-0005-0000-0000-00003B190000}"/>
    <cellStyle name="20% - 강조색4 2 2 8 5 2" xfId="6551" xr:uid="{00000000-0005-0000-0000-00003C190000}"/>
    <cellStyle name="20% - 강조색4 2 2 8 6" xfId="6552" xr:uid="{00000000-0005-0000-0000-00003D190000}"/>
    <cellStyle name="20% - 강조색4 2 2 8 7" xfId="6553" xr:uid="{00000000-0005-0000-0000-00003E190000}"/>
    <cellStyle name="20% - 강조색4 2 2 8 8" xfId="6554" xr:uid="{00000000-0005-0000-0000-00003F190000}"/>
    <cellStyle name="20% - 강조색4 2 2 8 9" xfId="6555" xr:uid="{00000000-0005-0000-0000-000040190000}"/>
    <cellStyle name="20% - 강조색4 2 2 9" xfId="6556" xr:uid="{00000000-0005-0000-0000-000041190000}"/>
    <cellStyle name="20% - 강조색4 2 2 9 10" xfId="6557" xr:uid="{00000000-0005-0000-0000-000042190000}"/>
    <cellStyle name="20% - 강조색4 2 2 9 2" xfId="6558" xr:uid="{00000000-0005-0000-0000-000043190000}"/>
    <cellStyle name="20% - 강조색4 2 2 9 2 2" xfId="6559" xr:uid="{00000000-0005-0000-0000-000044190000}"/>
    <cellStyle name="20% - 강조색4 2 2 9 2 3" xfId="6560" xr:uid="{00000000-0005-0000-0000-000045190000}"/>
    <cellStyle name="20% - 강조색4 2 2 9 2 4" xfId="6561" xr:uid="{00000000-0005-0000-0000-000046190000}"/>
    <cellStyle name="20% - 강조색4 2 2 9 2 5" xfId="6562" xr:uid="{00000000-0005-0000-0000-000047190000}"/>
    <cellStyle name="20% - 강조색4 2 2 9 2 6" xfId="6563" xr:uid="{00000000-0005-0000-0000-000048190000}"/>
    <cellStyle name="20% - 강조색4 2 2 9 3" xfId="6564" xr:uid="{00000000-0005-0000-0000-000049190000}"/>
    <cellStyle name="20% - 강조색4 2 2 9 3 2" xfId="6565" xr:uid="{00000000-0005-0000-0000-00004A190000}"/>
    <cellStyle name="20% - 강조색4 2 2 9 4" xfId="6566" xr:uid="{00000000-0005-0000-0000-00004B190000}"/>
    <cellStyle name="20% - 강조색4 2 2 9 4 2" xfId="6567" xr:uid="{00000000-0005-0000-0000-00004C190000}"/>
    <cellStyle name="20% - 강조색4 2 2 9 5" xfId="6568" xr:uid="{00000000-0005-0000-0000-00004D190000}"/>
    <cellStyle name="20% - 강조색4 2 2 9 5 2" xfId="6569" xr:uid="{00000000-0005-0000-0000-00004E190000}"/>
    <cellStyle name="20% - 강조색4 2 2 9 6" xfId="6570" xr:uid="{00000000-0005-0000-0000-00004F190000}"/>
    <cellStyle name="20% - 강조색4 2 2 9 7" xfId="6571" xr:uid="{00000000-0005-0000-0000-000050190000}"/>
    <cellStyle name="20% - 강조색4 2 2 9 8" xfId="6572" xr:uid="{00000000-0005-0000-0000-000051190000}"/>
    <cellStyle name="20% - 강조색4 2 2 9 9" xfId="6573" xr:uid="{00000000-0005-0000-0000-000052190000}"/>
    <cellStyle name="20% - 강조색4 2 20" xfId="6574" xr:uid="{00000000-0005-0000-0000-000053190000}"/>
    <cellStyle name="20% - 강조색4 2 3" xfId="6575" xr:uid="{00000000-0005-0000-0000-000054190000}"/>
    <cellStyle name="20% - 강조색4 2 3 10" xfId="6576" xr:uid="{00000000-0005-0000-0000-000055190000}"/>
    <cellStyle name="20% - 강조색4 2 3 10 2" xfId="6577" xr:uid="{00000000-0005-0000-0000-000056190000}"/>
    <cellStyle name="20% - 강조색4 2 3 11" xfId="6578" xr:uid="{00000000-0005-0000-0000-000057190000}"/>
    <cellStyle name="20% - 강조색4 2 3 12" xfId="6579" xr:uid="{00000000-0005-0000-0000-000058190000}"/>
    <cellStyle name="20% - 강조색4 2 3 13" xfId="6580" xr:uid="{00000000-0005-0000-0000-000059190000}"/>
    <cellStyle name="20% - 강조색4 2 3 14" xfId="6581" xr:uid="{00000000-0005-0000-0000-00005A190000}"/>
    <cellStyle name="20% - 강조색4 2 3 15" xfId="6582" xr:uid="{00000000-0005-0000-0000-00005B190000}"/>
    <cellStyle name="20% - 강조색4 2 3 2" xfId="6583" xr:uid="{00000000-0005-0000-0000-00005C190000}"/>
    <cellStyle name="20% - 강조색4 2 3 2 10" xfId="6584" xr:uid="{00000000-0005-0000-0000-00005D190000}"/>
    <cellStyle name="20% - 강조색4 2 3 2 11" xfId="6585" xr:uid="{00000000-0005-0000-0000-00005E190000}"/>
    <cellStyle name="20% - 강조색4 2 3 2 12" xfId="6586" xr:uid="{00000000-0005-0000-0000-00005F190000}"/>
    <cellStyle name="20% - 강조색4 2 3 2 13" xfId="6587" xr:uid="{00000000-0005-0000-0000-000060190000}"/>
    <cellStyle name="20% - 강조색4 2 3 2 14" xfId="6588" xr:uid="{00000000-0005-0000-0000-000061190000}"/>
    <cellStyle name="20% - 강조색4 2 3 2 2" xfId="6589" xr:uid="{00000000-0005-0000-0000-000062190000}"/>
    <cellStyle name="20% - 강조색4 2 3 2 2 10" xfId="6590" xr:uid="{00000000-0005-0000-0000-000063190000}"/>
    <cellStyle name="20% - 강조색4 2 3 2 2 2" xfId="6591" xr:uid="{00000000-0005-0000-0000-000064190000}"/>
    <cellStyle name="20% - 강조색4 2 3 2 2 2 2" xfId="6592" xr:uid="{00000000-0005-0000-0000-000065190000}"/>
    <cellStyle name="20% - 강조색4 2 3 2 2 2 2 2" xfId="6593" xr:uid="{00000000-0005-0000-0000-000066190000}"/>
    <cellStyle name="20% - 강조색4 2 3 2 2 2 2 3" xfId="6594" xr:uid="{00000000-0005-0000-0000-000067190000}"/>
    <cellStyle name="20% - 강조색4 2 3 2 2 2 2 4" xfId="6595" xr:uid="{00000000-0005-0000-0000-000068190000}"/>
    <cellStyle name="20% - 강조색4 2 3 2 2 2 2 5" xfId="6596" xr:uid="{00000000-0005-0000-0000-000069190000}"/>
    <cellStyle name="20% - 강조색4 2 3 2 2 2 3" xfId="6597" xr:uid="{00000000-0005-0000-0000-00006A190000}"/>
    <cellStyle name="20% - 강조색4 2 3 2 2 2 4" xfId="6598" xr:uid="{00000000-0005-0000-0000-00006B190000}"/>
    <cellStyle name="20% - 강조색4 2 3 2 2 2 5" xfId="6599" xr:uid="{00000000-0005-0000-0000-00006C190000}"/>
    <cellStyle name="20% - 강조색4 2 3 2 2 2 6" xfId="6600" xr:uid="{00000000-0005-0000-0000-00006D190000}"/>
    <cellStyle name="20% - 강조색4 2 3 2 2 2 7" xfId="6601" xr:uid="{00000000-0005-0000-0000-00006E190000}"/>
    <cellStyle name="20% - 강조색4 2 3 2 2 3" xfId="6602" xr:uid="{00000000-0005-0000-0000-00006F190000}"/>
    <cellStyle name="20% - 강조색4 2 3 2 2 3 2" xfId="6603" xr:uid="{00000000-0005-0000-0000-000070190000}"/>
    <cellStyle name="20% - 강조색4 2 3 2 2 3 3" xfId="6604" xr:uid="{00000000-0005-0000-0000-000071190000}"/>
    <cellStyle name="20% - 강조색4 2 3 2 2 3 4" xfId="6605" xr:uid="{00000000-0005-0000-0000-000072190000}"/>
    <cellStyle name="20% - 강조색4 2 3 2 2 3 5" xfId="6606" xr:uid="{00000000-0005-0000-0000-000073190000}"/>
    <cellStyle name="20% - 강조색4 2 3 2 2 3 6" xfId="6607" xr:uid="{00000000-0005-0000-0000-000074190000}"/>
    <cellStyle name="20% - 강조색4 2 3 2 2 4" xfId="6608" xr:uid="{00000000-0005-0000-0000-000075190000}"/>
    <cellStyle name="20% - 강조색4 2 3 2 2 4 2" xfId="6609" xr:uid="{00000000-0005-0000-0000-000076190000}"/>
    <cellStyle name="20% - 강조색4 2 3 2 2 4 3" xfId="6610" xr:uid="{00000000-0005-0000-0000-000077190000}"/>
    <cellStyle name="20% - 강조색4 2 3 2 2 5" xfId="6611" xr:uid="{00000000-0005-0000-0000-000078190000}"/>
    <cellStyle name="20% - 강조색4 2 3 2 2 5 2" xfId="6612" xr:uid="{00000000-0005-0000-0000-000079190000}"/>
    <cellStyle name="20% - 강조색4 2 3 2 2 6" xfId="6613" xr:uid="{00000000-0005-0000-0000-00007A190000}"/>
    <cellStyle name="20% - 강조색4 2 3 2 2 7" xfId="6614" xr:uid="{00000000-0005-0000-0000-00007B190000}"/>
    <cellStyle name="20% - 강조색4 2 3 2 2 8" xfId="6615" xr:uid="{00000000-0005-0000-0000-00007C190000}"/>
    <cellStyle name="20% - 강조색4 2 3 2 2 9" xfId="6616" xr:uid="{00000000-0005-0000-0000-00007D190000}"/>
    <cellStyle name="20% - 강조색4 2 3 2 3" xfId="6617" xr:uid="{00000000-0005-0000-0000-00007E190000}"/>
    <cellStyle name="20% - 강조색4 2 3 2 3 10" xfId="6618" xr:uid="{00000000-0005-0000-0000-00007F190000}"/>
    <cellStyle name="20% - 강조색4 2 3 2 3 2" xfId="6619" xr:uid="{00000000-0005-0000-0000-000080190000}"/>
    <cellStyle name="20% - 강조색4 2 3 2 3 2 2" xfId="6620" xr:uid="{00000000-0005-0000-0000-000081190000}"/>
    <cellStyle name="20% - 강조색4 2 3 2 3 2 2 2" xfId="6621" xr:uid="{00000000-0005-0000-0000-000082190000}"/>
    <cellStyle name="20% - 강조색4 2 3 2 3 2 2 3" xfId="6622" xr:uid="{00000000-0005-0000-0000-000083190000}"/>
    <cellStyle name="20% - 강조색4 2 3 2 3 2 2 4" xfId="6623" xr:uid="{00000000-0005-0000-0000-000084190000}"/>
    <cellStyle name="20% - 강조색4 2 3 2 3 2 2 5" xfId="6624" xr:uid="{00000000-0005-0000-0000-000085190000}"/>
    <cellStyle name="20% - 강조색4 2 3 2 3 2 3" xfId="6625" xr:uid="{00000000-0005-0000-0000-000086190000}"/>
    <cellStyle name="20% - 강조색4 2 3 2 3 2 4" xfId="6626" xr:uid="{00000000-0005-0000-0000-000087190000}"/>
    <cellStyle name="20% - 강조색4 2 3 2 3 2 5" xfId="6627" xr:uid="{00000000-0005-0000-0000-000088190000}"/>
    <cellStyle name="20% - 강조색4 2 3 2 3 2 6" xfId="6628" xr:uid="{00000000-0005-0000-0000-000089190000}"/>
    <cellStyle name="20% - 강조색4 2 3 2 3 2 7" xfId="6629" xr:uid="{00000000-0005-0000-0000-00008A190000}"/>
    <cellStyle name="20% - 강조색4 2 3 2 3 3" xfId="6630" xr:uid="{00000000-0005-0000-0000-00008B190000}"/>
    <cellStyle name="20% - 강조색4 2 3 2 3 3 2" xfId="6631" xr:uid="{00000000-0005-0000-0000-00008C190000}"/>
    <cellStyle name="20% - 강조색4 2 3 2 3 3 3" xfId="6632" xr:uid="{00000000-0005-0000-0000-00008D190000}"/>
    <cellStyle name="20% - 강조색4 2 3 2 3 3 4" xfId="6633" xr:uid="{00000000-0005-0000-0000-00008E190000}"/>
    <cellStyle name="20% - 강조색4 2 3 2 3 3 5" xfId="6634" xr:uid="{00000000-0005-0000-0000-00008F190000}"/>
    <cellStyle name="20% - 강조색4 2 3 2 3 3 6" xfId="6635" xr:uid="{00000000-0005-0000-0000-000090190000}"/>
    <cellStyle name="20% - 강조색4 2 3 2 3 4" xfId="6636" xr:uid="{00000000-0005-0000-0000-000091190000}"/>
    <cellStyle name="20% - 강조색4 2 3 2 3 4 2" xfId="6637" xr:uid="{00000000-0005-0000-0000-000092190000}"/>
    <cellStyle name="20% - 강조색4 2 3 2 3 4 3" xfId="6638" xr:uid="{00000000-0005-0000-0000-000093190000}"/>
    <cellStyle name="20% - 강조색4 2 3 2 3 5" xfId="6639" xr:uid="{00000000-0005-0000-0000-000094190000}"/>
    <cellStyle name="20% - 강조색4 2 3 2 3 5 2" xfId="6640" xr:uid="{00000000-0005-0000-0000-000095190000}"/>
    <cellStyle name="20% - 강조색4 2 3 2 3 6" xfId="6641" xr:uid="{00000000-0005-0000-0000-000096190000}"/>
    <cellStyle name="20% - 강조색4 2 3 2 3 7" xfId="6642" xr:uid="{00000000-0005-0000-0000-000097190000}"/>
    <cellStyle name="20% - 강조색4 2 3 2 3 8" xfId="6643" xr:uid="{00000000-0005-0000-0000-000098190000}"/>
    <cellStyle name="20% - 강조색4 2 3 2 3 9" xfId="6644" xr:uid="{00000000-0005-0000-0000-000099190000}"/>
    <cellStyle name="20% - 강조색4 2 3 2 4" xfId="6645" xr:uid="{00000000-0005-0000-0000-00009A190000}"/>
    <cellStyle name="20% - 강조색4 2 3 2 4 10" xfId="6646" xr:uid="{00000000-0005-0000-0000-00009B190000}"/>
    <cellStyle name="20% - 강조색4 2 3 2 4 2" xfId="6647" xr:uid="{00000000-0005-0000-0000-00009C190000}"/>
    <cellStyle name="20% - 강조색4 2 3 2 4 2 2" xfId="6648" xr:uid="{00000000-0005-0000-0000-00009D190000}"/>
    <cellStyle name="20% - 강조색4 2 3 2 4 2 3" xfId="6649" xr:uid="{00000000-0005-0000-0000-00009E190000}"/>
    <cellStyle name="20% - 강조색4 2 3 2 4 2 4" xfId="6650" xr:uid="{00000000-0005-0000-0000-00009F190000}"/>
    <cellStyle name="20% - 강조색4 2 3 2 4 2 5" xfId="6651" xr:uid="{00000000-0005-0000-0000-0000A0190000}"/>
    <cellStyle name="20% - 강조색4 2 3 2 4 2 6" xfId="6652" xr:uid="{00000000-0005-0000-0000-0000A1190000}"/>
    <cellStyle name="20% - 강조색4 2 3 2 4 3" xfId="6653" xr:uid="{00000000-0005-0000-0000-0000A2190000}"/>
    <cellStyle name="20% - 강조색4 2 3 2 4 3 2" xfId="6654" xr:uid="{00000000-0005-0000-0000-0000A3190000}"/>
    <cellStyle name="20% - 강조색4 2 3 2 4 3 3" xfId="6655" xr:uid="{00000000-0005-0000-0000-0000A4190000}"/>
    <cellStyle name="20% - 강조색4 2 3 2 4 4" xfId="6656" xr:uid="{00000000-0005-0000-0000-0000A5190000}"/>
    <cellStyle name="20% - 강조색4 2 3 2 4 4 2" xfId="6657" xr:uid="{00000000-0005-0000-0000-0000A6190000}"/>
    <cellStyle name="20% - 강조색4 2 3 2 4 4 3" xfId="6658" xr:uid="{00000000-0005-0000-0000-0000A7190000}"/>
    <cellStyle name="20% - 강조색4 2 3 2 4 5" xfId="6659" xr:uid="{00000000-0005-0000-0000-0000A8190000}"/>
    <cellStyle name="20% - 강조색4 2 3 2 4 5 2" xfId="6660" xr:uid="{00000000-0005-0000-0000-0000A9190000}"/>
    <cellStyle name="20% - 강조색4 2 3 2 4 6" xfId="6661" xr:uid="{00000000-0005-0000-0000-0000AA190000}"/>
    <cellStyle name="20% - 강조색4 2 3 2 4 7" xfId="6662" xr:uid="{00000000-0005-0000-0000-0000AB190000}"/>
    <cellStyle name="20% - 강조색4 2 3 2 4 8" xfId="6663" xr:uid="{00000000-0005-0000-0000-0000AC190000}"/>
    <cellStyle name="20% - 강조색4 2 3 2 4 9" xfId="6664" xr:uid="{00000000-0005-0000-0000-0000AD190000}"/>
    <cellStyle name="20% - 강조색4 2 3 2 5" xfId="6665" xr:uid="{00000000-0005-0000-0000-0000AE190000}"/>
    <cellStyle name="20% - 강조색4 2 3 2 5 10" xfId="6666" xr:uid="{00000000-0005-0000-0000-0000AF190000}"/>
    <cellStyle name="20% - 강조색4 2 3 2 5 2" xfId="6667" xr:uid="{00000000-0005-0000-0000-0000B0190000}"/>
    <cellStyle name="20% - 강조색4 2 3 2 5 2 2" xfId="6668" xr:uid="{00000000-0005-0000-0000-0000B1190000}"/>
    <cellStyle name="20% - 강조색4 2 3 2 5 2 3" xfId="6669" xr:uid="{00000000-0005-0000-0000-0000B2190000}"/>
    <cellStyle name="20% - 강조색4 2 3 2 5 3" xfId="6670" xr:uid="{00000000-0005-0000-0000-0000B3190000}"/>
    <cellStyle name="20% - 강조색4 2 3 2 5 3 2" xfId="6671" xr:uid="{00000000-0005-0000-0000-0000B4190000}"/>
    <cellStyle name="20% - 강조색4 2 3 2 5 3 3" xfId="6672" xr:uid="{00000000-0005-0000-0000-0000B5190000}"/>
    <cellStyle name="20% - 강조색4 2 3 2 5 4" xfId="6673" xr:uid="{00000000-0005-0000-0000-0000B6190000}"/>
    <cellStyle name="20% - 강조색4 2 3 2 5 4 2" xfId="6674" xr:uid="{00000000-0005-0000-0000-0000B7190000}"/>
    <cellStyle name="20% - 강조색4 2 3 2 5 5" xfId="6675" xr:uid="{00000000-0005-0000-0000-0000B8190000}"/>
    <cellStyle name="20% - 강조색4 2 3 2 5 5 2" xfId="6676" xr:uid="{00000000-0005-0000-0000-0000B9190000}"/>
    <cellStyle name="20% - 강조색4 2 3 2 5 6" xfId="6677" xr:uid="{00000000-0005-0000-0000-0000BA190000}"/>
    <cellStyle name="20% - 강조색4 2 3 2 5 7" xfId="6678" xr:uid="{00000000-0005-0000-0000-0000BB190000}"/>
    <cellStyle name="20% - 강조색4 2 3 2 5 8" xfId="6679" xr:uid="{00000000-0005-0000-0000-0000BC190000}"/>
    <cellStyle name="20% - 강조색4 2 3 2 5 9" xfId="6680" xr:uid="{00000000-0005-0000-0000-0000BD190000}"/>
    <cellStyle name="20% - 강조색4 2 3 2 6" xfId="6681" xr:uid="{00000000-0005-0000-0000-0000BE190000}"/>
    <cellStyle name="20% - 강조색4 2 3 2 6 2" xfId="6682" xr:uid="{00000000-0005-0000-0000-0000BF190000}"/>
    <cellStyle name="20% - 강조색4 2 3 2 6 3" xfId="6683" xr:uid="{00000000-0005-0000-0000-0000C0190000}"/>
    <cellStyle name="20% - 강조색4 2 3 2 7" xfId="6684" xr:uid="{00000000-0005-0000-0000-0000C1190000}"/>
    <cellStyle name="20% - 강조색4 2 3 2 7 2" xfId="6685" xr:uid="{00000000-0005-0000-0000-0000C2190000}"/>
    <cellStyle name="20% - 강조색4 2 3 2 7 3" xfId="6686" xr:uid="{00000000-0005-0000-0000-0000C3190000}"/>
    <cellStyle name="20% - 강조색4 2 3 2 8" xfId="6687" xr:uid="{00000000-0005-0000-0000-0000C4190000}"/>
    <cellStyle name="20% - 강조색4 2 3 2 8 2" xfId="6688" xr:uid="{00000000-0005-0000-0000-0000C5190000}"/>
    <cellStyle name="20% - 강조색4 2 3 2 8 3" xfId="6689" xr:uid="{00000000-0005-0000-0000-0000C6190000}"/>
    <cellStyle name="20% - 강조색4 2 3 2 9" xfId="6690" xr:uid="{00000000-0005-0000-0000-0000C7190000}"/>
    <cellStyle name="20% - 강조색4 2 3 2 9 2" xfId="6691" xr:uid="{00000000-0005-0000-0000-0000C8190000}"/>
    <cellStyle name="20% - 강조색4 2 3 3" xfId="6692" xr:uid="{00000000-0005-0000-0000-0000C9190000}"/>
    <cellStyle name="20% - 강조색4 2 3 3 10" xfId="6693" xr:uid="{00000000-0005-0000-0000-0000CA190000}"/>
    <cellStyle name="20% - 강조색4 2 3 3 2" xfId="6694" xr:uid="{00000000-0005-0000-0000-0000CB190000}"/>
    <cellStyle name="20% - 강조색4 2 3 3 2 2" xfId="6695" xr:uid="{00000000-0005-0000-0000-0000CC190000}"/>
    <cellStyle name="20% - 강조색4 2 3 3 2 2 2" xfId="6696" xr:uid="{00000000-0005-0000-0000-0000CD190000}"/>
    <cellStyle name="20% - 강조색4 2 3 3 2 2 3" xfId="6697" xr:uid="{00000000-0005-0000-0000-0000CE190000}"/>
    <cellStyle name="20% - 강조색4 2 3 3 2 2 4" xfId="6698" xr:uid="{00000000-0005-0000-0000-0000CF190000}"/>
    <cellStyle name="20% - 강조색4 2 3 3 2 2 5" xfId="6699" xr:uid="{00000000-0005-0000-0000-0000D0190000}"/>
    <cellStyle name="20% - 강조색4 2 3 3 2 3" xfId="6700" xr:uid="{00000000-0005-0000-0000-0000D1190000}"/>
    <cellStyle name="20% - 강조색4 2 3 3 2 4" xfId="6701" xr:uid="{00000000-0005-0000-0000-0000D2190000}"/>
    <cellStyle name="20% - 강조색4 2 3 3 2 5" xfId="6702" xr:uid="{00000000-0005-0000-0000-0000D3190000}"/>
    <cellStyle name="20% - 강조색4 2 3 3 2 6" xfId="6703" xr:uid="{00000000-0005-0000-0000-0000D4190000}"/>
    <cellStyle name="20% - 강조색4 2 3 3 2 7" xfId="6704" xr:uid="{00000000-0005-0000-0000-0000D5190000}"/>
    <cellStyle name="20% - 강조색4 2 3 3 3" xfId="6705" xr:uid="{00000000-0005-0000-0000-0000D6190000}"/>
    <cellStyle name="20% - 강조색4 2 3 3 3 2" xfId="6706" xr:uid="{00000000-0005-0000-0000-0000D7190000}"/>
    <cellStyle name="20% - 강조색4 2 3 3 3 3" xfId="6707" xr:uid="{00000000-0005-0000-0000-0000D8190000}"/>
    <cellStyle name="20% - 강조색4 2 3 3 3 4" xfId="6708" xr:uid="{00000000-0005-0000-0000-0000D9190000}"/>
    <cellStyle name="20% - 강조색4 2 3 3 3 5" xfId="6709" xr:uid="{00000000-0005-0000-0000-0000DA190000}"/>
    <cellStyle name="20% - 강조색4 2 3 3 3 6" xfId="6710" xr:uid="{00000000-0005-0000-0000-0000DB190000}"/>
    <cellStyle name="20% - 강조색4 2 3 3 4" xfId="6711" xr:uid="{00000000-0005-0000-0000-0000DC190000}"/>
    <cellStyle name="20% - 강조색4 2 3 3 4 2" xfId="6712" xr:uid="{00000000-0005-0000-0000-0000DD190000}"/>
    <cellStyle name="20% - 강조색4 2 3 3 4 3" xfId="6713" xr:uid="{00000000-0005-0000-0000-0000DE190000}"/>
    <cellStyle name="20% - 강조색4 2 3 3 5" xfId="6714" xr:uid="{00000000-0005-0000-0000-0000DF190000}"/>
    <cellStyle name="20% - 강조색4 2 3 3 5 2" xfId="6715" xr:uid="{00000000-0005-0000-0000-0000E0190000}"/>
    <cellStyle name="20% - 강조색4 2 3 3 6" xfId="6716" xr:uid="{00000000-0005-0000-0000-0000E1190000}"/>
    <cellStyle name="20% - 강조색4 2 3 3 7" xfId="6717" xr:uid="{00000000-0005-0000-0000-0000E2190000}"/>
    <cellStyle name="20% - 강조색4 2 3 3 8" xfId="6718" xr:uid="{00000000-0005-0000-0000-0000E3190000}"/>
    <cellStyle name="20% - 강조색4 2 3 3 9" xfId="6719" xr:uid="{00000000-0005-0000-0000-0000E4190000}"/>
    <cellStyle name="20% - 강조색4 2 3 4" xfId="6720" xr:uid="{00000000-0005-0000-0000-0000E5190000}"/>
    <cellStyle name="20% - 강조색4 2 3 4 10" xfId="6721" xr:uid="{00000000-0005-0000-0000-0000E6190000}"/>
    <cellStyle name="20% - 강조색4 2 3 4 2" xfId="6722" xr:uid="{00000000-0005-0000-0000-0000E7190000}"/>
    <cellStyle name="20% - 강조색4 2 3 4 2 2" xfId="6723" xr:uid="{00000000-0005-0000-0000-0000E8190000}"/>
    <cellStyle name="20% - 강조색4 2 3 4 2 2 2" xfId="6724" xr:uid="{00000000-0005-0000-0000-0000E9190000}"/>
    <cellStyle name="20% - 강조색4 2 3 4 2 2 3" xfId="6725" xr:uid="{00000000-0005-0000-0000-0000EA190000}"/>
    <cellStyle name="20% - 강조색4 2 3 4 2 2 4" xfId="6726" xr:uid="{00000000-0005-0000-0000-0000EB190000}"/>
    <cellStyle name="20% - 강조색4 2 3 4 2 2 5" xfId="6727" xr:uid="{00000000-0005-0000-0000-0000EC190000}"/>
    <cellStyle name="20% - 강조색4 2 3 4 2 3" xfId="6728" xr:uid="{00000000-0005-0000-0000-0000ED190000}"/>
    <cellStyle name="20% - 강조색4 2 3 4 2 4" xfId="6729" xr:uid="{00000000-0005-0000-0000-0000EE190000}"/>
    <cellStyle name="20% - 강조색4 2 3 4 2 5" xfId="6730" xr:uid="{00000000-0005-0000-0000-0000EF190000}"/>
    <cellStyle name="20% - 강조색4 2 3 4 2 6" xfId="6731" xr:uid="{00000000-0005-0000-0000-0000F0190000}"/>
    <cellStyle name="20% - 강조색4 2 3 4 2 7" xfId="6732" xr:uid="{00000000-0005-0000-0000-0000F1190000}"/>
    <cellStyle name="20% - 강조색4 2 3 4 3" xfId="6733" xr:uid="{00000000-0005-0000-0000-0000F2190000}"/>
    <cellStyle name="20% - 강조색4 2 3 4 3 2" xfId="6734" xr:uid="{00000000-0005-0000-0000-0000F3190000}"/>
    <cellStyle name="20% - 강조색4 2 3 4 3 3" xfId="6735" xr:uid="{00000000-0005-0000-0000-0000F4190000}"/>
    <cellStyle name="20% - 강조색4 2 3 4 3 4" xfId="6736" xr:uid="{00000000-0005-0000-0000-0000F5190000}"/>
    <cellStyle name="20% - 강조색4 2 3 4 3 5" xfId="6737" xr:uid="{00000000-0005-0000-0000-0000F6190000}"/>
    <cellStyle name="20% - 강조색4 2 3 4 3 6" xfId="6738" xr:uid="{00000000-0005-0000-0000-0000F7190000}"/>
    <cellStyle name="20% - 강조색4 2 3 4 4" xfId="6739" xr:uid="{00000000-0005-0000-0000-0000F8190000}"/>
    <cellStyle name="20% - 강조색4 2 3 4 4 2" xfId="6740" xr:uid="{00000000-0005-0000-0000-0000F9190000}"/>
    <cellStyle name="20% - 강조색4 2 3 4 4 3" xfId="6741" xr:uid="{00000000-0005-0000-0000-0000FA190000}"/>
    <cellStyle name="20% - 강조색4 2 3 4 5" xfId="6742" xr:uid="{00000000-0005-0000-0000-0000FB190000}"/>
    <cellStyle name="20% - 강조색4 2 3 4 5 2" xfId="6743" xr:uid="{00000000-0005-0000-0000-0000FC190000}"/>
    <cellStyle name="20% - 강조색4 2 3 4 6" xfId="6744" xr:uid="{00000000-0005-0000-0000-0000FD190000}"/>
    <cellStyle name="20% - 강조색4 2 3 4 7" xfId="6745" xr:uid="{00000000-0005-0000-0000-0000FE190000}"/>
    <cellStyle name="20% - 강조색4 2 3 4 8" xfId="6746" xr:uid="{00000000-0005-0000-0000-0000FF190000}"/>
    <cellStyle name="20% - 강조색4 2 3 4 9" xfId="6747" xr:uid="{00000000-0005-0000-0000-0000001A0000}"/>
    <cellStyle name="20% - 강조색4 2 3 5" xfId="6748" xr:uid="{00000000-0005-0000-0000-0000011A0000}"/>
    <cellStyle name="20% - 강조색4 2 3 5 10" xfId="6749" xr:uid="{00000000-0005-0000-0000-0000021A0000}"/>
    <cellStyle name="20% - 강조색4 2 3 5 2" xfId="6750" xr:uid="{00000000-0005-0000-0000-0000031A0000}"/>
    <cellStyle name="20% - 강조색4 2 3 5 2 2" xfId="6751" xr:uid="{00000000-0005-0000-0000-0000041A0000}"/>
    <cellStyle name="20% - 강조색4 2 3 5 2 3" xfId="6752" xr:uid="{00000000-0005-0000-0000-0000051A0000}"/>
    <cellStyle name="20% - 강조색4 2 3 5 2 4" xfId="6753" xr:uid="{00000000-0005-0000-0000-0000061A0000}"/>
    <cellStyle name="20% - 강조색4 2 3 5 2 5" xfId="6754" xr:uid="{00000000-0005-0000-0000-0000071A0000}"/>
    <cellStyle name="20% - 강조색4 2 3 5 2 6" xfId="6755" xr:uid="{00000000-0005-0000-0000-0000081A0000}"/>
    <cellStyle name="20% - 강조색4 2 3 5 3" xfId="6756" xr:uid="{00000000-0005-0000-0000-0000091A0000}"/>
    <cellStyle name="20% - 강조색4 2 3 5 3 2" xfId="6757" xr:uid="{00000000-0005-0000-0000-00000A1A0000}"/>
    <cellStyle name="20% - 강조색4 2 3 5 3 3" xfId="6758" xr:uid="{00000000-0005-0000-0000-00000B1A0000}"/>
    <cellStyle name="20% - 강조색4 2 3 5 4" xfId="6759" xr:uid="{00000000-0005-0000-0000-00000C1A0000}"/>
    <cellStyle name="20% - 강조색4 2 3 5 4 2" xfId="6760" xr:uid="{00000000-0005-0000-0000-00000D1A0000}"/>
    <cellStyle name="20% - 강조색4 2 3 5 4 3" xfId="6761" xr:uid="{00000000-0005-0000-0000-00000E1A0000}"/>
    <cellStyle name="20% - 강조색4 2 3 5 5" xfId="6762" xr:uid="{00000000-0005-0000-0000-00000F1A0000}"/>
    <cellStyle name="20% - 강조색4 2 3 5 5 2" xfId="6763" xr:uid="{00000000-0005-0000-0000-0000101A0000}"/>
    <cellStyle name="20% - 강조색4 2 3 5 6" xfId="6764" xr:uid="{00000000-0005-0000-0000-0000111A0000}"/>
    <cellStyle name="20% - 강조색4 2 3 5 7" xfId="6765" xr:uid="{00000000-0005-0000-0000-0000121A0000}"/>
    <cellStyle name="20% - 강조색4 2 3 5 8" xfId="6766" xr:uid="{00000000-0005-0000-0000-0000131A0000}"/>
    <cellStyle name="20% - 강조색4 2 3 5 9" xfId="6767" xr:uid="{00000000-0005-0000-0000-0000141A0000}"/>
    <cellStyle name="20% - 강조색4 2 3 6" xfId="6768" xr:uid="{00000000-0005-0000-0000-0000151A0000}"/>
    <cellStyle name="20% - 강조색4 2 3 6 10" xfId="6769" xr:uid="{00000000-0005-0000-0000-0000161A0000}"/>
    <cellStyle name="20% - 강조색4 2 3 6 2" xfId="6770" xr:uid="{00000000-0005-0000-0000-0000171A0000}"/>
    <cellStyle name="20% - 강조색4 2 3 6 2 2" xfId="6771" xr:uid="{00000000-0005-0000-0000-0000181A0000}"/>
    <cellStyle name="20% - 강조색4 2 3 6 2 3" xfId="6772" xr:uid="{00000000-0005-0000-0000-0000191A0000}"/>
    <cellStyle name="20% - 강조색4 2 3 6 3" xfId="6773" xr:uid="{00000000-0005-0000-0000-00001A1A0000}"/>
    <cellStyle name="20% - 강조색4 2 3 6 3 2" xfId="6774" xr:uid="{00000000-0005-0000-0000-00001B1A0000}"/>
    <cellStyle name="20% - 강조색4 2 3 6 3 3" xfId="6775" xr:uid="{00000000-0005-0000-0000-00001C1A0000}"/>
    <cellStyle name="20% - 강조색4 2 3 6 4" xfId="6776" xr:uid="{00000000-0005-0000-0000-00001D1A0000}"/>
    <cellStyle name="20% - 강조색4 2 3 6 4 2" xfId="6777" xr:uid="{00000000-0005-0000-0000-00001E1A0000}"/>
    <cellStyle name="20% - 강조색4 2 3 6 5" xfId="6778" xr:uid="{00000000-0005-0000-0000-00001F1A0000}"/>
    <cellStyle name="20% - 강조색4 2 3 6 5 2" xfId="6779" xr:uid="{00000000-0005-0000-0000-0000201A0000}"/>
    <cellStyle name="20% - 강조색4 2 3 6 6" xfId="6780" xr:uid="{00000000-0005-0000-0000-0000211A0000}"/>
    <cellStyle name="20% - 강조색4 2 3 6 7" xfId="6781" xr:uid="{00000000-0005-0000-0000-0000221A0000}"/>
    <cellStyle name="20% - 강조색4 2 3 6 8" xfId="6782" xr:uid="{00000000-0005-0000-0000-0000231A0000}"/>
    <cellStyle name="20% - 강조색4 2 3 6 9" xfId="6783" xr:uid="{00000000-0005-0000-0000-0000241A0000}"/>
    <cellStyle name="20% - 강조색4 2 3 7" xfId="6784" xr:uid="{00000000-0005-0000-0000-0000251A0000}"/>
    <cellStyle name="20% - 강조색4 2 3 7 2" xfId="6785" xr:uid="{00000000-0005-0000-0000-0000261A0000}"/>
    <cellStyle name="20% - 강조색4 2 3 7 3" xfId="6786" xr:uid="{00000000-0005-0000-0000-0000271A0000}"/>
    <cellStyle name="20% - 강조색4 2 3 8" xfId="6787" xr:uid="{00000000-0005-0000-0000-0000281A0000}"/>
    <cellStyle name="20% - 강조색4 2 3 8 2" xfId="6788" xr:uid="{00000000-0005-0000-0000-0000291A0000}"/>
    <cellStyle name="20% - 강조색4 2 3 8 3" xfId="6789" xr:uid="{00000000-0005-0000-0000-00002A1A0000}"/>
    <cellStyle name="20% - 강조색4 2 3 9" xfId="6790" xr:uid="{00000000-0005-0000-0000-00002B1A0000}"/>
    <cellStyle name="20% - 강조색4 2 3 9 2" xfId="6791" xr:uid="{00000000-0005-0000-0000-00002C1A0000}"/>
    <cellStyle name="20% - 강조색4 2 3 9 3" xfId="6792" xr:uid="{00000000-0005-0000-0000-00002D1A0000}"/>
    <cellStyle name="20% - 강조색4 2 4" xfId="6793" xr:uid="{00000000-0005-0000-0000-00002E1A0000}"/>
    <cellStyle name="20% - 강조색4 2 4 10" xfId="6794" xr:uid="{00000000-0005-0000-0000-00002F1A0000}"/>
    <cellStyle name="20% - 강조색4 2 4 10 2" xfId="6795" xr:uid="{00000000-0005-0000-0000-0000301A0000}"/>
    <cellStyle name="20% - 강조색4 2 4 11" xfId="6796" xr:uid="{00000000-0005-0000-0000-0000311A0000}"/>
    <cellStyle name="20% - 강조색4 2 4 12" xfId="6797" xr:uid="{00000000-0005-0000-0000-0000321A0000}"/>
    <cellStyle name="20% - 강조색4 2 4 13" xfId="6798" xr:uid="{00000000-0005-0000-0000-0000331A0000}"/>
    <cellStyle name="20% - 강조색4 2 4 14" xfId="6799" xr:uid="{00000000-0005-0000-0000-0000341A0000}"/>
    <cellStyle name="20% - 강조색4 2 4 15" xfId="6800" xr:uid="{00000000-0005-0000-0000-0000351A0000}"/>
    <cellStyle name="20% - 강조색4 2 4 2" xfId="6801" xr:uid="{00000000-0005-0000-0000-0000361A0000}"/>
    <cellStyle name="20% - 강조색4 2 4 2 10" xfId="6802" xr:uid="{00000000-0005-0000-0000-0000371A0000}"/>
    <cellStyle name="20% - 강조색4 2 4 2 11" xfId="6803" xr:uid="{00000000-0005-0000-0000-0000381A0000}"/>
    <cellStyle name="20% - 강조색4 2 4 2 12" xfId="6804" xr:uid="{00000000-0005-0000-0000-0000391A0000}"/>
    <cellStyle name="20% - 강조색4 2 4 2 2" xfId="6805" xr:uid="{00000000-0005-0000-0000-00003A1A0000}"/>
    <cellStyle name="20% - 강조색4 2 4 2 2 10" xfId="6806" xr:uid="{00000000-0005-0000-0000-00003B1A0000}"/>
    <cellStyle name="20% - 강조색4 2 4 2 2 2" xfId="6807" xr:uid="{00000000-0005-0000-0000-00003C1A0000}"/>
    <cellStyle name="20% - 강조색4 2 4 2 2 2 2" xfId="6808" xr:uid="{00000000-0005-0000-0000-00003D1A0000}"/>
    <cellStyle name="20% - 강조색4 2 4 2 2 2 2 2" xfId="6809" xr:uid="{00000000-0005-0000-0000-00003E1A0000}"/>
    <cellStyle name="20% - 강조색4 2 4 2 2 2 2 3" xfId="6810" xr:uid="{00000000-0005-0000-0000-00003F1A0000}"/>
    <cellStyle name="20% - 강조색4 2 4 2 2 2 2 4" xfId="6811" xr:uid="{00000000-0005-0000-0000-0000401A0000}"/>
    <cellStyle name="20% - 강조색4 2 4 2 2 2 2 5" xfId="6812" xr:uid="{00000000-0005-0000-0000-0000411A0000}"/>
    <cellStyle name="20% - 강조색4 2 4 2 2 2 3" xfId="6813" xr:uid="{00000000-0005-0000-0000-0000421A0000}"/>
    <cellStyle name="20% - 강조색4 2 4 2 2 2 4" xfId="6814" xr:uid="{00000000-0005-0000-0000-0000431A0000}"/>
    <cellStyle name="20% - 강조색4 2 4 2 2 2 5" xfId="6815" xr:uid="{00000000-0005-0000-0000-0000441A0000}"/>
    <cellStyle name="20% - 강조색4 2 4 2 2 2 6" xfId="6816" xr:uid="{00000000-0005-0000-0000-0000451A0000}"/>
    <cellStyle name="20% - 강조색4 2 4 2 2 2 7" xfId="6817" xr:uid="{00000000-0005-0000-0000-0000461A0000}"/>
    <cellStyle name="20% - 강조색4 2 4 2 2 3" xfId="6818" xr:uid="{00000000-0005-0000-0000-0000471A0000}"/>
    <cellStyle name="20% - 강조색4 2 4 2 2 3 2" xfId="6819" xr:uid="{00000000-0005-0000-0000-0000481A0000}"/>
    <cellStyle name="20% - 강조색4 2 4 2 2 3 3" xfId="6820" xr:uid="{00000000-0005-0000-0000-0000491A0000}"/>
    <cellStyle name="20% - 강조색4 2 4 2 2 3 4" xfId="6821" xr:uid="{00000000-0005-0000-0000-00004A1A0000}"/>
    <cellStyle name="20% - 강조색4 2 4 2 2 3 5" xfId="6822" xr:uid="{00000000-0005-0000-0000-00004B1A0000}"/>
    <cellStyle name="20% - 강조색4 2 4 2 2 3 6" xfId="6823" xr:uid="{00000000-0005-0000-0000-00004C1A0000}"/>
    <cellStyle name="20% - 강조색4 2 4 2 2 4" xfId="6824" xr:uid="{00000000-0005-0000-0000-00004D1A0000}"/>
    <cellStyle name="20% - 강조색4 2 4 2 2 4 2" xfId="6825" xr:uid="{00000000-0005-0000-0000-00004E1A0000}"/>
    <cellStyle name="20% - 강조색4 2 4 2 2 5" xfId="6826" xr:uid="{00000000-0005-0000-0000-00004F1A0000}"/>
    <cellStyle name="20% - 강조색4 2 4 2 2 5 2" xfId="6827" xr:uid="{00000000-0005-0000-0000-0000501A0000}"/>
    <cellStyle name="20% - 강조색4 2 4 2 2 6" xfId="6828" xr:uid="{00000000-0005-0000-0000-0000511A0000}"/>
    <cellStyle name="20% - 강조색4 2 4 2 2 7" xfId="6829" xr:uid="{00000000-0005-0000-0000-0000521A0000}"/>
    <cellStyle name="20% - 강조색4 2 4 2 2 8" xfId="6830" xr:uid="{00000000-0005-0000-0000-0000531A0000}"/>
    <cellStyle name="20% - 강조색4 2 4 2 2 9" xfId="6831" xr:uid="{00000000-0005-0000-0000-0000541A0000}"/>
    <cellStyle name="20% - 강조색4 2 4 2 3" xfId="6832" xr:uid="{00000000-0005-0000-0000-0000551A0000}"/>
    <cellStyle name="20% - 강조색4 2 4 2 3 10" xfId="6833" xr:uid="{00000000-0005-0000-0000-0000561A0000}"/>
    <cellStyle name="20% - 강조색4 2 4 2 3 2" xfId="6834" xr:uid="{00000000-0005-0000-0000-0000571A0000}"/>
    <cellStyle name="20% - 강조색4 2 4 2 3 2 2" xfId="6835" xr:uid="{00000000-0005-0000-0000-0000581A0000}"/>
    <cellStyle name="20% - 강조색4 2 4 2 3 2 3" xfId="6836" xr:uid="{00000000-0005-0000-0000-0000591A0000}"/>
    <cellStyle name="20% - 강조색4 2 4 2 3 2 4" xfId="6837" xr:uid="{00000000-0005-0000-0000-00005A1A0000}"/>
    <cellStyle name="20% - 강조색4 2 4 2 3 2 5" xfId="6838" xr:uid="{00000000-0005-0000-0000-00005B1A0000}"/>
    <cellStyle name="20% - 강조색4 2 4 2 3 2 6" xfId="6839" xr:uid="{00000000-0005-0000-0000-00005C1A0000}"/>
    <cellStyle name="20% - 강조색4 2 4 2 3 3" xfId="6840" xr:uid="{00000000-0005-0000-0000-00005D1A0000}"/>
    <cellStyle name="20% - 강조색4 2 4 2 3 3 2" xfId="6841" xr:uid="{00000000-0005-0000-0000-00005E1A0000}"/>
    <cellStyle name="20% - 강조색4 2 4 2 3 4" xfId="6842" xr:uid="{00000000-0005-0000-0000-00005F1A0000}"/>
    <cellStyle name="20% - 강조색4 2 4 2 3 4 2" xfId="6843" xr:uid="{00000000-0005-0000-0000-0000601A0000}"/>
    <cellStyle name="20% - 강조색4 2 4 2 3 5" xfId="6844" xr:uid="{00000000-0005-0000-0000-0000611A0000}"/>
    <cellStyle name="20% - 강조색4 2 4 2 3 5 2" xfId="6845" xr:uid="{00000000-0005-0000-0000-0000621A0000}"/>
    <cellStyle name="20% - 강조색4 2 4 2 3 6" xfId="6846" xr:uid="{00000000-0005-0000-0000-0000631A0000}"/>
    <cellStyle name="20% - 강조색4 2 4 2 3 7" xfId="6847" xr:uid="{00000000-0005-0000-0000-0000641A0000}"/>
    <cellStyle name="20% - 강조색4 2 4 2 3 8" xfId="6848" xr:uid="{00000000-0005-0000-0000-0000651A0000}"/>
    <cellStyle name="20% - 강조색4 2 4 2 3 9" xfId="6849" xr:uid="{00000000-0005-0000-0000-0000661A0000}"/>
    <cellStyle name="20% - 강조색4 2 4 2 4" xfId="6850" xr:uid="{00000000-0005-0000-0000-0000671A0000}"/>
    <cellStyle name="20% - 강조색4 2 4 2 4 2" xfId="6851" xr:uid="{00000000-0005-0000-0000-0000681A0000}"/>
    <cellStyle name="20% - 강조색4 2 4 2 4 3" xfId="6852" xr:uid="{00000000-0005-0000-0000-0000691A0000}"/>
    <cellStyle name="20% - 강조색4 2 4 2 4 4" xfId="6853" xr:uid="{00000000-0005-0000-0000-00006A1A0000}"/>
    <cellStyle name="20% - 강조색4 2 4 2 4 5" xfId="6854" xr:uid="{00000000-0005-0000-0000-00006B1A0000}"/>
    <cellStyle name="20% - 강조색4 2 4 2 4 6" xfId="6855" xr:uid="{00000000-0005-0000-0000-00006C1A0000}"/>
    <cellStyle name="20% - 강조색4 2 4 2 5" xfId="6856" xr:uid="{00000000-0005-0000-0000-00006D1A0000}"/>
    <cellStyle name="20% - 강조색4 2 4 2 5 2" xfId="6857" xr:uid="{00000000-0005-0000-0000-00006E1A0000}"/>
    <cellStyle name="20% - 강조색4 2 4 2 6" xfId="6858" xr:uid="{00000000-0005-0000-0000-00006F1A0000}"/>
    <cellStyle name="20% - 강조색4 2 4 2 6 2" xfId="6859" xr:uid="{00000000-0005-0000-0000-0000701A0000}"/>
    <cellStyle name="20% - 강조색4 2 4 2 7" xfId="6860" xr:uid="{00000000-0005-0000-0000-0000711A0000}"/>
    <cellStyle name="20% - 강조색4 2 4 2 7 2" xfId="6861" xr:uid="{00000000-0005-0000-0000-0000721A0000}"/>
    <cellStyle name="20% - 강조색4 2 4 2 8" xfId="6862" xr:uid="{00000000-0005-0000-0000-0000731A0000}"/>
    <cellStyle name="20% - 강조색4 2 4 2 9" xfId="6863" xr:uid="{00000000-0005-0000-0000-0000741A0000}"/>
    <cellStyle name="20% - 강조색4 2 4 3" xfId="6864" xr:uid="{00000000-0005-0000-0000-0000751A0000}"/>
    <cellStyle name="20% - 강조색4 2 4 3 10" xfId="6865" xr:uid="{00000000-0005-0000-0000-0000761A0000}"/>
    <cellStyle name="20% - 강조색4 2 4 3 2" xfId="6866" xr:uid="{00000000-0005-0000-0000-0000771A0000}"/>
    <cellStyle name="20% - 강조색4 2 4 3 2 2" xfId="6867" xr:uid="{00000000-0005-0000-0000-0000781A0000}"/>
    <cellStyle name="20% - 강조색4 2 4 3 2 2 2" xfId="6868" xr:uid="{00000000-0005-0000-0000-0000791A0000}"/>
    <cellStyle name="20% - 강조색4 2 4 3 2 2 3" xfId="6869" xr:uid="{00000000-0005-0000-0000-00007A1A0000}"/>
    <cellStyle name="20% - 강조색4 2 4 3 2 2 4" xfId="6870" xr:uid="{00000000-0005-0000-0000-00007B1A0000}"/>
    <cellStyle name="20% - 강조색4 2 4 3 2 2 5" xfId="6871" xr:uid="{00000000-0005-0000-0000-00007C1A0000}"/>
    <cellStyle name="20% - 강조색4 2 4 3 2 3" xfId="6872" xr:uid="{00000000-0005-0000-0000-00007D1A0000}"/>
    <cellStyle name="20% - 강조색4 2 4 3 2 4" xfId="6873" xr:uid="{00000000-0005-0000-0000-00007E1A0000}"/>
    <cellStyle name="20% - 강조색4 2 4 3 2 5" xfId="6874" xr:uid="{00000000-0005-0000-0000-00007F1A0000}"/>
    <cellStyle name="20% - 강조색4 2 4 3 2 6" xfId="6875" xr:uid="{00000000-0005-0000-0000-0000801A0000}"/>
    <cellStyle name="20% - 강조색4 2 4 3 2 7" xfId="6876" xr:uid="{00000000-0005-0000-0000-0000811A0000}"/>
    <cellStyle name="20% - 강조색4 2 4 3 3" xfId="6877" xr:uid="{00000000-0005-0000-0000-0000821A0000}"/>
    <cellStyle name="20% - 강조색4 2 4 3 3 2" xfId="6878" xr:uid="{00000000-0005-0000-0000-0000831A0000}"/>
    <cellStyle name="20% - 강조색4 2 4 3 3 3" xfId="6879" xr:uid="{00000000-0005-0000-0000-0000841A0000}"/>
    <cellStyle name="20% - 강조색4 2 4 3 3 4" xfId="6880" xr:uid="{00000000-0005-0000-0000-0000851A0000}"/>
    <cellStyle name="20% - 강조색4 2 4 3 3 5" xfId="6881" xr:uid="{00000000-0005-0000-0000-0000861A0000}"/>
    <cellStyle name="20% - 강조색4 2 4 3 3 6" xfId="6882" xr:uid="{00000000-0005-0000-0000-0000871A0000}"/>
    <cellStyle name="20% - 강조색4 2 4 3 4" xfId="6883" xr:uid="{00000000-0005-0000-0000-0000881A0000}"/>
    <cellStyle name="20% - 강조색4 2 4 3 4 2" xfId="6884" xr:uid="{00000000-0005-0000-0000-0000891A0000}"/>
    <cellStyle name="20% - 강조색4 2 4 3 4 3" xfId="6885" xr:uid="{00000000-0005-0000-0000-00008A1A0000}"/>
    <cellStyle name="20% - 강조색4 2 4 3 5" xfId="6886" xr:uid="{00000000-0005-0000-0000-00008B1A0000}"/>
    <cellStyle name="20% - 강조색4 2 4 3 5 2" xfId="6887" xr:uid="{00000000-0005-0000-0000-00008C1A0000}"/>
    <cellStyle name="20% - 강조색4 2 4 3 6" xfId="6888" xr:uid="{00000000-0005-0000-0000-00008D1A0000}"/>
    <cellStyle name="20% - 강조색4 2 4 3 7" xfId="6889" xr:uid="{00000000-0005-0000-0000-00008E1A0000}"/>
    <cellStyle name="20% - 강조색4 2 4 3 8" xfId="6890" xr:uid="{00000000-0005-0000-0000-00008F1A0000}"/>
    <cellStyle name="20% - 강조색4 2 4 3 9" xfId="6891" xr:uid="{00000000-0005-0000-0000-0000901A0000}"/>
    <cellStyle name="20% - 강조색4 2 4 4" xfId="6892" xr:uid="{00000000-0005-0000-0000-0000911A0000}"/>
    <cellStyle name="20% - 강조색4 2 4 4 10" xfId="6893" xr:uid="{00000000-0005-0000-0000-0000921A0000}"/>
    <cellStyle name="20% - 강조색4 2 4 4 2" xfId="6894" xr:uid="{00000000-0005-0000-0000-0000931A0000}"/>
    <cellStyle name="20% - 강조색4 2 4 4 2 2" xfId="6895" xr:uid="{00000000-0005-0000-0000-0000941A0000}"/>
    <cellStyle name="20% - 강조색4 2 4 4 2 2 2" xfId="6896" xr:uid="{00000000-0005-0000-0000-0000951A0000}"/>
    <cellStyle name="20% - 강조색4 2 4 4 2 2 3" xfId="6897" xr:uid="{00000000-0005-0000-0000-0000961A0000}"/>
    <cellStyle name="20% - 강조색4 2 4 4 2 2 4" xfId="6898" xr:uid="{00000000-0005-0000-0000-0000971A0000}"/>
    <cellStyle name="20% - 강조색4 2 4 4 2 2 5" xfId="6899" xr:uid="{00000000-0005-0000-0000-0000981A0000}"/>
    <cellStyle name="20% - 강조색4 2 4 4 2 3" xfId="6900" xr:uid="{00000000-0005-0000-0000-0000991A0000}"/>
    <cellStyle name="20% - 강조색4 2 4 4 2 4" xfId="6901" xr:uid="{00000000-0005-0000-0000-00009A1A0000}"/>
    <cellStyle name="20% - 강조색4 2 4 4 2 5" xfId="6902" xr:uid="{00000000-0005-0000-0000-00009B1A0000}"/>
    <cellStyle name="20% - 강조색4 2 4 4 2 6" xfId="6903" xr:uid="{00000000-0005-0000-0000-00009C1A0000}"/>
    <cellStyle name="20% - 강조색4 2 4 4 2 7" xfId="6904" xr:uid="{00000000-0005-0000-0000-00009D1A0000}"/>
    <cellStyle name="20% - 강조색4 2 4 4 3" xfId="6905" xr:uid="{00000000-0005-0000-0000-00009E1A0000}"/>
    <cellStyle name="20% - 강조색4 2 4 4 3 2" xfId="6906" xr:uid="{00000000-0005-0000-0000-00009F1A0000}"/>
    <cellStyle name="20% - 강조색4 2 4 4 3 3" xfId="6907" xr:uid="{00000000-0005-0000-0000-0000A01A0000}"/>
    <cellStyle name="20% - 강조색4 2 4 4 3 4" xfId="6908" xr:uid="{00000000-0005-0000-0000-0000A11A0000}"/>
    <cellStyle name="20% - 강조색4 2 4 4 3 5" xfId="6909" xr:uid="{00000000-0005-0000-0000-0000A21A0000}"/>
    <cellStyle name="20% - 강조색4 2 4 4 3 6" xfId="6910" xr:uid="{00000000-0005-0000-0000-0000A31A0000}"/>
    <cellStyle name="20% - 강조색4 2 4 4 4" xfId="6911" xr:uid="{00000000-0005-0000-0000-0000A41A0000}"/>
    <cellStyle name="20% - 강조색4 2 4 4 4 2" xfId="6912" xr:uid="{00000000-0005-0000-0000-0000A51A0000}"/>
    <cellStyle name="20% - 강조색4 2 4 4 4 3" xfId="6913" xr:uid="{00000000-0005-0000-0000-0000A61A0000}"/>
    <cellStyle name="20% - 강조색4 2 4 4 5" xfId="6914" xr:uid="{00000000-0005-0000-0000-0000A71A0000}"/>
    <cellStyle name="20% - 강조색4 2 4 4 5 2" xfId="6915" xr:uid="{00000000-0005-0000-0000-0000A81A0000}"/>
    <cellStyle name="20% - 강조색4 2 4 4 6" xfId="6916" xr:uid="{00000000-0005-0000-0000-0000A91A0000}"/>
    <cellStyle name="20% - 강조색4 2 4 4 7" xfId="6917" xr:uid="{00000000-0005-0000-0000-0000AA1A0000}"/>
    <cellStyle name="20% - 강조색4 2 4 4 8" xfId="6918" xr:uid="{00000000-0005-0000-0000-0000AB1A0000}"/>
    <cellStyle name="20% - 강조색4 2 4 4 9" xfId="6919" xr:uid="{00000000-0005-0000-0000-0000AC1A0000}"/>
    <cellStyle name="20% - 강조색4 2 4 5" xfId="6920" xr:uid="{00000000-0005-0000-0000-0000AD1A0000}"/>
    <cellStyle name="20% - 강조색4 2 4 5 10" xfId="6921" xr:uid="{00000000-0005-0000-0000-0000AE1A0000}"/>
    <cellStyle name="20% - 강조색4 2 4 5 2" xfId="6922" xr:uid="{00000000-0005-0000-0000-0000AF1A0000}"/>
    <cellStyle name="20% - 강조색4 2 4 5 2 2" xfId="6923" xr:uid="{00000000-0005-0000-0000-0000B01A0000}"/>
    <cellStyle name="20% - 강조색4 2 4 5 2 3" xfId="6924" xr:uid="{00000000-0005-0000-0000-0000B11A0000}"/>
    <cellStyle name="20% - 강조색4 2 4 5 2 4" xfId="6925" xr:uid="{00000000-0005-0000-0000-0000B21A0000}"/>
    <cellStyle name="20% - 강조색4 2 4 5 2 5" xfId="6926" xr:uid="{00000000-0005-0000-0000-0000B31A0000}"/>
    <cellStyle name="20% - 강조색4 2 4 5 2 6" xfId="6927" xr:uid="{00000000-0005-0000-0000-0000B41A0000}"/>
    <cellStyle name="20% - 강조색4 2 4 5 3" xfId="6928" xr:uid="{00000000-0005-0000-0000-0000B51A0000}"/>
    <cellStyle name="20% - 강조색4 2 4 5 3 2" xfId="6929" xr:uid="{00000000-0005-0000-0000-0000B61A0000}"/>
    <cellStyle name="20% - 강조색4 2 4 5 3 3" xfId="6930" xr:uid="{00000000-0005-0000-0000-0000B71A0000}"/>
    <cellStyle name="20% - 강조색4 2 4 5 4" xfId="6931" xr:uid="{00000000-0005-0000-0000-0000B81A0000}"/>
    <cellStyle name="20% - 강조색4 2 4 5 4 2" xfId="6932" xr:uid="{00000000-0005-0000-0000-0000B91A0000}"/>
    <cellStyle name="20% - 강조색4 2 4 5 5" xfId="6933" xr:uid="{00000000-0005-0000-0000-0000BA1A0000}"/>
    <cellStyle name="20% - 강조색4 2 4 5 5 2" xfId="6934" xr:uid="{00000000-0005-0000-0000-0000BB1A0000}"/>
    <cellStyle name="20% - 강조색4 2 4 5 6" xfId="6935" xr:uid="{00000000-0005-0000-0000-0000BC1A0000}"/>
    <cellStyle name="20% - 강조색4 2 4 5 7" xfId="6936" xr:uid="{00000000-0005-0000-0000-0000BD1A0000}"/>
    <cellStyle name="20% - 강조색4 2 4 5 8" xfId="6937" xr:uid="{00000000-0005-0000-0000-0000BE1A0000}"/>
    <cellStyle name="20% - 강조색4 2 4 5 9" xfId="6938" xr:uid="{00000000-0005-0000-0000-0000BF1A0000}"/>
    <cellStyle name="20% - 강조색4 2 4 6" xfId="6939" xr:uid="{00000000-0005-0000-0000-0000C01A0000}"/>
    <cellStyle name="20% - 강조색4 2 4 6 10" xfId="6940" xr:uid="{00000000-0005-0000-0000-0000C11A0000}"/>
    <cellStyle name="20% - 강조색4 2 4 6 2" xfId="6941" xr:uid="{00000000-0005-0000-0000-0000C21A0000}"/>
    <cellStyle name="20% - 강조색4 2 4 6 2 2" xfId="6942" xr:uid="{00000000-0005-0000-0000-0000C31A0000}"/>
    <cellStyle name="20% - 강조색4 2 4 6 3" xfId="6943" xr:uid="{00000000-0005-0000-0000-0000C41A0000}"/>
    <cellStyle name="20% - 강조색4 2 4 6 3 2" xfId="6944" xr:uid="{00000000-0005-0000-0000-0000C51A0000}"/>
    <cellStyle name="20% - 강조색4 2 4 6 4" xfId="6945" xr:uid="{00000000-0005-0000-0000-0000C61A0000}"/>
    <cellStyle name="20% - 강조색4 2 4 6 4 2" xfId="6946" xr:uid="{00000000-0005-0000-0000-0000C71A0000}"/>
    <cellStyle name="20% - 강조색4 2 4 6 5" xfId="6947" xr:uid="{00000000-0005-0000-0000-0000C81A0000}"/>
    <cellStyle name="20% - 강조색4 2 4 6 5 2" xfId="6948" xr:uid="{00000000-0005-0000-0000-0000C91A0000}"/>
    <cellStyle name="20% - 강조색4 2 4 6 6" xfId="6949" xr:uid="{00000000-0005-0000-0000-0000CA1A0000}"/>
    <cellStyle name="20% - 강조색4 2 4 6 7" xfId="6950" xr:uid="{00000000-0005-0000-0000-0000CB1A0000}"/>
    <cellStyle name="20% - 강조색4 2 4 6 8" xfId="6951" xr:uid="{00000000-0005-0000-0000-0000CC1A0000}"/>
    <cellStyle name="20% - 강조색4 2 4 6 9" xfId="6952" xr:uid="{00000000-0005-0000-0000-0000CD1A0000}"/>
    <cellStyle name="20% - 강조색4 2 4 7" xfId="6953" xr:uid="{00000000-0005-0000-0000-0000CE1A0000}"/>
    <cellStyle name="20% - 강조색4 2 4 7 2" xfId="6954" xr:uid="{00000000-0005-0000-0000-0000CF1A0000}"/>
    <cellStyle name="20% - 강조색4 2 4 7 3" xfId="6955" xr:uid="{00000000-0005-0000-0000-0000D01A0000}"/>
    <cellStyle name="20% - 강조색4 2 4 8" xfId="6956" xr:uid="{00000000-0005-0000-0000-0000D11A0000}"/>
    <cellStyle name="20% - 강조색4 2 4 8 2" xfId="6957" xr:uid="{00000000-0005-0000-0000-0000D21A0000}"/>
    <cellStyle name="20% - 강조색4 2 4 8 3" xfId="6958" xr:uid="{00000000-0005-0000-0000-0000D31A0000}"/>
    <cellStyle name="20% - 강조색4 2 4 9" xfId="6959" xr:uid="{00000000-0005-0000-0000-0000D41A0000}"/>
    <cellStyle name="20% - 강조색4 2 4 9 2" xfId="6960" xr:uid="{00000000-0005-0000-0000-0000D51A0000}"/>
    <cellStyle name="20% - 강조색4 2 5" xfId="6961" xr:uid="{00000000-0005-0000-0000-0000D61A0000}"/>
    <cellStyle name="20% - 강조색4 2 5 10" xfId="6962" xr:uid="{00000000-0005-0000-0000-0000D71A0000}"/>
    <cellStyle name="20% - 강조색4 2 5 11" xfId="6963" xr:uid="{00000000-0005-0000-0000-0000D81A0000}"/>
    <cellStyle name="20% - 강조색4 2 5 12" xfId="6964" xr:uid="{00000000-0005-0000-0000-0000D91A0000}"/>
    <cellStyle name="20% - 강조색4 2 5 13" xfId="6965" xr:uid="{00000000-0005-0000-0000-0000DA1A0000}"/>
    <cellStyle name="20% - 강조색4 2 5 14" xfId="6966" xr:uid="{00000000-0005-0000-0000-0000DB1A0000}"/>
    <cellStyle name="20% - 강조색4 2 5 2" xfId="6967" xr:uid="{00000000-0005-0000-0000-0000DC1A0000}"/>
    <cellStyle name="20% - 강조색4 2 5 2 10" xfId="6968" xr:uid="{00000000-0005-0000-0000-0000DD1A0000}"/>
    <cellStyle name="20% - 강조색4 2 5 2 11" xfId="6969" xr:uid="{00000000-0005-0000-0000-0000DE1A0000}"/>
    <cellStyle name="20% - 강조색4 2 5 2 12" xfId="6970" xr:uid="{00000000-0005-0000-0000-0000DF1A0000}"/>
    <cellStyle name="20% - 강조색4 2 5 2 2" xfId="6971" xr:uid="{00000000-0005-0000-0000-0000E01A0000}"/>
    <cellStyle name="20% - 강조색4 2 5 2 2 10" xfId="6972" xr:uid="{00000000-0005-0000-0000-0000E11A0000}"/>
    <cellStyle name="20% - 강조색4 2 5 2 2 2" xfId="6973" xr:uid="{00000000-0005-0000-0000-0000E21A0000}"/>
    <cellStyle name="20% - 강조색4 2 5 2 2 2 2" xfId="6974" xr:uid="{00000000-0005-0000-0000-0000E31A0000}"/>
    <cellStyle name="20% - 강조색4 2 5 2 2 2 2 2" xfId="6975" xr:uid="{00000000-0005-0000-0000-0000E41A0000}"/>
    <cellStyle name="20% - 강조색4 2 5 2 2 2 2 3" xfId="6976" xr:uid="{00000000-0005-0000-0000-0000E51A0000}"/>
    <cellStyle name="20% - 강조색4 2 5 2 2 2 2 4" xfId="6977" xr:uid="{00000000-0005-0000-0000-0000E61A0000}"/>
    <cellStyle name="20% - 강조색4 2 5 2 2 2 2 5" xfId="6978" xr:uid="{00000000-0005-0000-0000-0000E71A0000}"/>
    <cellStyle name="20% - 강조색4 2 5 2 2 2 3" xfId="6979" xr:uid="{00000000-0005-0000-0000-0000E81A0000}"/>
    <cellStyle name="20% - 강조색4 2 5 2 2 2 4" xfId="6980" xr:uid="{00000000-0005-0000-0000-0000E91A0000}"/>
    <cellStyle name="20% - 강조색4 2 5 2 2 2 5" xfId="6981" xr:uid="{00000000-0005-0000-0000-0000EA1A0000}"/>
    <cellStyle name="20% - 강조색4 2 5 2 2 2 6" xfId="6982" xr:uid="{00000000-0005-0000-0000-0000EB1A0000}"/>
    <cellStyle name="20% - 강조색4 2 5 2 2 2 7" xfId="6983" xr:uid="{00000000-0005-0000-0000-0000EC1A0000}"/>
    <cellStyle name="20% - 강조색4 2 5 2 2 3" xfId="6984" xr:uid="{00000000-0005-0000-0000-0000ED1A0000}"/>
    <cellStyle name="20% - 강조색4 2 5 2 2 3 2" xfId="6985" xr:uid="{00000000-0005-0000-0000-0000EE1A0000}"/>
    <cellStyle name="20% - 강조색4 2 5 2 2 3 3" xfId="6986" xr:uid="{00000000-0005-0000-0000-0000EF1A0000}"/>
    <cellStyle name="20% - 강조색4 2 5 2 2 3 4" xfId="6987" xr:uid="{00000000-0005-0000-0000-0000F01A0000}"/>
    <cellStyle name="20% - 강조색4 2 5 2 2 3 5" xfId="6988" xr:uid="{00000000-0005-0000-0000-0000F11A0000}"/>
    <cellStyle name="20% - 강조색4 2 5 2 2 3 6" xfId="6989" xr:uid="{00000000-0005-0000-0000-0000F21A0000}"/>
    <cellStyle name="20% - 강조색4 2 5 2 2 4" xfId="6990" xr:uid="{00000000-0005-0000-0000-0000F31A0000}"/>
    <cellStyle name="20% - 강조색4 2 5 2 2 4 2" xfId="6991" xr:uid="{00000000-0005-0000-0000-0000F41A0000}"/>
    <cellStyle name="20% - 강조색4 2 5 2 2 5" xfId="6992" xr:uid="{00000000-0005-0000-0000-0000F51A0000}"/>
    <cellStyle name="20% - 강조색4 2 5 2 2 5 2" xfId="6993" xr:uid="{00000000-0005-0000-0000-0000F61A0000}"/>
    <cellStyle name="20% - 강조색4 2 5 2 2 6" xfId="6994" xr:uid="{00000000-0005-0000-0000-0000F71A0000}"/>
    <cellStyle name="20% - 강조색4 2 5 2 2 7" xfId="6995" xr:uid="{00000000-0005-0000-0000-0000F81A0000}"/>
    <cellStyle name="20% - 강조색4 2 5 2 2 8" xfId="6996" xr:uid="{00000000-0005-0000-0000-0000F91A0000}"/>
    <cellStyle name="20% - 강조색4 2 5 2 2 9" xfId="6997" xr:uid="{00000000-0005-0000-0000-0000FA1A0000}"/>
    <cellStyle name="20% - 강조색4 2 5 2 3" xfId="6998" xr:uid="{00000000-0005-0000-0000-0000FB1A0000}"/>
    <cellStyle name="20% - 강조색4 2 5 2 3 10" xfId="6999" xr:uid="{00000000-0005-0000-0000-0000FC1A0000}"/>
    <cellStyle name="20% - 강조색4 2 5 2 3 2" xfId="7000" xr:uid="{00000000-0005-0000-0000-0000FD1A0000}"/>
    <cellStyle name="20% - 강조색4 2 5 2 3 2 2" xfId="7001" xr:uid="{00000000-0005-0000-0000-0000FE1A0000}"/>
    <cellStyle name="20% - 강조색4 2 5 2 3 2 3" xfId="7002" xr:uid="{00000000-0005-0000-0000-0000FF1A0000}"/>
    <cellStyle name="20% - 강조색4 2 5 2 3 2 4" xfId="7003" xr:uid="{00000000-0005-0000-0000-0000001B0000}"/>
    <cellStyle name="20% - 강조색4 2 5 2 3 2 5" xfId="7004" xr:uid="{00000000-0005-0000-0000-0000011B0000}"/>
    <cellStyle name="20% - 강조색4 2 5 2 3 2 6" xfId="7005" xr:uid="{00000000-0005-0000-0000-0000021B0000}"/>
    <cellStyle name="20% - 강조색4 2 5 2 3 3" xfId="7006" xr:uid="{00000000-0005-0000-0000-0000031B0000}"/>
    <cellStyle name="20% - 강조색4 2 5 2 3 3 2" xfId="7007" xr:uid="{00000000-0005-0000-0000-0000041B0000}"/>
    <cellStyle name="20% - 강조색4 2 5 2 3 4" xfId="7008" xr:uid="{00000000-0005-0000-0000-0000051B0000}"/>
    <cellStyle name="20% - 강조색4 2 5 2 3 4 2" xfId="7009" xr:uid="{00000000-0005-0000-0000-0000061B0000}"/>
    <cellStyle name="20% - 강조색4 2 5 2 3 5" xfId="7010" xr:uid="{00000000-0005-0000-0000-0000071B0000}"/>
    <cellStyle name="20% - 강조색4 2 5 2 3 5 2" xfId="7011" xr:uid="{00000000-0005-0000-0000-0000081B0000}"/>
    <cellStyle name="20% - 강조색4 2 5 2 3 6" xfId="7012" xr:uid="{00000000-0005-0000-0000-0000091B0000}"/>
    <cellStyle name="20% - 강조색4 2 5 2 3 7" xfId="7013" xr:uid="{00000000-0005-0000-0000-00000A1B0000}"/>
    <cellStyle name="20% - 강조색4 2 5 2 3 8" xfId="7014" xr:uid="{00000000-0005-0000-0000-00000B1B0000}"/>
    <cellStyle name="20% - 강조색4 2 5 2 3 9" xfId="7015" xr:uid="{00000000-0005-0000-0000-00000C1B0000}"/>
    <cellStyle name="20% - 강조색4 2 5 2 4" xfId="7016" xr:uid="{00000000-0005-0000-0000-00000D1B0000}"/>
    <cellStyle name="20% - 강조색4 2 5 2 4 2" xfId="7017" xr:uid="{00000000-0005-0000-0000-00000E1B0000}"/>
    <cellStyle name="20% - 강조색4 2 5 2 4 3" xfId="7018" xr:uid="{00000000-0005-0000-0000-00000F1B0000}"/>
    <cellStyle name="20% - 강조색4 2 5 2 4 4" xfId="7019" xr:uid="{00000000-0005-0000-0000-0000101B0000}"/>
    <cellStyle name="20% - 강조색4 2 5 2 4 5" xfId="7020" xr:uid="{00000000-0005-0000-0000-0000111B0000}"/>
    <cellStyle name="20% - 강조색4 2 5 2 4 6" xfId="7021" xr:uid="{00000000-0005-0000-0000-0000121B0000}"/>
    <cellStyle name="20% - 강조색4 2 5 2 5" xfId="7022" xr:uid="{00000000-0005-0000-0000-0000131B0000}"/>
    <cellStyle name="20% - 강조색4 2 5 2 5 2" xfId="7023" xr:uid="{00000000-0005-0000-0000-0000141B0000}"/>
    <cellStyle name="20% - 강조색4 2 5 2 6" xfId="7024" xr:uid="{00000000-0005-0000-0000-0000151B0000}"/>
    <cellStyle name="20% - 강조색4 2 5 2 6 2" xfId="7025" xr:uid="{00000000-0005-0000-0000-0000161B0000}"/>
    <cellStyle name="20% - 강조색4 2 5 2 7" xfId="7026" xr:uid="{00000000-0005-0000-0000-0000171B0000}"/>
    <cellStyle name="20% - 강조색4 2 5 2 7 2" xfId="7027" xr:uid="{00000000-0005-0000-0000-0000181B0000}"/>
    <cellStyle name="20% - 강조색4 2 5 2 8" xfId="7028" xr:uid="{00000000-0005-0000-0000-0000191B0000}"/>
    <cellStyle name="20% - 강조색4 2 5 2 9" xfId="7029" xr:uid="{00000000-0005-0000-0000-00001A1B0000}"/>
    <cellStyle name="20% - 강조색4 2 5 3" xfId="7030" xr:uid="{00000000-0005-0000-0000-00001B1B0000}"/>
    <cellStyle name="20% - 강조색4 2 5 3 10" xfId="7031" xr:uid="{00000000-0005-0000-0000-00001C1B0000}"/>
    <cellStyle name="20% - 강조색4 2 5 3 2" xfId="7032" xr:uid="{00000000-0005-0000-0000-00001D1B0000}"/>
    <cellStyle name="20% - 강조색4 2 5 3 2 2" xfId="7033" xr:uid="{00000000-0005-0000-0000-00001E1B0000}"/>
    <cellStyle name="20% - 강조색4 2 5 3 2 2 2" xfId="7034" xr:uid="{00000000-0005-0000-0000-00001F1B0000}"/>
    <cellStyle name="20% - 강조색4 2 5 3 2 2 3" xfId="7035" xr:uid="{00000000-0005-0000-0000-0000201B0000}"/>
    <cellStyle name="20% - 강조색4 2 5 3 2 2 4" xfId="7036" xr:uid="{00000000-0005-0000-0000-0000211B0000}"/>
    <cellStyle name="20% - 강조색4 2 5 3 2 2 5" xfId="7037" xr:uid="{00000000-0005-0000-0000-0000221B0000}"/>
    <cellStyle name="20% - 강조색4 2 5 3 2 3" xfId="7038" xr:uid="{00000000-0005-0000-0000-0000231B0000}"/>
    <cellStyle name="20% - 강조색4 2 5 3 2 4" xfId="7039" xr:uid="{00000000-0005-0000-0000-0000241B0000}"/>
    <cellStyle name="20% - 강조색4 2 5 3 2 5" xfId="7040" xr:uid="{00000000-0005-0000-0000-0000251B0000}"/>
    <cellStyle name="20% - 강조색4 2 5 3 2 6" xfId="7041" xr:uid="{00000000-0005-0000-0000-0000261B0000}"/>
    <cellStyle name="20% - 강조색4 2 5 3 2 7" xfId="7042" xr:uid="{00000000-0005-0000-0000-0000271B0000}"/>
    <cellStyle name="20% - 강조색4 2 5 3 3" xfId="7043" xr:uid="{00000000-0005-0000-0000-0000281B0000}"/>
    <cellStyle name="20% - 강조색4 2 5 3 3 2" xfId="7044" xr:uid="{00000000-0005-0000-0000-0000291B0000}"/>
    <cellStyle name="20% - 강조색4 2 5 3 3 3" xfId="7045" xr:uid="{00000000-0005-0000-0000-00002A1B0000}"/>
    <cellStyle name="20% - 강조색4 2 5 3 3 4" xfId="7046" xr:uid="{00000000-0005-0000-0000-00002B1B0000}"/>
    <cellStyle name="20% - 강조색4 2 5 3 3 5" xfId="7047" xr:uid="{00000000-0005-0000-0000-00002C1B0000}"/>
    <cellStyle name="20% - 강조색4 2 5 3 3 6" xfId="7048" xr:uid="{00000000-0005-0000-0000-00002D1B0000}"/>
    <cellStyle name="20% - 강조색4 2 5 3 4" xfId="7049" xr:uid="{00000000-0005-0000-0000-00002E1B0000}"/>
    <cellStyle name="20% - 강조색4 2 5 3 4 2" xfId="7050" xr:uid="{00000000-0005-0000-0000-00002F1B0000}"/>
    <cellStyle name="20% - 강조색4 2 5 3 5" xfId="7051" xr:uid="{00000000-0005-0000-0000-0000301B0000}"/>
    <cellStyle name="20% - 강조색4 2 5 3 5 2" xfId="7052" xr:uid="{00000000-0005-0000-0000-0000311B0000}"/>
    <cellStyle name="20% - 강조색4 2 5 3 6" xfId="7053" xr:uid="{00000000-0005-0000-0000-0000321B0000}"/>
    <cellStyle name="20% - 강조색4 2 5 3 7" xfId="7054" xr:uid="{00000000-0005-0000-0000-0000331B0000}"/>
    <cellStyle name="20% - 강조색4 2 5 3 8" xfId="7055" xr:uid="{00000000-0005-0000-0000-0000341B0000}"/>
    <cellStyle name="20% - 강조색4 2 5 3 9" xfId="7056" xr:uid="{00000000-0005-0000-0000-0000351B0000}"/>
    <cellStyle name="20% - 강조색4 2 5 4" xfId="7057" xr:uid="{00000000-0005-0000-0000-0000361B0000}"/>
    <cellStyle name="20% - 강조색4 2 5 4 10" xfId="7058" xr:uid="{00000000-0005-0000-0000-0000371B0000}"/>
    <cellStyle name="20% - 강조색4 2 5 4 2" xfId="7059" xr:uid="{00000000-0005-0000-0000-0000381B0000}"/>
    <cellStyle name="20% - 강조색4 2 5 4 2 2" xfId="7060" xr:uid="{00000000-0005-0000-0000-0000391B0000}"/>
    <cellStyle name="20% - 강조색4 2 5 4 2 2 2" xfId="7061" xr:uid="{00000000-0005-0000-0000-00003A1B0000}"/>
    <cellStyle name="20% - 강조색4 2 5 4 2 2 3" xfId="7062" xr:uid="{00000000-0005-0000-0000-00003B1B0000}"/>
    <cellStyle name="20% - 강조색4 2 5 4 2 2 4" xfId="7063" xr:uid="{00000000-0005-0000-0000-00003C1B0000}"/>
    <cellStyle name="20% - 강조색4 2 5 4 2 2 5" xfId="7064" xr:uid="{00000000-0005-0000-0000-00003D1B0000}"/>
    <cellStyle name="20% - 강조색4 2 5 4 2 3" xfId="7065" xr:uid="{00000000-0005-0000-0000-00003E1B0000}"/>
    <cellStyle name="20% - 강조색4 2 5 4 2 4" xfId="7066" xr:uid="{00000000-0005-0000-0000-00003F1B0000}"/>
    <cellStyle name="20% - 강조색4 2 5 4 2 5" xfId="7067" xr:uid="{00000000-0005-0000-0000-0000401B0000}"/>
    <cellStyle name="20% - 강조색4 2 5 4 2 6" xfId="7068" xr:uid="{00000000-0005-0000-0000-0000411B0000}"/>
    <cellStyle name="20% - 강조색4 2 5 4 2 7" xfId="7069" xr:uid="{00000000-0005-0000-0000-0000421B0000}"/>
    <cellStyle name="20% - 강조색4 2 5 4 3" xfId="7070" xr:uid="{00000000-0005-0000-0000-0000431B0000}"/>
    <cellStyle name="20% - 강조색4 2 5 4 3 2" xfId="7071" xr:uid="{00000000-0005-0000-0000-0000441B0000}"/>
    <cellStyle name="20% - 강조색4 2 5 4 3 3" xfId="7072" xr:uid="{00000000-0005-0000-0000-0000451B0000}"/>
    <cellStyle name="20% - 강조색4 2 5 4 3 4" xfId="7073" xr:uid="{00000000-0005-0000-0000-0000461B0000}"/>
    <cellStyle name="20% - 강조색4 2 5 4 3 5" xfId="7074" xr:uid="{00000000-0005-0000-0000-0000471B0000}"/>
    <cellStyle name="20% - 강조색4 2 5 4 3 6" xfId="7075" xr:uid="{00000000-0005-0000-0000-0000481B0000}"/>
    <cellStyle name="20% - 강조색4 2 5 4 4" xfId="7076" xr:uid="{00000000-0005-0000-0000-0000491B0000}"/>
    <cellStyle name="20% - 강조색4 2 5 4 4 2" xfId="7077" xr:uid="{00000000-0005-0000-0000-00004A1B0000}"/>
    <cellStyle name="20% - 강조색4 2 5 4 5" xfId="7078" xr:uid="{00000000-0005-0000-0000-00004B1B0000}"/>
    <cellStyle name="20% - 강조색4 2 5 4 5 2" xfId="7079" xr:uid="{00000000-0005-0000-0000-00004C1B0000}"/>
    <cellStyle name="20% - 강조색4 2 5 4 6" xfId="7080" xr:uid="{00000000-0005-0000-0000-00004D1B0000}"/>
    <cellStyle name="20% - 강조색4 2 5 4 7" xfId="7081" xr:uid="{00000000-0005-0000-0000-00004E1B0000}"/>
    <cellStyle name="20% - 강조색4 2 5 4 8" xfId="7082" xr:uid="{00000000-0005-0000-0000-00004F1B0000}"/>
    <cellStyle name="20% - 강조색4 2 5 4 9" xfId="7083" xr:uid="{00000000-0005-0000-0000-0000501B0000}"/>
    <cellStyle name="20% - 강조색4 2 5 5" xfId="7084" xr:uid="{00000000-0005-0000-0000-0000511B0000}"/>
    <cellStyle name="20% - 강조색4 2 5 5 10" xfId="7085" xr:uid="{00000000-0005-0000-0000-0000521B0000}"/>
    <cellStyle name="20% - 강조색4 2 5 5 2" xfId="7086" xr:uid="{00000000-0005-0000-0000-0000531B0000}"/>
    <cellStyle name="20% - 강조색4 2 5 5 2 2" xfId="7087" xr:uid="{00000000-0005-0000-0000-0000541B0000}"/>
    <cellStyle name="20% - 강조색4 2 5 5 2 3" xfId="7088" xr:uid="{00000000-0005-0000-0000-0000551B0000}"/>
    <cellStyle name="20% - 강조색4 2 5 5 2 4" xfId="7089" xr:uid="{00000000-0005-0000-0000-0000561B0000}"/>
    <cellStyle name="20% - 강조색4 2 5 5 2 5" xfId="7090" xr:uid="{00000000-0005-0000-0000-0000571B0000}"/>
    <cellStyle name="20% - 강조색4 2 5 5 2 6" xfId="7091" xr:uid="{00000000-0005-0000-0000-0000581B0000}"/>
    <cellStyle name="20% - 강조색4 2 5 5 3" xfId="7092" xr:uid="{00000000-0005-0000-0000-0000591B0000}"/>
    <cellStyle name="20% - 강조색4 2 5 5 3 2" xfId="7093" xr:uid="{00000000-0005-0000-0000-00005A1B0000}"/>
    <cellStyle name="20% - 강조색4 2 5 5 4" xfId="7094" xr:uid="{00000000-0005-0000-0000-00005B1B0000}"/>
    <cellStyle name="20% - 강조색4 2 5 5 4 2" xfId="7095" xr:uid="{00000000-0005-0000-0000-00005C1B0000}"/>
    <cellStyle name="20% - 강조색4 2 5 5 5" xfId="7096" xr:uid="{00000000-0005-0000-0000-00005D1B0000}"/>
    <cellStyle name="20% - 강조색4 2 5 5 5 2" xfId="7097" xr:uid="{00000000-0005-0000-0000-00005E1B0000}"/>
    <cellStyle name="20% - 강조색4 2 5 5 6" xfId="7098" xr:uid="{00000000-0005-0000-0000-00005F1B0000}"/>
    <cellStyle name="20% - 강조색4 2 5 5 7" xfId="7099" xr:uid="{00000000-0005-0000-0000-0000601B0000}"/>
    <cellStyle name="20% - 강조색4 2 5 5 8" xfId="7100" xr:uid="{00000000-0005-0000-0000-0000611B0000}"/>
    <cellStyle name="20% - 강조색4 2 5 5 9" xfId="7101" xr:uid="{00000000-0005-0000-0000-0000621B0000}"/>
    <cellStyle name="20% - 강조색4 2 5 6" xfId="7102" xr:uid="{00000000-0005-0000-0000-0000631B0000}"/>
    <cellStyle name="20% - 강조색4 2 5 6 2" xfId="7103" xr:uid="{00000000-0005-0000-0000-0000641B0000}"/>
    <cellStyle name="20% - 강조색4 2 5 6 3" xfId="7104" xr:uid="{00000000-0005-0000-0000-0000651B0000}"/>
    <cellStyle name="20% - 강조색4 2 5 6 4" xfId="7105" xr:uid="{00000000-0005-0000-0000-0000661B0000}"/>
    <cellStyle name="20% - 강조색4 2 5 6 5" xfId="7106" xr:uid="{00000000-0005-0000-0000-0000671B0000}"/>
    <cellStyle name="20% - 강조색4 2 5 6 6" xfId="7107" xr:uid="{00000000-0005-0000-0000-0000681B0000}"/>
    <cellStyle name="20% - 강조색4 2 5 7" xfId="7108" xr:uid="{00000000-0005-0000-0000-0000691B0000}"/>
    <cellStyle name="20% - 강조색4 2 5 7 2" xfId="7109" xr:uid="{00000000-0005-0000-0000-00006A1B0000}"/>
    <cellStyle name="20% - 강조색4 2 5 8" xfId="7110" xr:uid="{00000000-0005-0000-0000-00006B1B0000}"/>
    <cellStyle name="20% - 강조색4 2 5 8 2" xfId="7111" xr:uid="{00000000-0005-0000-0000-00006C1B0000}"/>
    <cellStyle name="20% - 강조색4 2 5 9" xfId="7112" xr:uid="{00000000-0005-0000-0000-00006D1B0000}"/>
    <cellStyle name="20% - 강조색4 2 5 9 2" xfId="7113" xr:uid="{00000000-0005-0000-0000-00006E1B0000}"/>
    <cellStyle name="20% - 강조색4 2 6" xfId="7114" xr:uid="{00000000-0005-0000-0000-00006F1B0000}"/>
    <cellStyle name="20% - 강조색4 2 6 10" xfId="7115" xr:uid="{00000000-0005-0000-0000-0000701B0000}"/>
    <cellStyle name="20% - 강조색4 2 6 11" xfId="7116" xr:uid="{00000000-0005-0000-0000-0000711B0000}"/>
    <cellStyle name="20% - 강조색4 2 6 12" xfId="7117" xr:uid="{00000000-0005-0000-0000-0000721B0000}"/>
    <cellStyle name="20% - 강조색4 2 6 13" xfId="7118" xr:uid="{00000000-0005-0000-0000-0000731B0000}"/>
    <cellStyle name="20% - 강조색4 2 6 14" xfId="7119" xr:uid="{00000000-0005-0000-0000-0000741B0000}"/>
    <cellStyle name="20% - 강조색4 2 6 2" xfId="7120" xr:uid="{00000000-0005-0000-0000-0000751B0000}"/>
    <cellStyle name="20% - 강조색4 2 6 2 10" xfId="7121" xr:uid="{00000000-0005-0000-0000-0000761B0000}"/>
    <cellStyle name="20% - 강조색4 2 6 2 11" xfId="7122" xr:uid="{00000000-0005-0000-0000-0000771B0000}"/>
    <cellStyle name="20% - 강조색4 2 6 2 12" xfId="7123" xr:uid="{00000000-0005-0000-0000-0000781B0000}"/>
    <cellStyle name="20% - 강조색4 2 6 2 2" xfId="7124" xr:uid="{00000000-0005-0000-0000-0000791B0000}"/>
    <cellStyle name="20% - 강조색4 2 6 2 2 10" xfId="7125" xr:uid="{00000000-0005-0000-0000-00007A1B0000}"/>
    <cellStyle name="20% - 강조색4 2 6 2 2 2" xfId="7126" xr:uid="{00000000-0005-0000-0000-00007B1B0000}"/>
    <cellStyle name="20% - 강조색4 2 6 2 2 2 2" xfId="7127" xr:uid="{00000000-0005-0000-0000-00007C1B0000}"/>
    <cellStyle name="20% - 강조색4 2 6 2 2 2 2 2" xfId="7128" xr:uid="{00000000-0005-0000-0000-00007D1B0000}"/>
    <cellStyle name="20% - 강조색4 2 6 2 2 2 2 3" xfId="7129" xr:uid="{00000000-0005-0000-0000-00007E1B0000}"/>
    <cellStyle name="20% - 강조색4 2 6 2 2 2 2 4" xfId="7130" xr:uid="{00000000-0005-0000-0000-00007F1B0000}"/>
    <cellStyle name="20% - 강조색4 2 6 2 2 2 2 5" xfId="7131" xr:uid="{00000000-0005-0000-0000-0000801B0000}"/>
    <cellStyle name="20% - 강조색4 2 6 2 2 2 3" xfId="7132" xr:uid="{00000000-0005-0000-0000-0000811B0000}"/>
    <cellStyle name="20% - 강조색4 2 6 2 2 2 4" xfId="7133" xr:uid="{00000000-0005-0000-0000-0000821B0000}"/>
    <cellStyle name="20% - 강조색4 2 6 2 2 2 5" xfId="7134" xr:uid="{00000000-0005-0000-0000-0000831B0000}"/>
    <cellStyle name="20% - 강조색4 2 6 2 2 2 6" xfId="7135" xr:uid="{00000000-0005-0000-0000-0000841B0000}"/>
    <cellStyle name="20% - 강조색4 2 6 2 2 2 7" xfId="7136" xr:uid="{00000000-0005-0000-0000-0000851B0000}"/>
    <cellStyle name="20% - 강조색4 2 6 2 2 3" xfId="7137" xr:uid="{00000000-0005-0000-0000-0000861B0000}"/>
    <cellStyle name="20% - 강조색4 2 6 2 2 3 2" xfId="7138" xr:uid="{00000000-0005-0000-0000-0000871B0000}"/>
    <cellStyle name="20% - 강조색4 2 6 2 2 3 3" xfId="7139" xr:uid="{00000000-0005-0000-0000-0000881B0000}"/>
    <cellStyle name="20% - 강조색4 2 6 2 2 3 4" xfId="7140" xr:uid="{00000000-0005-0000-0000-0000891B0000}"/>
    <cellStyle name="20% - 강조색4 2 6 2 2 3 5" xfId="7141" xr:uid="{00000000-0005-0000-0000-00008A1B0000}"/>
    <cellStyle name="20% - 강조색4 2 6 2 2 3 6" xfId="7142" xr:uid="{00000000-0005-0000-0000-00008B1B0000}"/>
    <cellStyle name="20% - 강조색4 2 6 2 2 4" xfId="7143" xr:uid="{00000000-0005-0000-0000-00008C1B0000}"/>
    <cellStyle name="20% - 강조색4 2 6 2 2 4 2" xfId="7144" xr:uid="{00000000-0005-0000-0000-00008D1B0000}"/>
    <cellStyle name="20% - 강조색4 2 6 2 2 5" xfId="7145" xr:uid="{00000000-0005-0000-0000-00008E1B0000}"/>
    <cellStyle name="20% - 강조색4 2 6 2 2 5 2" xfId="7146" xr:uid="{00000000-0005-0000-0000-00008F1B0000}"/>
    <cellStyle name="20% - 강조색4 2 6 2 2 6" xfId="7147" xr:uid="{00000000-0005-0000-0000-0000901B0000}"/>
    <cellStyle name="20% - 강조색4 2 6 2 2 7" xfId="7148" xr:uid="{00000000-0005-0000-0000-0000911B0000}"/>
    <cellStyle name="20% - 강조색4 2 6 2 2 8" xfId="7149" xr:uid="{00000000-0005-0000-0000-0000921B0000}"/>
    <cellStyle name="20% - 강조색4 2 6 2 2 9" xfId="7150" xr:uid="{00000000-0005-0000-0000-0000931B0000}"/>
    <cellStyle name="20% - 강조색4 2 6 2 3" xfId="7151" xr:uid="{00000000-0005-0000-0000-0000941B0000}"/>
    <cellStyle name="20% - 강조색4 2 6 2 3 10" xfId="7152" xr:uid="{00000000-0005-0000-0000-0000951B0000}"/>
    <cellStyle name="20% - 강조색4 2 6 2 3 2" xfId="7153" xr:uid="{00000000-0005-0000-0000-0000961B0000}"/>
    <cellStyle name="20% - 강조색4 2 6 2 3 2 2" xfId="7154" xr:uid="{00000000-0005-0000-0000-0000971B0000}"/>
    <cellStyle name="20% - 강조색4 2 6 2 3 2 3" xfId="7155" xr:uid="{00000000-0005-0000-0000-0000981B0000}"/>
    <cellStyle name="20% - 강조색4 2 6 2 3 2 4" xfId="7156" xr:uid="{00000000-0005-0000-0000-0000991B0000}"/>
    <cellStyle name="20% - 강조색4 2 6 2 3 2 5" xfId="7157" xr:uid="{00000000-0005-0000-0000-00009A1B0000}"/>
    <cellStyle name="20% - 강조색4 2 6 2 3 2 6" xfId="7158" xr:uid="{00000000-0005-0000-0000-00009B1B0000}"/>
    <cellStyle name="20% - 강조색4 2 6 2 3 3" xfId="7159" xr:uid="{00000000-0005-0000-0000-00009C1B0000}"/>
    <cellStyle name="20% - 강조색4 2 6 2 3 3 2" xfId="7160" xr:uid="{00000000-0005-0000-0000-00009D1B0000}"/>
    <cellStyle name="20% - 강조색4 2 6 2 3 4" xfId="7161" xr:uid="{00000000-0005-0000-0000-00009E1B0000}"/>
    <cellStyle name="20% - 강조색4 2 6 2 3 4 2" xfId="7162" xr:uid="{00000000-0005-0000-0000-00009F1B0000}"/>
    <cellStyle name="20% - 강조색4 2 6 2 3 5" xfId="7163" xr:uid="{00000000-0005-0000-0000-0000A01B0000}"/>
    <cellStyle name="20% - 강조색4 2 6 2 3 5 2" xfId="7164" xr:uid="{00000000-0005-0000-0000-0000A11B0000}"/>
    <cellStyle name="20% - 강조색4 2 6 2 3 6" xfId="7165" xr:uid="{00000000-0005-0000-0000-0000A21B0000}"/>
    <cellStyle name="20% - 강조색4 2 6 2 3 7" xfId="7166" xr:uid="{00000000-0005-0000-0000-0000A31B0000}"/>
    <cellStyle name="20% - 강조색4 2 6 2 3 8" xfId="7167" xr:uid="{00000000-0005-0000-0000-0000A41B0000}"/>
    <cellStyle name="20% - 강조색4 2 6 2 3 9" xfId="7168" xr:uid="{00000000-0005-0000-0000-0000A51B0000}"/>
    <cellStyle name="20% - 강조색4 2 6 2 4" xfId="7169" xr:uid="{00000000-0005-0000-0000-0000A61B0000}"/>
    <cellStyle name="20% - 강조색4 2 6 2 4 2" xfId="7170" xr:uid="{00000000-0005-0000-0000-0000A71B0000}"/>
    <cellStyle name="20% - 강조색4 2 6 2 4 3" xfId="7171" xr:uid="{00000000-0005-0000-0000-0000A81B0000}"/>
    <cellStyle name="20% - 강조색4 2 6 2 4 4" xfId="7172" xr:uid="{00000000-0005-0000-0000-0000A91B0000}"/>
    <cellStyle name="20% - 강조색4 2 6 2 4 5" xfId="7173" xr:uid="{00000000-0005-0000-0000-0000AA1B0000}"/>
    <cellStyle name="20% - 강조색4 2 6 2 4 6" xfId="7174" xr:uid="{00000000-0005-0000-0000-0000AB1B0000}"/>
    <cellStyle name="20% - 강조색4 2 6 2 5" xfId="7175" xr:uid="{00000000-0005-0000-0000-0000AC1B0000}"/>
    <cellStyle name="20% - 강조색4 2 6 2 5 2" xfId="7176" xr:uid="{00000000-0005-0000-0000-0000AD1B0000}"/>
    <cellStyle name="20% - 강조색4 2 6 2 6" xfId="7177" xr:uid="{00000000-0005-0000-0000-0000AE1B0000}"/>
    <cellStyle name="20% - 강조색4 2 6 2 6 2" xfId="7178" xr:uid="{00000000-0005-0000-0000-0000AF1B0000}"/>
    <cellStyle name="20% - 강조색4 2 6 2 7" xfId="7179" xr:uid="{00000000-0005-0000-0000-0000B01B0000}"/>
    <cellStyle name="20% - 강조색4 2 6 2 7 2" xfId="7180" xr:uid="{00000000-0005-0000-0000-0000B11B0000}"/>
    <cellStyle name="20% - 강조색4 2 6 2 8" xfId="7181" xr:uid="{00000000-0005-0000-0000-0000B21B0000}"/>
    <cellStyle name="20% - 강조색4 2 6 2 9" xfId="7182" xr:uid="{00000000-0005-0000-0000-0000B31B0000}"/>
    <cellStyle name="20% - 강조색4 2 6 3" xfId="7183" xr:uid="{00000000-0005-0000-0000-0000B41B0000}"/>
    <cellStyle name="20% - 강조색4 2 6 3 10" xfId="7184" xr:uid="{00000000-0005-0000-0000-0000B51B0000}"/>
    <cellStyle name="20% - 강조색4 2 6 3 2" xfId="7185" xr:uid="{00000000-0005-0000-0000-0000B61B0000}"/>
    <cellStyle name="20% - 강조색4 2 6 3 2 2" xfId="7186" xr:uid="{00000000-0005-0000-0000-0000B71B0000}"/>
    <cellStyle name="20% - 강조색4 2 6 3 2 2 2" xfId="7187" xr:uid="{00000000-0005-0000-0000-0000B81B0000}"/>
    <cellStyle name="20% - 강조색4 2 6 3 2 2 3" xfId="7188" xr:uid="{00000000-0005-0000-0000-0000B91B0000}"/>
    <cellStyle name="20% - 강조색4 2 6 3 2 2 4" xfId="7189" xr:uid="{00000000-0005-0000-0000-0000BA1B0000}"/>
    <cellStyle name="20% - 강조색4 2 6 3 2 2 5" xfId="7190" xr:uid="{00000000-0005-0000-0000-0000BB1B0000}"/>
    <cellStyle name="20% - 강조색4 2 6 3 2 3" xfId="7191" xr:uid="{00000000-0005-0000-0000-0000BC1B0000}"/>
    <cellStyle name="20% - 강조색4 2 6 3 2 4" xfId="7192" xr:uid="{00000000-0005-0000-0000-0000BD1B0000}"/>
    <cellStyle name="20% - 강조색4 2 6 3 2 5" xfId="7193" xr:uid="{00000000-0005-0000-0000-0000BE1B0000}"/>
    <cellStyle name="20% - 강조색4 2 6 3 2 6" xfId="7194" xr:uid="{00000000-0005-0000-0000-0000BF1B0000}"/>
    <cellStyle name="20% - 강조색4 2 6 3 2 7" xfId="7195" xr:uid="{00000000-0005-0000-0000-0000C01B0000}"/>
    <cellStyle name="20% - 강조색4 2 6 3 3" xfId="7196" xr:uid="{00000000-0005-0000-0000-0000C11B0000}"/>
    <cellStyle name="20% - 강조색4 2 6 3 3 2" xfId="7197" xr:uid="{00000000-0005-0000-0000-0000C21B0000}"/>
    <cellStyle name="20% - 강조색4 2 6 3 3 3" xfId="7198" xr:uid="{00000000-0005-0000-0000-0000C31B0000}"/>
    <cellStyle name="20% - 강조색4 2 6 3 3 4" xfId="7199" xr:uid="{00000000-0005-0000-0000-0000C41B0000}"/>
    <cellStyle name="20% - 강조색4 2 6 3 3 5" xfId="7200" xr:uid="{00000000-0005-0000-0000-0000C51B0000}"/>
    <cellStyle name="20% - 강조색4 2 6 3 3 6" xfId="7201" xr:uid="{00000000-0005-0000-0000-0000C61B0000}"/>
    <cellStyle name="20% - 강조색4 2 6 3 4" xfId="7202" xr:uid="{00000000-0005-0000-0000-0000C71B0000}"/>
    <cellStyle name="20% - 강조색4 2 6 3 4 2" xfId="7203" xr:uid="{00000000-0005-0000-0000-0000C81B0000}"/>
    <cellStyle name="20% - 강조색4 2 6 3 5" xfId="7204" xr:uid="{00000000-0005-0000-0000-0000C91B0000}"/>
    <cellStyle name="20% - 강조색4 2 6 3 5 2" xfId="7205" xr:uid="{00000000-0005-0000-0000-0000CA1B0000}"/>
    <cellStyle name="20% - 강조색4 2 6 3 6" xfId="7206" xr:uid="{00000000-0005-0000-0000-0000CB1B0000}"/>
    <cellStyle name="20% - 강조색4 2 6 3 7" xfId="7207" xr:uid="{00000000-0005-0000-0000-0000CC1B0000}"/>
    <cellStyle name="20% - 강조색4 2 6 3 8" xfId="7208" xr:uid="{00000000-0005-0000-0000-0000CD1B0000}"/>
    <cellStyle name="20% - 강조색4 2 6 3 9" xfId="7209" xr:uid="{00000000-0005-0000-0000-0000CE1B0000}"/>
    <cellStyle name="20% - 강조색4 2 6 4" xfId="7210" xr:uid="{00000000-0005-0000-0000-0000CF1B0000}"/>
    <cellStyle name="20% - 강조색4 2 6 4 10" xfId="7211" xr:uid="{00000000-0005-0000-0000-0000D01B0000}"/>
    <cellStyle name="20% - 강조색4 2 6 4 2" xfId="7212" xr:uid="{00000000-0005-0000-0000-0000D11B0000}"/>
    <cellStyle name="20% - 강조색4 2 6 4 2 2" xfId="7213" xr:uid="{00000000-0005-0000-0000-0000D21B0000}"/>
    <cellStyle name="20% - 강조색4 2 6 4 2 2 2" xfId="7214" xr:uid="{00000000-0005-0000-0000-0000D31B0000}"/>
    <cellStyle name="20% - 강조색4 2 6 4 2 2 3" xfId="7215" xr:uid="{00000000-0005-0000-0000-0000D41B0000}"/>
    <cellStyle name="20% - 강조색4 2 6 4 2 2 4" xfId="7216" xr:uid="{00000000-0005-0000-0000-0000D51B0000}"/>
    <cellStyle name="20% - 강조색4 2 6 4 2 2 5" xfId="7217" xr:uid="{00000000-0005-0000-0000-0000D61B0000}"/>
    <cellStyle name="20% - 강조색4 2 6 4 2 3" xfId="7218" xr:uid="{00000000-0005-0000-0000-0000D71B0000}"/>
    <cellStyle name="20% - 강조색4 2 6 4 2 4" xfId="7219" xr:uid="{00000000-0005-0000-0000-0000D81B0000}"/>
    <cellStyle name="20% - 강조색4 2 6 4 2 5" xfId="7220" xr:uid="{00000000-0005-0000-0000-0000D91B0000}"/>
    <cellStyle name="20% - 강조색4 2 6 4 2 6" xfId="7221" xr:uid="{00000000-0005-0000-0000-0000DA1B0000}"/>
    <cellStyle name="20% - 강조색4 2 6 4 2 7" xfId="7222" xr:uid="{00000000-0005-0000-0000-0000DB1B0000}"/>
    <cellStyle name="20% - 강조색4 2 6 4 3" xfId="7223" xr:uid="{00000000-0005-0000-0000-0000DC1B0000}"/>
    <cellStyle name="20% - 강조색4 2 6 4 3 2" xfId="7224" xr:uid="{00000000-0005-0000-0000-0000DD1B0000}"/>
    <cellStyle name="20% - 강조색4 2 6 4 3 3" xfId="7225" xr:uid="{00000000-0005-0000-0000-0000DE1B0000}"/>
    <cellStyle name="20% - 강조색4 2 6 4 3 4" xfId="7226" xr:uid="{00000000-0005-0000-0000-0000DF1B0000}"/>
    <cellStyle name="20% - 강조색4 2 6 4 3 5" xfId="7227" xr:uid="{00000000-0005-0000-0000-0000E01B0000}"/>
    <cellStyle name="20% - 강조색4 2 6 4 3 6" xfId="7228" xr:uid="{00000000-0005-0000-0000-0000E11B0000}"/>
    <cellStyle name="20% - 강조색4 2 6 4 4" xfId="7229" xr:uid="{00000000-0005-0000-0000-0000E21B0000}"/>
    <cellStyle name="20% - 강조색4 2 6 4 4 2" xfId="7230" xr:uid="{00000000-0005-0000-0000-0000E31B0000}"/>
    <cellStyle name="20% - 강조색4 2 6 4 5" xfId="7231" xr:uid="{00000000-0005-0000-0000-0000E41B0000}"/>
    <cellStyle name="20% - 강조색4 2 6 4 5 2" xfId="7232" xr:uid="{00000000-0005-0000-0000-0000E51B0000}"/>
    <cellStyle name="20% - 강조색4 2 6 4 6" xfId="7233" xr:uid="{00000000-0005-0000-0000-0000E61B0000}"/>
    <cellStyle name="20% - 강조색4 2 6 4 7" xfId="7234" xr:uid="{00000000-0005-0000-0000-0000E71B0000}"/>
    <cellStyle name="20% - 강조색4 2 6 4 8" xfId="7235" xr:uid="{00000000-0005-0000-0000-0000E81B0000}"/>
    <cellStyle name="20% - 강조색4 2 6 4 9" xfId="7236" xr:uid="{00000000-0005-0000-0000-0000E91B0000}"/>
    <cellStyle name="20% - 강조색4 2 6 5" xfId="7237" xr:uid="{00000000-0005-0000-0000-0000EA1B0000}"/>
    <cellStyle name="20% - 강조색4 2 6 5 10" xfId="7238" xr:uid="{00000000-0005-0000-0000-0000EB1B0000}"/>
    <cellStyle name="20% - 강조색4 2 6 5 2" xfId="7239" xr:uid="{00000000-0005-0000-0000-0000EC1B0000}"/>
    <cellStyle name="20% - 강조색4 2 6 5 2 2" xfId="7240" xr:uid="{00000000-0005-0000-0000-0000ED1B0000}"/>
    <cellStyle name="20% - 강조색4 2 6 5 2 3" xfId="7241" xr:uid="{00000000-0005-0000-0000-0000EE1B0000}"/>
    <cellStyle name="20% - 강조색4 2 6 5 2 4" xfId="7242" xr:uid="{00000000-0005-0000-0000-0000EF1B0000}"/>
    <cellStyle name="20% - 강조색4 2 6 5 2 5" xfId="7243" xr:uid="{00000000-0005-0000-0000-0000F01B0000}"/>
    <cellStyle name="20% - 강조색4 2 6 5 2 6" xfId="7244" xr:uid="{00000000-0005-0000-0000-0000F11B0000}"/>
    <cellStyle name="20% - 강조색4 2 6 5 3" xfId="7245" xr:uid="{00000000-0005-0000-0000-0000F21B0000}"/>
    <cellStyle name="20% - 강조색4 2 6 5 3 2" xfId="7246" xr:uid="{00000000-0005-0000-0000-0000F31B0000}"/>
    <cellStyle name="20% - 강조색4 2 6 5 4" xfId="7247" xr:uid="{00000000-0005-0000-0000-0000F41B0000}"/>
    <cellStyle name="20% - 강조색4 2 6 5 4 2" xfId="7248" xr:uid="{00000000-0005-0000-0000-0000F51B0000}"/>
    <cellStyle name="20% - 강조색4 2 6 5 5" xfId="7249" xr:uid="{00000000-0005-0000-0000-0000F61B0000}"/>
    <cellStyle name="20% - 강조색4 2 6 5 5 2" xfId="7250" xr:uid="{00000000-0005-0000-0000-0000F71B0000}"/>
    <cellStyle name="20% - 강조색4 2 6 5 6" xfId="7251" xr:uid="{00000000-0005-0000-0000-0000F81B0000}"/>
    <cellStyle name="20% - 강조색4 2 6 5 7" xfId="7252" xr:uid="{00000000-0005-0000-0000-0000F91B0000}"/>
    <cellStyle name="20% - 강조색4 2 6 5 8" xfId="7253" xr:uid="{00000000-0005-0000-0000-0000FA1B0000}"/>
    <cellStyle name="20% - 강조색4 2 6 5 9" xfId="7254" xr:uid="{00000000-0005-0000-0000-0000FB1B0000}"/>
    <cellStyle name="20% - 강조색4 2 6 6" xfId="7255" xr:uid="{00000000-0005-0000-0000-0000FC1B0000}"/>
    <cellStyle name="20% - 강조색4 2 6 6 2" xfId="7256" xr:uid="{00000000-0005-0000-0000-0000FD1B0000}"/>
    <cellStyle name="20% - 강조색4 2 6 6 3" xfId="7257" xr:uid="{00000000-0005-0000-0000-0000FE1B0000}"/>
    <cellStyle name="20% - 강조색4 2 6 6 4" xfId="7258" xr:uid="{00000000-0005-0000-0000-0000FF1B0000}"/>
    <cellStyle name="20% - 강조색4 2 6 6 5" xfId="7259" xr:uid="{00000000-0005-0000-0000-0000001C0000}"/>
    <cellStyle name="20% - 강조색4 2 6 6 6" xfId="7260" xr:uid="{00000000-0005-0000-0000-0000011C0000}"/>
    <cellStyle name="20% - 강조색4 2 6 7" xfId="7261" xr:uid="{00000000-0005-0000-0000-0000021C0000}"/>
    <cellStyle name="20% - 강조색4 2 6 7 2" xfId="7262" xr:uid="{00000000-0005-0000-0000-0000031C0000}"/>
    <cellStyle name="20% - 강조색4 2 6 8" xfId="7263" xr:uid="{00000000-0005-0000-0000-0000041C0000}"/>
    <cellStyle name="20% - 강조색4 2 6 8 2" xfId="7264" xr:uid="{00000000-0005-0000-0000-0000051C0000}"/>
    <cellStyle name="20% - 강조색4 2 6 9" xfId="7265" xr:uid="{00000000-0005-0000-0000-0000061C0000}"/>
    <cellStyle name="20% - 강조색4 2 6 9 2" xfId="7266" xr:uid="{00000000-0005-0000-0000-0000071C0000}"/>
    <cellStyle name="20% - 강조색4 2 7" xfId="7267" xr:uid="{00000000-0005-0000-0000-0000081C0000}"/>
    <cellStyle name="20% - 강조색4 2 7 10" xfId="7268" xr:uid="{00000000-0005-0000-0000-0000091C0000}"/>
    <cellStyle name="20% - 강조색4 2 7 11" xfId="7269" xr:uid="{00000000-0005-0000-0000-00000A1C0000}"/>
    <cellStyle name="20% - 강조색4 2 7 12" xfId="7270" xr:uid="{00000000-0005-0000-0000-00000B1C0000}"/>
    <cellStyle name="20% - 강조색4 2 7 13" xfId="7271" xr:uid="{00000000-0005-0000-0000-00000C1C0000}"/>
    <cellStyle name="20% - 강조색4 2 7 2" xfId="7272" xr:uid="{00000000-0005-0000-0000-00000D1C0000}"/>
    <cellStyle name="20% - 강조색4 2 7 2 10" xfId="7273" xr:uid="{00000000-0005-0000-0000-00000E1C0000}"/>
    <cellStyle name="20% - 강조색4 2 7 2 2" xfId="7274" xr:uid="{00000000-0005-0000-0000-00000F1C0000}"/>
    <cellStyle name="20% - 강조색4 2 7 2 2 2" xfId="7275" xr:uid="{00000000-0005-0000-0000-0000101C0000}"/>
    <cellStyle name="20% - 강조색4 2 7 2 2 2 2" xfId="7276" xr:uid="{00000000-0005-0000-0000-0000111C0000}"/>
    <cellStyle name="20% - 강조색4 2 7 2 2 2 3" xfId="7277" xr:uid="{00000000-0005-0000-0000-0000121C0000}"/>
    <cellStyle name="20% - 강조색4 2 7 2 2 2 4" xfId="7278" xr:uid="{00000000-0005-0000-0000-0000131C0000}"/>
    <cellStyle name="20% - 강조색4 2 7 2 2 2 5" xfId="7279" xr:uid="{00000000-0005-0000-0000-0000141C0000}"/>
    <cellStyle name="20% - 강조색4 2 7 2 2 3" xfId="7280" xr:uid="{00000000-0005-0000-0000-0000151C0000}"/>
    <cellStyle name="20% - 강조색4 2 7 2 2 4" xfId="7281" xr:uid="{00000000-0005-0000-0000-0000161C0000}"/>
    <cellStyle name="20% - 강조색4 2 7 2 2 5" xfId="7282" xr:uid="{00000000-0005-0000-0000-0000171C0000}"/>
    <cellStyle name="20% - 강조색4 2 7 2 2 6" xfId="7283" xr:uid="{00000000-0005-0000-0000-0000181C0000}"/>
    <cellStyle name="20% - 강조색4 2 7 2 2 7" xfId="7284" xr:uid="{00000000-0005-0000-0000-0000191C0000}"/>
    <cellStyle name="20% - 강조색4 2 7 2 3" xfId="7285" xr:uid="{00000000-0005-0000-0000-00001A1C0000}"/>
    <cellStyle name="20% - 강조색4 2 7 2 3 2" xfId="7286" xr:uid="{00000000-0005-0000-0000-00001B1C0000}"/>
    <cellStyle name="20% - 강조색4 2 7 2 3 3" xfId="7287" xr:uid="{00000000-0005-0000-0000-00001C1C0000}"/>
    <cellStyle name="20% - 강조색4 2 7 2 3 4" xfId="7288" xr:uid="{00000000-0005-0000-0000-00001D1C0000}"/>
    <cellStyle name="20% - 강조색4 2 7 2 3 5" xfId="7289" xr:uid="{00000000-0005-0000-0000-00001E1C0000}"/>
    <cellStyle name="20% - 강조색4 2 7 2 3 6" xfId="7290" xr:uid="{00000000-0005-0000-0000-00001F1C0000}"/>
    <cellStyle name="20% - 강조색4 2 7 2 4" xfId="7291" xr:uid="{00000000-0005-0000-0000-0000201C0000}"/>
    <cellStyle name="20% - 강조색4 2 7 2 4 2" xfId="7292" xr:uid="{00000000-0005-0000-0000-0000211C0000}"/>
    <cellStyle name="20% - 강조색4 2 7 2 5" xfId="7293" xr:uid="{00000000-0005-0000-0000-0000221C0000}"/>
    <cellStyle name="20% - 강조색4 2 7 2 5 2" xfId="7294" xr:uid="{00000000-0005-0000-0000-0000231C0000}"/>
    <cellStyle name="20% - 강조색4 2 7 2 6" xfId="7295" xr:uid="{00000000-0005-0000-0000-0000241C0000}"/>
    <cellStyle name="20% - 강조색4 2 7 2 7" xfId="7296" xr:uid="{00000000-0005-0000-0000-0000251C0000}"/>
    <cellStyle name="20% - 강조색4 2 7 2 8" xfId="7297" xr:uid="{00000000-0005-0000-0000-0000261C0000}"/>
    <cellStyle name="20% - 강조색4 2 7 2 9" xfId="7298" xr:uid="{00000000-0005-0000-0000-0000271C0000}"/>
    <cellStyle name="20% - 강조색4 2 7 3" xfId="7299" xr:uid="{00000000-0005-0000-0000-0000281C0000}"/>
    <cellStyle name="20% - 강조색4 2 7 3 10" xfId="7300" xr:uid="{00000000-0005-0000-0000-0000291C0000}"/>
    <cellStyle name="20% - 강조색4 2 7 3 2" xfId="7301" xr:uid="{00000000-0005-0000-0000-00002A1C0000}"/>
    <cellStyle name="20% - 강조색4 2 7 3 2 2" xfId="7302" xr:uid="{00000000-0005-0000-0000-00002B1C0000}"/>
    <cellStyle name="20% - 강조색4 2 7 3 2 2 2" xfId="7303" xr:uid="{00000000-0005-0000-0000-00002C1C0000}"/>
    <cellStyle name="20% - 강조색4 2 7 3 2 2 3" xfId="7304" xr:uid="{00000000-0005-0000-0000-00002D1C0000}"/>
    <cellStyle name="20% - 강조색4 2 7 3 2 2 4" xfId="7305" xr:uid="{00000000-0005-0000-0000-00002E1C0000}"/>
    <cellStyle name="20% - 강조색4 2 7 3 2 2 5" xfId="7306" xr:uid="{00000000-0005-0000-0000-00002F1C0000}"/>
    <cellStyle name="20% - 강조색4 2 7 3 2 3" xfId="7307" xr:uid="{00000000-0005-0000-0000-0000301C0000}"/>
    <cellStyle name="20% - 강조색4 2 7 3 2 4" xfId="7308" xr:uid="{00000000-0005-0000-0000-0000311C0000}"/>
    <cellStyle name="20% - 강조색4 2 7 3 2 5" xfId="7309" xr:uid="{00000000-0005-0000-0000-0000321C0000}"/>
    <cellStyle name="20% - 강조색4 2 7 3 2 6" xfId="7310" xr:uid="{00000000-0005-0000-0000-0000331C0000}"/>
    <cellStyle name="20% - 강조색4 2 7 3 2 7" xfId="7311" xr:uid="{00000000-0005-0000-0000-0000341C0000}"/>
    <cellStyle name="20% - 강조색4 2 7 3 3" xfId="7312" xr:uid="{00000000-0005-0000-0000-0000351C0000}"/>
    <cellStyle name="20% - 강조색4 2 7 3 3 2" xfId="7313" xr:uid="{00000000-0005-0000-0000-0000361C0000}"/>
    <cellStyle name="20% - 강조색4 2 7 3 3 3" xfId="7314" xr:uid="{00000000-0005-0000-0000-0000371C0000}"/>
    <cellStyle name="20% - 강조색4 2 7 3 3 4" xfId="7315" xr:uid="{00000000-0005-0000-0000-0000381C0000}"/>
    <cellStyle name="20% - 강조색4 2 7 3 3 5" xfId="7316" xr:uid="{00000000-0005-0000-0000-0000391C0000}"/>
    <cellStyle name="20% - 강조색4 2 7 3 3 6" xfId="7317" xr:uid="{00000000-0005-0000-0000-00003A1C0000}"/>
    <cellStyle name="20% - 강조색4 2 7 3 4" xfId="7318" xr:uid="{00000000-0005-0000-0000-00003B1C0000}"/>
    <cellStyle name="20% - 강조색4 2 7 3 4 2" xfId="7319" xr:uid="{00000000-0005-0000-0000-00003C1C0000}"/>
    <cellStyle name="20% - 강조색4 2 7 3 5" xfId="7320" xr:uid="{00000000-0005-0000-0000-00003D1C0000}"/>
    <cellStyle name="20% - 강조색4 2 7 3 5 2" xfId="7321" xr:uid="{00000000-0005-0000-0000-00003E1C0000}"/>
    <cellStyle name="20% - 강조색4 2 7 3 6" xfId="7322" xr:uid="{00000000-0005-0000-0000-00003F1C0000}"/>
    <cellStyle name="20% - 강조색4 2 7 3 7" xfId="7323" xr:uid="{00000000-0005-0000-0000-0000401C0000}"/>
    <cellStyle name="20% - 강조색4 2 7 3 8" xfId="7324" xr:uid="{00000000-0005-0000-0000-0000411C0000}"/>
    <cellStyle name="20% - 강조색4 2 7 3 9" xfId="7325" xr:uid="{00000000-0005-0000-0000-0000421C0000}"/>
    <cellStyle name="20% - 강조색4 2 7 4" xfId="7326" xr:uid="{00000000-0005-0000-0000-0000431C0000}"/>
    <cellStyle name="20% - 강조색4 2 7 4 10" xfId="7327" xr:uid="{00000000-0005-0000-0000-0000441C0000}"/>
    <cellStyle name="20% - 강조색4 2 7 4 2" xfId="7328" xr:uid="{00000000-0005-0000-0000-0000451C0000}"/>
    <cellStyle name="20% - 강조색4 2 7 4 2 2" xfId="7329" xr:uid="{00000000-0005-0000-0000-0000461C0000}"/>
    <cellStyle name="20% - 강조색4 2 7 4 2 3" xfId="7330" xr:uid="{00000000-0005-0000-0000-0000471C0000}"/>
    <cellStyle name="20% - 강조색4 2 7 4 2 4" xfId="7331" xr:uid="{00000000-0005-0000-0000-0000481C0000}"/>
    <cellStyle name="20% - 강조색4 2 7 4 2 5" xfId="7332" xr:uid="{00000000-0005-0000-0000-0000491C0000}"/>
    <cellStyle name="20% - 강조색4 2 7 4 2 6" xfId="7333" xr:uid="{00000000-0005-0000-0000-00004A1C0000}"/>
    <cellStyle name="20% - 강조색4 2 7 4 3" xfId="7334" xr:uid="{00000000-0005-0000-0000-00004B1C0000}"/>
    <cellStyle name="20% - 강조색4 2 7 4 3 2" xfId="7335" xr:uid="{00000000-0005-0000-0000-00004C1C0000}"/>
    <cellStyle name="20% - 강조색4 2 7 4 4" xfId="7336" xr:uid="{00000000-0005-0000-0000-00004D1C0000}"/>
    <cellStyle name="20% - 강조색4 2 7 4 4 2" xfId="7337" xr:uid="{00000000-0005-0000-0000-00004E1C0000}"/>
    <cellStyle name="20% - 강조색4 2 7 4 5" xfId="7338" xr:uid="{00000000-0005-0000-0000-00004F1C0000}"/>
    <cellStyle name="20% - 강조색4 2 7 4 5 2" xfId="7339" xr:uid="{00000000-0005-0000-0000-0000501C0000}"/>
    <cellStyle name="20% - 강조색4 2 7 4 6" xfId="7340" xr:uid="{00000000-0005-0000-0000-0000511C0000}"/>
    <cellStyle name="20% - 강조색4 2 7 4 7" xfId="7341" xr:uid="{00000000-0005-0000-0000-0000521C0000}"/>
    <cellStyle name="20% - 강조색4 2 7 4 8" xfId="7342" xr:uid="{00000000-0005-0000-0000-0000531C0000}"/>
    <cellStyle name="20% - 강조색4 2 7 4 9" xfId="7343" xr:uid="{00000000-0005-0000-0000-0000541C0000}"/>
    <cellStyle name="20% - 강조색4 2 7 5" xfId="7344" xr:uid="{00000000-0005-0000-0000-0000551C0000}"/>
    <cellStyle name="20% - 강조색4 2 7 5 2" xfId="7345" xr:uid="{00000000-0005-0000-0000-0000561C0000}"/>
    <cellStyle name="20% - 강조색4 2 7 5 3" xfId="7346" xr:uid="{00000000-0005-0000-0000-0000571C0000}"/>
    <cellStyle name="20% - 강조색4 2 7 5 4" xfId="7347" xr:uid="{00000000-0005-0000-0000-0000581C0000}"/>
    <cellStyle name="20% - 강조색4 2 7 5 5" xfId="7348" xr:uid="{00000000-0005-0000-0000-0000591C0000}"/>
    <cellStyle name="20% - 강조색4 2 7 5 6" xfId="7349" xr:uid="{00000000-0005-0000-0000-00005A1C0000}"/>
    <cellStyle name="20% - 강조색4 2 7 6" xfId="7350" xr:uid="{00000000-0005-0000-0000-00005B1C0000}"/>
    <cellStyle name="20% - 강조색4 2 7 6 2" xfId="7351" xr:uid="{00000000-0005-0000-0000-00005C1C0000}"/>
    <cellStyle name="20% - 강조색4 2 7 7" xfId="7352" xr:uid="{00000000-0005-0000-0000-00005D1C0000}"/>
    <cellStyle name="20% - 강조색4 2 7 7 2" xfId="7353" xr:uid="{00000000-0005-0000-0000-00005E1C0000}"/>
    <cellStyle name="20% - 강조색4 2 7 8" xfId="7354" xr:uid="{00000000-0005-0000-0000-00005F1C0000}"/>
    <cellStyle name="20% - 강조색4 2 7 8 2" xfId="7355" xr:uid="{00000000-0005-0000-0000-0000601C0000}"/>
    <cellStyle name="20% - 강조색4 2 7 9" xfId="7356" xr:uid="{00000000-0005-0000-0000-0000611C0000}"/>
    <cellStyle name="20% - 강조색4 2 8" xfId="7357" xr:uid="{00000000-0005-0000-0000-0000621C0000}"/>
    <cellStyle name="20% - 강조색4 2 8 10" xfId="7358" xr:uid="{00000000-0005-0000-0000-0000631C0000}"/>
    <cellStyle name="20% - 강조색4 2 8 11" xfId="7359" xr:uid="{00000000-0005-0000-0000-0000641C0000}"/>
    <cellStyle name="20% - 강조색4 2 8 12" xfId="7360" xr:uid="{00000000-0005-0000-0000-0000651C0000}"/>
    <cellStyle name="20% - 강조색4 2 8 2" xfId="7361" xr:uid="{00000000-0005-0000-0000-0000661C0000}"/>
    <cellStyle name="20% - 강조색4 2 8 2 10" xfId="7362" xr:uid="{00000000-0005-0000-0000-0000671C0000}"/>
    <cellStyle name="20% - 강조색4 2 8 2 2" xfId="7363" xr:uid="{00000000-0005-0000-0000-0000681C0000}"/>
    <cellStyle name="20% - 강조색4 2 8 2 2 2" xfId="7364" xr:uid="{00000000-0005-0000-0000-0000691C0000}"/>
    <cellStyle name="20% - 강조색4 2 8 2 2 2 2" xfId="7365" xr:uid="{00000000-0005-0000-0000-00006A1C0000}"/>
    <cellStyle name="20% - 강조색4 2 8 2 2 2 3" xfId="7366" xr:uid="{00000000-0005-0000-0000-00006B1C0000}"/>
    <cellStyle name="20% - 강조색4 2 8 2 2 2 4" xfId="7367" xr:uid="{00000000-0005-0000-0000-00006C1C0000}"/>
    <cellStyle name="20% - 강조색4 2 8 2 2 2 5" xfId="7368" xr:uid="{00000000-0005-0000-0000-00006D1C0000}"/>
    <cellStyle name="20% - 강조색4 2 8 2 2 3" xfId="7369" xr:uid="{00000000-0005-0000-0000-00006E1C0000}"/>
    <cellStyle name="20% - 강조색4 2 8 2 2 4" xfId="7370" xr:uid="{00000000-0005-0000-0000-00006F1C0000}"/>
    <cellStyle name="20% - 강조색4 2 8 2 2 5" xfId="7371" xr:uid="{00000000-0005-0000-0000-0000701C0000}"/>
    <cellStyle name="20% - 강조색4 2 8 2 2 6" xfId="7372" xr:uid="{00000000-0005-0000-0000-0000711C0000}"/>
    <cellStyle name="20% - 강조색4 2 8 2 2 7" xfId="7373" xr:uid="{00000000-0005-0000-0000-0000721C0000}"/>
    <cellStyle name="20% - 강조색4 2 8 2 3" xfId="7374" xr:uid="{00000000-0005-0000-0000-0000731C0000}"/>
    <cellStyle name="20% - 강조색4 2 8 2 3 2" xfId="7375" xr:uid="{00000000-0005-0000-0000-0000741C0000}"/>
    <cellStyle name="20% - 강조색4 2 8 2 3 3" xfId="7376" xr:uid="{00000000-0005-0000-0000-0000751C0000}"/>
    <cellStyle name="20% - 강조색4 2 8 2 3 4" xfId="7377" xr:uid="{00000000-0005-0000-0000-0000761C0000}"/>
    <cellStyle name="20% - 강조색4 2 8 2 3 5" xfId="7378" xr:uid="{00000000-0005-0000-0000-0000771C0000}"/>
    <cellStyle name="20% - 강조색4 2 8 2 3 6" xfId="7379" xr:uid="{00000000-0005-0000-0000-0000781C0000}"/>
    <cellStyle name="20% - 강조색4 2 8 2 4" xfId="7380" xr:uid="{00000000-0005-0000-0000-0000791C0000}"/>
    <cellStyle name="20% - 강조색4 2 8 2 4 2" xfId="7381" xr:uid="{00000000-0005-0000-0000-00007A1C0000}"/>
    <cellStyle name="20% - 강조색4 2 8 2 5" xfId="7382" xr:uid="{00000000-0005-0000-0000-00007B1C0000}"/>
    <cellStyle name="20% - 강조색4 2 8 2 5 2" xfId="7383" xr:uid="{00000000-0005-0000-0000-00007C1C0000}"/>
    <cellStyle name="20% - 강조색4 2 8 2 6" xfId="7384" xr:uid="{00000000-0005-0000-0000-00007D1C0000}"/>
    <cellStyle name="20% - 강조색4 2 8 2 7" xfId="7385" xr:uid="{00000000-0005-0000-0000-00007E1C0000}"/>
    <cellStyle name="20% - 강조색4 2 8 2 8" xfId="7386" xr:uid="{00000000-0005-0000-0000-00007F1C0000}"/>
    <cellStyle name="20% - 강조색4 2 8 2 9" xfId="7387" xr:uid="{00000000-0005-0000-0000-0000801C0000}"/>
    <cellStyle name="20% - 강조색4 2 8 3" xfId="7388" xr:uid="{00000000-0005-0000-0000-0000811C0000}"/>
    <cellStyle name="20% - 강조색4 2 8 3 10" xfId="7389" xr:uid="{00000000-0005-0000-0000-0000821C0000}"/>
    <cellStyle name="20% - 강조색4 2 8 3 2" xfId="7390" xr:uid="{00000000-0005-0000-0000-0000831C0000}"/>
    <cellStyle name="20% - 강조색4 2 8 3 2 2" xfId="7391" xr:uid="{00000000-0005-0000-0000-0000841C0000}"/>
    <cellStyle name="20% - 강조색4 2 8 3 2 3" xfId="7392" xr:uid="{00000000-0005-0000-0000-0000851C0000}"/>
    <cellStyle name="20% - 강조색4 2 8 3 2 4" xfId="7393" xr:uid="{00000000-0005-0000-0000-0000861C0000}"/>
    <cellStyle name="20% - 강조색4 2 8 3 2 5" xfId="7394" xr:uid="{00000000-0005-0000-0000-0000871C0000}"/>
    <cellStyle name="20% - 강조색4 2 8 3 2 6" xfId="7395" xr:uid="{00000000-0005-0000-0000-0000881C0000}"/>
    <cellStyle name="20% - 강조색4 2 8 3 3" xfId="7396" xr:uid="{00000000-0005-0000-0000-0000891C0000}"/>
    <cellStyle name="20% - 강조색4 2 8 3 3 2" xfId="7397" xr:uid="{00000000-0005-0000-0000-00008A1C0000}"/>
    <cellStyle name="20% - 강조색4 2 8 3 4" xfId="7398" xr:uid="{00000000-0005-0000-0000-00008B1C0000}"/>
    <cellStyle name="20% - 강조색4 2 8 3 4 2" xfId="7399" xr:uid="{00000000-0005-0000-0000-00008C1C0000}"/>
    <cellStyle name="20% - 강조색4 2 8 3 5" xfId="7400" xr:uid="{00000000-0005-0000-0000-00008D1C0000}"/>
    <cellStyle name="20% - 강조색4 2 8 3 5 2" xfId="7401" xr:uid="{00000000-0005-0000-0000-00008E1C0000}"/>
    <cellStyle name="20% - 강조색4 2 8 3 6" xfId="7402" xr:uid="{00000000-0005-0000-0000-00008F1C0000}"/>
    <cellStyle name="20% - 강조색4 2 8 3 7" xfId="7403" xr:uid="{00000000-0005-0000-0000-0000901C0000}"/>
    <cellStyle name="20% - 강조색4 2 8 3 8" xfId="7404" xr:uid="{00000000-0005-0000-0000-0000911C0000}"/>
    <cellStyle name="20% - 강조색4 2 8 3 9" xfId="7405" xr:uid="{00000000-0005-0000-0000-0000921C0000}"/>
    <cellStyle name="20% - 강조색4 2 8 4" xfId="7406" xr:uid="{00000000-0005-0000-0000-0000931C0000}"/>
    <cellStyle name="20% - 강조색4 2 8 4 2" xfId="7407" xr:uid="{00000000-0005-0000-0000-0000941C0000}"/>
    <cellStyle name="20% - 강조색4 2 8 4 3" xfId="7408" xr:uid="{00000000-0005-0000-0000-0000951C0000}"/>
    <cellStyle name="20% - 강조색4 2 8 4 4" xfId="7409" xr:uid="{00000000-0005-0000-0000-0000961C0000}"/>
    <cellStyle name="20% - 강조색4 2 8 4 5" xfId="7410" xr:uid="{00000000-0005-0000-0000-0000971C0000}"/>
    <cellStyle name="20% - 강조색4 2 8 4 6" xfId="7411" xr:uid="{00000000-0005-0000-0000-0000981C0000}"/>
    <cellStyle name="20% - 강조색4 2 8 5" xfId="7412" xr:uid="{00000000-0005-0000-0000-0000991C0000}"/>
    <cellStyle name="20% - 강조색4 2 8 5 2" xfId="7413" xr:uid="{00000000-0005-0000-0000-00009A1C0000}"/>
    <cellStyle name="20% - 강조색4 2 8 6" xfId="7414" xr:uid="{00000000-0005-0000-0000-00009B1C0000}"/>
    <cellStyle name="20% - 강조색4 2 8 6 2" xfId="7415" xr:uid="{00000000-0005-0000-0000-00009C1C0000}"/>
    <cellStyle name="20% - 강조색4 2 8 7" xfId="7416" xr:uid="{00000000-0005-0000-0000-00009D1C0000}"/>
    <cellStyle name="20% - 강조색4 2 8 7 2" xfId="7417" xr:uid="{00000000-0005-0000-0000-00009E1C0000}"/>
    <cellStyle name="20% - 강조색4 2 8 8" xfId="7418" xr:uid="{00000000-0005-0000-0000-00009F1C0000}"/>
    <cellStyle name="20% - 강조색4 2 8 9" xfId="7419" xr:uid="{00000000-0005-0000-0000-0000A01C0000}"/>
    <cellStyle name="20% - 강조색4 2 9" xfId="7420" xr:uid="{00000000-0005-0000-0000-0000A11C0000}"/>
    <cellStyle name="20% - 강조색4 2 9 10" xfId="7421" xr:uid="{00000000-0005-0000-0000-0000A21C0000}"/>
    <cellStyle name="20% - 강조색4 2 9 2" xfId="7422" xr:uid="{00000000-0005-0000-0000-0000A31C0000}"/>
    <cellStyle name="20% - 강조색4 2 9 2 2" xfId="7423" xr:uid="{00000000-0005-0000-0000-0000A41C0000}"/>
    <cellStyle name="20% - 강조색4 2 9 2 2 2" xfId="7424" xr:uid="{00000000-0005-0000-0000-0000A51C0000}"/>
    <cellStyle name="20% - 강조색4 2 9 2 2 3" xfId="7425" xr:uid="{00000000-0005-0000-0000-0000A61C0000}"/>
    <cellStyle name="20% - 강조색4 2 9 2 2 4" xfId="7426" xr:uid="{00000000-0005-0000-0000-0000A71C0000}"/>
    <cellStyle name="20% - 강조색4 2 9 2 2 5" xfId="7427" xr:uid="{00000000-0005-0000-0000-0000A81C0000}"/>
    <cellStyle name="20% - 강조색4 2 9 2 3" xfId="7428" xr:uid="{00000000-0005-0000-0000-0000A91C0000}"/>
    <cellStyle name="20% - 강조색4 2 9 2 4" xfId="7429" xr:uid="{00000000-0005-0000-0000-0000AA1C0000}"/>
    <cellStyle name="20% - 강조색4 2 9 2 5" xfId="7430" xr:uid="{00000000-0005-0000-0000-0000AB1C0000}"/>
    <cellStyle name="20% - 강조색4 2 9 2 6" xfId="7431" xr:uid="{00000000-0005-0000-0000-0000AC1C0000}"/>
    <cellStyle name="20% - 강조색4 2 9 2 7" xfId="7432" xr:uid="{00000000-0005-0000-0000-0000AD1C0000}"/>
    <cellStyle name="20% - 강조색4 2 9 3" xfId="7433" xr:uid="{00000000-0005-0000-0000-0000AE1C0000}"/>
    <cellStyle name="20% - 강조색4 2 9 3 2" xfId="7434" xr:uid="{00000000-0005-0000-0000-0000AF1C0000}"/>
    <cellStyle name="20% - 강조색4 2 9 3 3" xfId="7435" xr:uid="{00000000-0005-0000-0000-0000B01C0000}"/>
    <cellStyle name="20% - 강조색4 2 9 3 4" xfId="7436" xr:uid="{00000000-0005-0000-0000-0000B11C0000}"/>
    <cellStyle name="20% - 강조색4 2 9 3 5" xfId="7437" xr:uid="{00000000-0005-0000-0000-0000B21C0000}"/>
    <cellStyle name="20% - 강조색4 2 9 3 6" xfId="7438" xr:uid="{00000000-0005-0000-0000-0000B31C0000}"/>
    <cellStyle name="20% - 강조색4 2 9 4" xfId="7439" xr:uid="{00000000-0005-0000-0000-0000B41C0000}"/>
    <cellStyle name="20% - 강조색4 2 9 4 2" xfId="7440" xr:uid="{00000000-0005-0000-0000-0000B51C0000}"/>
    <cellStyle name="20% - 강조색4 2 9 5" xfId="7441" xr:uid="{00000000-0005-0000-0000-0000B61C0000}"/>
    <cellStyle name="20% - 강조색4 2 9 5 2" xfId="7442" xr:uid="{00000000-0005-0000-0000-0000B71C0000}"/>
    <cellStyle name="20% - 강조색4 2 9 6" xfId="7443" xr:uid="{00000000-0005-0000-0000-0000B81C0000}"/>
    <cellStyle name="20% - 강조색4 2 9 7" xfId="7444" xr:uid="{00000000-0005-0000-0000-0000B91C0000}"/>
    <cellStyle name="20% - 강조색4 2 9 8" xfId="7445" xr:uid="{00000000-0005-0000-0000-0000BA1C0000}"/>
    <cellStyle name="20% - 강조색4 2 9 9" xfId="7446" xr:uid="{00000000-0005-0000-0000-0000BB1C0000}"/>
    <cellStyle name="20% - 강조색4 3" xfId="7447" xr:uid="{00000000-0005-0000-0000-0000BC1C0000}"/>
    <cellStyle name="20% - 강조색4 4" xfId="7448" xr:uid="{00000000-0005-0000-0000-0000BD1C0000}"/>
    <cellStyle name="20% - 강조색4 5" xfId="7449" xr:uid="{00000000-0005-0000-0000-0000BE1C0000}"/>
    <cellStyle name="20% - 강조색4 6" xfId="7450" xr:uid="{00000000-0005-0000-0000-0000BF1C0000}"/>
    <cellStyle name="20% - 강조색5 2" xfId="7451" xr:uid="{00000000-0005-0000-0000-0000C01C0000}"/>
    <cellStyle name="20% - 강조색5 2 10" xfId="7452" xr:uid="{00000000-0005-0000-0000-0000C11C0000}"/>
    <cellStyle name="20% - 강조색5 2 10 10" xfId="7453" xr:uid="{00000000-0005-0000-0000-0000C21C0000}"/>
    <cellStyle name="20% - 강조색5 2 10 2" xfId="7454" xr:uid="{00000000-0005-0000-0000-0000C31C0000}"/>
    <cellStyle name="20% - 강조색5 2 10 2 2" xfId="7455" xr:uid="{00000000-0005-0000-0000-0000C41C0000}"/>
    <cellStyle name="20% - 강조색5 2 10 2 3" xfId="7456" xr:uid="{00000000-0005-0000-0000-0000C51C0000}"/>
    <cellStyle name="20% - 강조색5 2 10 2 4" xfId="7457" xr:uid="{00000000-0005-0000-0000-0000C61C0000}"/>
    <cellStyle name="20% - 강조색5 2 10 2 5" xfId="7458" xr:uid="{00000000-0005-0000-0000-0000C71C0000}"/>
    <cellStyle name="20% - 강조색5 2 10 2 6" xfId="7459" xr:uid="{00000000-0005-0000-0000-0000C81C0000}"/>
    <cellStyle name="20% - 강조색5 2 10 3" xfId="7460" xr:uid="{00000000-0005-0000-0000-0000C91C0000}"/>
    <cellStyle name="20% - 강조색5 2 10 3 2" xfId="7461" xr:uid="{00000000-0005-0000-0000-0000CA1C0000}"/>
    <cellStyle name="20% - 강조색5 2 10 4" xfId="7462" xr:uid="{00000000-0005-0000-0000-0000CB1C0000}"/>
    <cellStyle name="20% - 강조색5 2 10 4 2" xfId="7463" xr:uid="{00000000-0005-0000-0000-0000CC1C0000}"/>
    <cellStyle name="20% - 강조색5 2 10 5" xfId="7464" xr:uid="{00000000-0005-0000-0000-0000CD1C0000}"/>
    <cellStyle name="20% - 강조색5 2 10 5 2" xfId="7465" xr:uid="{00000000-0005-0000-0000-0000CE1C0000}"/>
    <cellStyle name="20% - 강조색5 2 10 6" xfId="7466" xr:uid="{00000000-0005-0000-0000-0000CF1C0000}"/>
    <cellStyle name="20% - 강조색5 2 10 7" xfId="7467" xr:uid="{00000000-0005-0000-0000-0000D01C0000}"/>
    <cellStyle name="20% - 강조색5 2 10 8" xfId="7468" xr:uid="{00000000-0005-0000-0000-0000D11C0000}"/>
    <cellStyle name="20% - 강조색5 2 10 9" xfId="7469" xr:uid="{00000000-0005-0000-0000-0000D21C0000}"/>
    <cellStyle name="20% - 강조색5 2 11" xfId="7470" xr:uid="{00000000-0005-0000-0000-0000D31C0000}"/>
    <cellStyle name="20% - 강조색5 2 11 10" xfId="7471" xr:uid="{00000000-0005-0000-0000-0000D41C0000}"/>
    <cellStyle name="20% - 강조색5 2 11 2" xfId="7472" xr:uid="{00000000-0005-0000-0000-0000D51C0000}"/>
    <cellStyle name="20% - 강조색5 2 11 2 2" xfId="7473" xr:uid="{00000000-0005-0000-0000-0000D61C0000}"/>
    <cellStyle name="20% - 강조색5 2 11 3" xfId="7474" xr:uid="{00000000-0005-0000-0000-0000D71C0000}"/>
    <cellStyle name="20% - 강조색5 2 11 3 2" xfId="7475" xr:uid="{00000000-0005-0000-0000-0000D81C0000}"/>
    <cellStyle name="20% - 강조색5 2 11 4" xfId="7476" xr:uid="{00000000-0005-0000-0000-0000D91C0000}"/>
    <cellStyle name="20% - 강조색5 2 11 4 2" xfId="7477" xr:uid="{00000000-0005-0000-0000-0000DA1C0000}"/>
    <cellStyle name="20% - 강조색5 2 11 5" xfId="7478" xr:uid="{00000000-0005-0000-0000-0000DB1C0000}"/>
    <cellStyle name="20% - 강조색5 2 11 5 2" xfId="7479" xr:uid="{00000000-0005-0000-0000-0000DC1C0000}"/>
    <cellStyle name="20% - 강조색5 2 11 6" xfId="7480" xr:uid="{00000000-0005-0000-0000-0000DD1C0000}"/>
    <cellStyle name="20% - 강조색5 2 11 7" xfId="7481" xr:uid="{00000000-0005-0000-0000-0000DE1C0000}"/>
    <cellStyle name="20% - 강조색5 2 11 8" xfId="7482" xr:uid="{00000000-0005-0000-0000-0000DF1C0000}"/>
    <cellStyle name="20% - 강조색5 2 11 9" xfId="7483" xr:uid="{00000000-0005-0000-0000-0000E01C0000}"/>
    <cellStyle name="20% - 강조색5 2 12" xfId="7484" xr:uid="{00000000-0005-0000-0000-0000E11C0000}"/>
    <cellStyle name="20% - 강조색5 2 12 2" xfId="7485" xr:uid="{00000000-0005-0000-0000-0000E21C0000}"/>
    <cellStyle name="20% - 강조색5 2 13" xfId="7486" xr:uid="{00000000-0005-0000-0000-0000E31C0000}"/>
    <cellStyle name="20% - 강조색5 2 13 2" xfId="7487" xr:uid="{00000000-0005-0000-0000-0000E41C0000}"/>
    <cellStyle name="20% - 강조색5 2 14" xfId="7488" xr:uid="{00000000-0005-0000-0000-0000E51C0000}"/>
    <cellStyle name="20% - 강조색5 2 14 2" xfId="7489" xr:uid="{00000000-0005-0000-0000-0000E61C0000}"/>
    <cellStyle name="20% - 강조색5 2 15" xfId="7490" xr:uid="{00000000-0005-0000-0000-0000E71C0000}"/>
    <cellStyle name="20% - 강조색5 2 15 2" xfId="7491" xr:uid="{00000000-0005-0000-0000-0000E81C0000}"/>
    <cellStyle name="20% - 강조색5 2 16" xfId="7492" xr:uid="{00000000-0005-0000-0000-0000E91C0000}"/>
    <cellStyle name="20% - 강조색5 2 17" xfId="7493" xr:uid="{00000000-0005-0000-0000-0000EA1C0000}"/>
    <cellStyle name="20% - 강조색5 2 18" xfId="7494" xr:uid="{00000000-0005-0000-0000-0000EB1C0000}"/>
    <cellStyle name="20% - 강조색5 2 19" xfId="7495" xr:uid="{00000000-0005-0000-0000-0000EC1C0000}"/>
    <cellStyle name="20% - 강조색5 2 2" xfId="7496" xr:uid="{00000000-0005-0000-0000-0000ED1C0000}"/>
    <cellStyle name="20% - 강조색5 2 2 10" xfId="7497" xr:uid="{00000000-0005-0000-0000-0000EE1C0000}"/>
    <cellStyle name="20% - 강조색5 2 2 10 10" xfId="7498" xr:uid="{00000000-0005-0000-0000-0000EF1C0000}"/>
    <cellStyle name="20% - 강조색5 2 2 10 2" xfId="7499" xr:uid="{00000000-0005-0000-0000-0000F01C0000}"/>
    <cellStyle name="20% - 강조색5 2 2 10 2 2" xfId="7500" xr:uid="{00000000-0005-0000-0000-0000F11C0000}"/>
    <cellStyle name="20% - 강조색5 2 2 10 3" xfId="7501" xr:uid="{00000000-0005-0000-0000-0000F21C0000}"/>
    <cellStyle name="20% - 강조색5 2 2 10 3 2" xfId="7502" xr:uid="{00000000-0005-0000-0000-0000F31C0000}"/>
    <cellStyle name="20% - 강조색5 2 2 10 4" xfId="7503" xr:uid="{00000000-0005-0000-0000-0000F41C0000}"/>
    <cellStyle name="20% - 강조색5 2 2 10 4 2" xfId="7504" xr:uid="{00000000-0005-0000-0000-0000F51C0000}"/>
    <cellStyle name="20% - 강조색5 2 2 10 5" xfId="7505" xr:uid="{00000000-0005-0000-0000-0000F61C0000}"/>
    <cellStyle name="20% - 강조색5 2 2 10 5 2" xfId="7506" xr:uid="{00000000-0005-0000-0000-0000F71C0000}"/>
    <cellStyle name="20% - 강조색5 2 2 10 6" xfId="7507" xr:uid="{00000000-0005-0000-0000-0000F81C0000}"/>
    <cellStyle name="20% - 강조색5 2 2 10 7" xfId="7508" xr:uid="{00000000-0005-0000-0000-0000F91C0000}"/>
    <cellStyle name="20% - 강조색5 2 2 10 8" xfId="7509" xr:uid="{00000000-0005-0000-0000-0000FA1C0000}"/>
    <cellStyle name="20% - 강조색5 2 2 10 9" xfId="7510" xr:uid="{00000000-0005-0000-0000-0000FB1C0000}"/>
    <cellStyle name="20% - 강조색5 2 2 11" xfId="7511" xr:uid="{00000000-0005-0000-0000-0000FC1C0000}"/>
    <cellStyle name="20% - 강조색5 2 2 11 2" xfId="7512" xr:uid="{00000000-0005-0000-0000-0000FD1C0000}"/>
    <cellStyle name="20% - 강조색5 2 2 12" xfId="7513" xr:uid="{00000000-0005-0000-0000-0000FE1C0000}"/>
    <cellStyle name="20% - 강조색5 2 2 12 2" xfId="7514" xr:uid="{00000000-0005-0000-0000-0000FF1C0000}"/>
    <cellStyle name="20% - 강조색5 2 2 13" xfId="7515" xr:uid="{00000000-0005-0000-0000-0000001D0000}"/>
    <cellStyle name="20% - 강조색5 2 2 13 2" xfId="7516" xr:uid="{00000000-0005-0000-0000-0000011D0000}"/>
    <cellStyle name="20% - 강조색5 2 2 14" xfId="7517" xr:uid="{00000000-0005-0000-0000-0000021D0000}"/>
    <cellStyle name="20% - 강조색5 2 2 14 2" xfId="7518" xr:uid="{00000000-0005-0000-0000-0000031D0000}"/>
    <cellStyle name="20% - 강조색5 2 2 15" xfId="7519" xr:uid="{00000000-0005-0000-0000-0000041D0000}"/>
    <cellStyle name="20% - 강조색5 2 2 16" xfId="7520" xr:uid="{00000000-0005-0000-0000-0000051D0000}"/>
    <cellStyle name="20% - 강조색5 2 2 17" xfId="7521" xr:uid="{00000000-0005-0000-0000-0000061D0000}"/>
    <cellStyle name="20% - 강조색5 2 2 18" xfId="7522" xr:uid="{00000000-0005-0000-0000-0000071D0000}"/>
    <cellStyle name="20% - 강조색5 2 2 19" xfId="7523" xr:uid="{00000000-0005-0000-0000-0000081D0000}"/>
    <cellStyle name="20% - 강조색5 2 2 2" xfId="7524" xr:uid="{00000000-0005-0000-0000-0000091D0000}"/>
    <cellStyle name="20% - 강조색5 2 2 2 10" xfId="7525" xr:uid="{00000000-0005-0000-0000-00000A1D0000}"/>
    <cellStyle name="20% - 강조색5 2 2 2 10 2" xfId="7526" xr:uid="{00000000-0005-0000-0000-00000B1D0000}"/>
    <cellStyle name="20% - 강조색5 2 2 2 11" xfId="7527" xr:uid="{00000000-0005-0000-0000-00000C1D0000}"/>
    <cellStyle name="20% - 강조색5 2 2 2 12" xfId="7528" xr:uid="{00000000-0005-0000-0000-00000D1D0000}"/>
    <cellStyle name="20% - 강조색5 2 2 2 13" xfId="7529" xr:uid="{00000000-0005-0000-0000-00000E1D0000}"/>
    <cellStyle name="20% - 강조색5 2 2 2 14" xfId="7530" xr:uid="{00000000-0005-0000-0000-00000F1D0000}"/>
    <cellStyle name="20% - 강조색5 2 2 2 15" xfId="7531" xr:uid="{00000000-0005-0000-0000-0000101D0000}"/>
    <cellStyle name="20% - 강조색5 2 2 2 2" xfId="7532" xr:uid="{00000000-0005-0000-0000-0000111D0000}"/>
    <cellStyle name="20% - 강조색5 2 2 2 2 10" xfId="7533" xr:uid="{00000000-0005-0000-0000-0000121D0000}"/>
    <cellStyle name="20% - 강조색5 2 2 2 2 11" xfId="7534" xr:uid="{00000000-0005-0000-0000-0000131D0000}"/>
    <cellStyle name="20% - 강조색5 2 2 2 2 12" xfId="7535" xr:uid="{00000000-0005-0000-0000-0000141D0000}"/>
    <cellStyle name="20% - 강조색5 2 2 2 2 13" xfId="7536" xr:uid="{00000000-0005-0000-0000-0000151D0000}"/>
    <cellStyle name="20% - 강조색5 2 2 2 2 14" xfId="7537" xr:uid="{00000000-0005-0000-0000-0000161D0000}"/>
    <cellStyle name="20% - 강조색5 2 2 2 2 2" xfId="7538" xr:uid="{00000000-0005-0000-0000-0000171D0000}"/>
    <cellStyle name="20% - 강조색5 2 2 2 2 2 10" xfId="7539" xr:uid="{00000000-0005-0000-0000-0000181D0000}"/>
    <cellStyle name="20% - 강조색5 2 2 2 2 2 2" xfId="7540" xr:uid="{00000000-0005-0000-0000-0000191D0000}"/>
    <cellStyle name="20% - 강조색5 2 2 2 2 2 2 2" xfId="7541" xr:uid="{00000000-0005-0000-0000-00001A1D0000}"/>
    <cellStyle name="20% - 강조색5 2 2 2 2 2 2 2 2" xfId="7542" xr:uid="{00000000-0005-0000-0000-00001B1D0000}"/>
    <cellStyle name="20% - 강조색5 2 2 2 2 2 2 2 3" xfId="7543" xr:uid="{00000000-0005-0000-0000-00001C1D0000}"/>
    <cellStyle name="20% - 강조색5 2 2 2 2 2 2 2 4" xfId="7544" xr:uid="{00000000-0005-0000-0000-00001D1D0000}"/>
    <cellStyle name="20% - 강조색5 2 2 2 2 2 2 2 5" xfId="7545" xr:uid="{00000000-0005-0000-0000-00001E1D0000}"/>
    <cellStyle name="20% - 강조색5 2 2 2 2 2 2 3" xfId="7546" xr:uid="{00000000-0005-0000-0000-00001F1D0000}"/>
    <cellStyle name="20% - 강조색5 2 2 2 2 2 2 4" xfId="7547" xr:uid="{00000000-0005-0000-0000-0000201D0000}"/>
    <cellStyle name="20% - 강조색5 2 2 2 2 2 2 5" xfId="7548" xr:uid="{00000000-0005-0000-0000-0000211D0000}"/>
    <cellStyle name="20% - 강조색5 2 2 2 2 2 2 6" xfId="7549" xr:uid="{00000000-0005-0000-0000-0000221D0000}"/>
    <cellStyle name="20% - 강조색5 2 2 2 2 2 2 7" xfId="7550" xr:uid="{00000000-0005-0000-0000-0000231D0000}"/>
    <cellStyle name="20% - 강조색5 2 2 2 2 2 3" xfId="7551" xr:uid="{00000000-0005-0000-0000-0000241D0000}"/>
    <cellStyle name="20% - 강조색5 2 2 2 2 2 3 2" xfId="7552" xr:uid="{00000000-0005-0000-0000-0000251D0000}"/>
    <cellStyle name="20% - 강조색5 2 2 2 2 2 3 3" xfId="7553" xr:uid="{00000000-0005-0000-0000-0000261D0000}"/>
    <cellStyle name="20% - 강조색5 2 2 2 2 2 3 4" xfId="7554" xr:uid="{00000000-0005-0000-0000-0000271D0000}"/>
    <cellStyle name="20% - 강조색5 2 2 2 2 2 3 5" xfId="7555" xr:uid="{00000000-0005-0000-0000-0000281D0000}"/>
    <cellStyle name="20% - 강조색5 2 2 2 2 2 3 6" xfId="7556" xr:uid="{00000000-0005-0000-0000-0000291D0000}"/>
    <cellStyle name="20% - 강조색5 2 2 2 2 2 4" xfId="7557" xr:uid="{00000000-0005-0000-0000-00002A1D0000}"/>
    <cellStyle name="20% - 강조색5 2 2 2 2 2 4 2" xfId="7558" xr:uid="{00000000-0005-0000-0000-00002B1D0000}"/>
    <cellStyle name="20% - 강조색5 2 2 2 2 2 4 3" xfId="7559" xr:uid="{00000000-0005-0000-0000-00002C1D0000}"/>
    <cellStyle name="20% - 강조색5 2 2 2 2 2 5" xfId="7560" xr:uid="{00000000-0005-0000-0000-00002D1D0000}"/>
    <cellStyle name="20% - 강조색5 2 2 2 2 2 5 2" xfId="7561" xr:uid="{00000000-0005-0000-0000-00002E1D0000}"/>
    <cellStyle name="20% - 강조색5 2 2 2 2 2 6" xfId="7562" xr:uid="{00000000-0005-0000-0000-00002F1D0000}"/>
    <cellStyle name="20% - 강조색5 2 2 2 2 2 7" xfId="7563" xr:uid="{00000000-0005-0000-0000-0000301D0000}"/>
    <cellStyle name="20% - 강조색5 2 2 2 2 2 8" xfId="7564" xr:uid="{00000000-0005-0000-0000-0000311D0000}"/>
    <cellStyle name="20% - 강조색5 2 2 2 2 2 9" xfId="7565" xr:uid="{00000000-0005-0000-0000-0000321D0000}"/>
    <cellStyle name="20% - 강조색5 2 2 2 2 3" xfId="7566" xr:uid="{00000000-0005-0000-0000-0000331D0000}"/>
    <cellStyle name="20% - 강조색5 2 2 2 2 3 10" xfId="7567" xr:uid="{00000000-0005-0000-0000-0000341D0000}"/>
    <cellStyle name="20% - 강조색5 2 2 2 2 3 2" xfId="7568" xr:uid="{00000000-0005-0000-0000-0000351D0000}"/>
    <cellStyle name="20% - 강조색5 2 2 2 2 3 2 2" xfId="7569" xr:uid="{00000000-0005-0000-0000-0000361D0000}"/>
    <cellStyle name="20% - 강조색5 2 2 2 2 3 2 2 2" xfId="7570" xr:uid="{00000000-0005-0000-0000-0000371D0000}"/>
    <cellStyle name="20% - 강조색5 2 2 2 2 3 2 2 3" xfId="7571" xr:uid="{00000000-0005-0000-0000-0000381D0000}"/>
    <cellStyle name="20% - 강조색5 2 2 2 2 3 2 2 4" xfId="7572" xr:uid="{00000000-0005-0000-0000-0000391D0000}"/>
    <cellStyle name="20% - 강조색5 2 2 2 2 3 2 2 5" xfId="7573" xr:uid="{00000000-0005-0000-0000-00003A1D0000}"/>
    <cellStyle name="20% - 강조색5 2 2 2 2 3 2 3" xfId="7574" xr:uid="{00000000-0005-0000-0000-00003B1D0000}"/>
    <cellStyle name="20% - 강조색5 2 2 2 2 3 2 4" xfId="7575" xr:uid="{00000000-0005-0000-0000-00003C1D0000}"/>
    <cellStyle name="20% - 강조색5 2 2 2 2 3 2 5" xfId="7576" xr:uid="{00000000-0005-0000-0000-00003D1D0000}"/>
    <cellStyle name="20% - 강조색5 2 2 2 2 3 2 6" xfId="7577" xr:uid="{00000000-0005-0000-0000-00003E1D0000}"/>
    <cellStyle name="20% - 강조색5 2 2 2 2 3 2 7" xfId="7578" xr:uid="{00000000-0005-0000-0000-00003F1D0000}"/>
    <cellStyle name="20% - 강조색5 2 2 2 2 3 3" xfId="7579" xr:uid="{00000000-0005-0000-0000-0000401D0000}"/>
    <cellStyle name="20% - 강조색5 2 2 2 2 3 3 2" xfId="7580" xr:uid="{00000000-0005-0000-0000-0000411D0000}"/>
    <cellStyle name="20% - 강조색5 2 2 2 2 3 3 3" xfId="7581" xr:uid="{00000000-0005-0000-0000-0000421D0000}"/>
    <cellStyle name="20% - 강조색5 2 2 2 2 3 3 4" xfId="7582" xr:uid="{00000000-0005-0000-0000-0000431D0000}"/>
    <cellStyle name="20% - 강조색5 2 2 2 2 3 3 5" xfId="7583" xr:uid="{00000000-0005-0000-0000-0000441D0000}"/>
    <cellStyle name="20% - 강조색5 2 2 2 2 3 3 6" xfId="7584" xr:uid="{00000000-0005-0000-0000-0000451D0000}"/>
    <cellStyle name="20% - 강조색5 2 2 2 2 3 4" xfId="7585" xr:uid="{00000000-0005-0000-0000-0000461D0000}"/>
    <cellStyle name="20% - 강조색5 2 2 2 2 3 4 2" xfId="7586" xr:uid="{00000000-0005-0000-0000-0000471D0000}"/>
    <cellStyle name="20% - 강조색5 2 2 2 2 3 4 3" xfId="7587" xr:uid="{00000000-0005-0000-0000-0000481D0000}"/>
    <cellStyle name="20% - 강조색5 2 2 2 2 3 5" xfId="7588" xr:uid="{00000000-0005-0000-0000-0000491D0000}"/>
    <cellStyle name="20% - 강조색5 2 2 2 2 3 5 2" xfId="7589" xr:uid="{00000000-0005-0000-0000-00004A1D0000}"/>
    <cellStyle name="20% - 강조색5 2 2 2 2 3 6" xfId="7590" xr:uid="{00000000-0005-0000-0000-00004B1D0000}"/>
    <cellStyle name="20% - 강조색5 2 2 2 2 3 7" xfId="7591" xr:uid="{00000000-0005-0000-0000-00004C1D0000}"/>
    <cellStyle name="20% - 강조색5 2 2 2 2 3 8" xfId="7592" xr:uid="{00000000-0005-0000-0000-00004D1D0000}"/>
    <cellStyle name="20% - 강조색5 2 2 2 2 3 9" xfId="7593" xr:uid="{00000000-0005-0000-0000-00004E1D0000}"/>
    <cellStyle name="20% - 강조색5 2 2 2 2 4" xfId="7594" xr:uid="{00000000-0005-0000-0000-00004F1D0000}"/>
    <cellStyle name="20% - 강조색5 2 2 2 2 4 10" xfId="7595" xr:uid="{00000000-0005-0000-0000-0000501D0000}"/>
    <cellStyle name="20% - 강조색5 2 2 2 2 4 2" xfId="7596" xr:uid="{00000000-0005-0000-0000-0000511D0000}"/>
    <cellStyle name="20% - 강조색5 2 2 2 2 4 2 2" xfId="7597" xr:uid="{00000000-0005-0000-0000-0000521D0000}"/>
    <cellStyle name="20% - 강조색5 2 2 2 2 4 2 3" xfId="7598" xr:uid="{00000000-0005-0000-0000-0000531D0000}"/>
    <cellStyle name="20% - 강조색5 2 2 2 2 4 2 4" xfId="7599" xr:uid="{00000000-0005-0000-0000-0000541D0000}"/>
    <cellStyle name="20% - 강조색5 2 2 2 2 4 2 5" xfId="7600" xr:uid="{00000000-0005-0000-0000-0000551D0000}"/>
    <cellStyle name="20% - 강조색5 2 2 2 2 4 2 6" xfId="7601" xr:uid="{00000000-0005-0000-0000-0000561D0000}"/>
    <cellStyle name="20% - 강조색5 2 2 2 2 4 3" xfId="7602" xr:uid="{00000000-0005-0000-0000-0000571D0000}"/>
    <cellStyle name="20% - 강조색5 2 2 2 2 4 3 2" xfId="7603" xr:uid="{00000000-0005-0000-0000-0000581D0000}"/>
    <cellStyle name="20% - 강조색5 2 2 2 2 4 3 3" xfId="7604" xr:uid="{00000000-0005-0000-0000-0000591D0000}"/>
    <cellStyle name="20% - 강조색5 2 2 2 2 4 4" xfId="7605" xr:uid="{00000000-0005-0000-0000-00005A1D0000}"/>
    <cellStyle name="20% - 강조색5 2 2 2 2 4 4 2" xfId="7606" xr:uid="{00000000-0005-0000-0000-00005B1D0000}"/>
    <cellStyle name="20% - 강조색5 2 2 2 2 4 4 3" xfId="7607" xr:uid="{00000000-0005-0000-0000-00005C1D0000}"/>
    <cellStyle name="20% - 강조색5 2 2 2 2 4 5" xfId="7608" xr:uid="{00000000-0005-0000-0000-00005D1D0000}"/>
    <cellStyle name="20% - 강조색5 2 2 2 2 4 5 2" xfId="7609" xr:uid="{00000000-0005-0000-0000-00005E1D0000}"/>
    <cellStyle name="20% - 강조색5 2 2 2 2 4 6" xfId="7610" xr:uid="{00000000-0005-0000-0000-00005F1D0000}"/>
    <cellStyle name="20% - 강조색5 2 2 2 2 4 7" xfId="7611" xr:uid="{00000000-0005-0000-0000-0000601D0000}"/>
    <cellStyle name="20% - 강조색5 2 2 2 2 4 8" xfId="7612" xr:uid="{00000000-0005-0000-0000-0000611D0000}"/>
    <cellStyle name="20% - 강조색5 2 2 2 2 4 9" xfId="7613" xr:uid="{00000000-0005-0000-0000-0000621D0000}"/>
    <cellStyle name="20% - 강조색5 2 2 2 2 5" xfId="7614" xr:uid="{00000000-0005-0000-0000-0000631D0000}"/>
    <cellStyle name="20% - 강조색5 2 2 2 2 5 10" xfId="7615" xr:uid="{00000000-0005-0000-0000-0000641D0000}"/>
    <cellStyle name="20% - 강조색5 2 2 2 2 5 2" xfId="7616" xr:uid="{00000000-0005-0000-0000-0000651D0000}"/>
    <cellStyle name="20% - 강조색5 2 2 2 2 5 2 2" xfId="7617" xr:uid="{00000000-0005-0000-0000-0000661D0000}"/>
    <cellStyle name="20% - 강조색5 2 2 2 2 5 2 3" xfId="7618" xr:uid="{00000000-0005-0000-0000-0000671D0000}"/>
    <cellStyle name="20% - 강조색5 2 2 2 2 5 3" xfId="7619" xr:uid="{00000000-0005-0000-0000-0000681D0000}"/>
    <cellStyle name="20% - 강조색5 2 2 2 2 5 3 2" xfId="7620" xr:uid="{00000000-0005-0000-0000-0000691D0000}"/>
    <cellStyle name="20% - 강조색5 2 2 2 2 5 3 3" xfId="7621" xr:uid="{00000000-0005-0000-0000-00006A1D0000}"/>
    <cellStyle name="20% - 강조색5 2 2 2 2 5 4" xfId="7622" xr:uid="{00000000-0005-0000-0000-00006B1D0000}"/>
    <cellStyle name="20% - 강조색5 2 2 2 2 5 4 2" xfId="7623" xr:uid="{00000000-0005-0000-0000-00006C1D0000}"/>
    <cellStyle name="20% - 강조색5 2 2 2 2 5 5" xfId="7624" xr:uid="{00000000-0005-0000-0000-00006D1D0000}"/>
    <cellStyle name="20% - 강조색5 2 2 2 2 5 5 2" xfId="7625" xr:uid="{00000000-0005-0000-0000-00006E1D0000}"/>
    <cellStyle name="20% - 강조색5 2 2 2 2 5 6" xfId="7626" xr:uid="{00000000-0005-0000-0000-00006F1D0000}"/>
    <cellStyle name="20% - 강조색5 2 2 2 2 5 7" xfId="7627" xr:uid="{00000000-0005-0000-0000-0000701D0000}"/>
    <cellStyle name="20% - 강조색5 2 2 2 2 5 8" xfId="7628" xr:uid="{00000000-0005-0000-0000-0000711D0000}"/>
    <cellStyle name="20% - 강조색5 2 2 2 2 5 9" xfId="7629" xr:uid="{00000000-0005-0000-0000-0000721D0000}"/>
    <cellStyle name="20% - 강조색5 2 2 2 2 6" xfId="7630" xr:uid="{00000000-0005-0000-0000-0000731D0000}"/>
    <cellStyle name="20% - 강조색5 2 2 2 2 6 2" xfId="7631" xr:uid="{00000000-0005-0000-0000-0000741D0000}"/>
    <cellStyle name="20% - 강조색5 2 2 2 2 6 3" xfId="7632" xr:uid="{00000000-0005-0000-0000-0000751D0000}"/>
    <cellStyle name="20% - 강조색5 2 2 2 2 7" xfId="7633" xr:uid="{00000000-0005-0000-0000-0000761D0000}"/>
    <cellStyle name="20% - 강조색5 2 2 2 2 7 2" xfId="7634" xr:uid="{00000000-0005-0000-0000-0000771D0000}"/>
    <cellStyle name="20% - 강조색5 2 2 2 2 7 3" xfId="7635" xr:uid="{00000000-0005-0000-0000-0000781D0000}"/>
    <cellStyle name="20% - 강조색5 2 2 2 2 8" xfId="7636" xr:uid="{00000000-0005-0000-0000-0000791D0000}"/>
    <cellStyle name="20% - 강조색5 2 2 2 2 8 2" xfId="7637" xr:uid="{00000000-0005-0000-0000-00007A1D0000}"/>
    <cellStyle name="20% - 강조색5 2 2 2 2 8 3" xfId="7638" xr:uid="{00000000-0005-0000-0000-00007B1D0000}"/>
    <cellStyle name="20% - 강조색5 2 2 2 2 9" xfId="7639" xr:uid="{00000000-0005-0000-0000-00007C1D0000}"/>
    <cellStyle name="20% - 강조색5 2 2 2 2 9 2" xfId="7640" xr:uid="{00000000-0005-0000-0000-00007D1D0000}"/>
    <cellStyle name="20% - 강조색5 2 2 2 3" xfId="7641" xr:uid="{00000000-0005-0000-0000-00007E1D0000}"/>
    <cellStyle name="20% - 강조색5 2 2 2 3 10" xfId="7642" xr:uid="{00000000-0005-0000-0000-00007F1D0000}"/>
    <cellStyle name="20% - 강조색5 2 2 2 3 2" xfId="7643" xr:uid="{00000000-0005-0000-0000-0000801D0000}"/>
    <cellStyle name="20% - 강조색5 2 2 2 3 2 2" xfId="7644" xr:uid="{00000000-0005-0000-0000-0000811D0000}"/>
    <cellStyle name="20% - 강조색5 2 2 2 3 2 2 2" xfId="7645" xr:uid="{00000000-0005-0000-0000-0000821D0000}"/>
    <cellStyle name="20% - 강조색5 2 2 2 3 2 2 3" xfId="7646" xr:uid="{00000000-0005-0000-0000-0000831D0000}"/>
    <cellStyle name="20% - 강조색5 2 2 2 3 2 2 4" xfId="7647" xr:uid="{00000000-0005-0000-0000-0000841D0000}"/>
    <cellStyle name="20% - 강조색5 2 2 2 3 2 2 5" xfId="7648" xr:uid="{00000000-0005-0000-0000-0000851D0000}"/>
    <cellStyle name="20% - 강조색5 2 2 2 3 2 3" xfId="7649" xr:uid="{00000000-0005-0000-0000-0000861D0000}"/>
    <cellStyle name="20% - 강조색5 2 2 2 3 2 4" xfId="7650" xr:uid="{00000000-0005-0000-0000-0000871D0000}"/>
    <cellStyle name="20% - 강조색5 2 2 2 3 2 5" xfId="7651" xr:uid="{00000000-0005-0000-0000-0000881D0000}"/>
    <cellStyle name="20% - 강조색5 2 2 2 3 2 6" xfId="7652" xr:uid="{00000000-0005-0000-0000-0000891D0000}"/>
    <cellStyle name="20% - 강조색5 2 2 2 3 2 7" xfId="7653" xr:uid="{00000000-0005-0000-0000-00008A1D0000}"/>
    <cellStyle name="20% - 강조색5 2 2 2 3 3" xfId="7654" xr:uid="{00000000-0005-0000-0000-00008B1D0000}"/>
    <cellStyle name="20% - 강조색5 2 2 2 3 3 2" xfId="7655" xr:uid="{00000000-0005-0000-0000-00008C1D0000}"/>
    <cellStyle name="20% - 강조색5 2 2 2 3 3 3" xfId="7656" xr:uid="{00000000-0005-0000-0000-00008D1D0000}"/>
    <cellStyle name="20% - 강조색5 2 2 2 3 3 4" xfId="7657" xr:uid="{00000000-0005-0000-0000-00008E1D0000}"/>
    <cellStyle name="20% - 강조색5 2 2 2 3 3 5" xfId="7658" xr:uid="{00000000-0005-0000-0000-00008F1D0000}"/>
    <cellStyle name="20% - 강조색5 2 2 2 3 3 6" xfId="7659" xr:uid="{00000000-0005-0000-0000-0000901D0000}"/>
    <cellStyle name="20% - 강조색5 2 2 2 3 4" xfId="7660" xr:uid="{00000000-0005-0000-0000-0000911D0000}"/>
    <cellStyle name="20% - 강조색5 2 2 2 3 4 2" xfId="7661" xr:uid="{00000000-0005-0000-0000-0000921D0000}"/>
    <cellStyle name="20% - 강조색5 2 2 2 3 4 3" xfId="7662" xr:uid="{00000000-0005-0000-0000-0000931D0000}"/>
    <cellStyle name="20% - 강조색5 2 2 2 3 5" xfId="7663" xr:uid="{00000000-0005-0000-0000-0000941D0000}"/>
    <cellStyle name="20% - 강조색5 2 2 2 3 5 2" xfId="7664" xr:uid="{00000000-0005-0000-0000-0000951D0000}"/>
    <cellStyle name="20% - 강조색5 2 2 2 3 6" xfId="7665" xr:uid="{00000000-0005-0000-0000-0000961D0000}"/>
    <cellStyle name="20% - 강조색5 2 2 2 3 7" xfId="7666" xr:uid="{00000000-0005-0000-0000-0000971D0000}"/>
    <cellStyle name="20% - 강조색5 2 2 2 3 8" xfId="7667" xr:uid="{00000000-0005-0000-0000-0000981D0000}"/>
    <cellStyle name="20% - 강조색5 2 2 2 3 9" xfId="7668" xr:uid="{00000000-0005-0000-0000-0000991D0000}"/>
    <cellStyle name="20% - 강조색5 2 2 2 4" xfId="7669" xr:uid="{00000000-0005-0000-0000-00009A1D0000}"/>
    <cellStyle name="20% - 강조색5 2 2 2 4 10" xfId="7670" xr:uid="{00000000-0005-0000-0000-00009B1D0000}"/>
    <cellStyle name="20% - 강조색5 2 2 2 4 2" xfId="7671" xr:uid="{00000000-0005-0000-0000-00009C1D0000}"/>
    <cellStyle name="20% - 강조색5 2 2 2 4 2 2" xfId="7672" xr:uid="{00000000-0005-0000-0000-00009D1D0000}"/>
    <cellStyle name="20% - 강조색5 2 2 2 4 2 2 2" xfId="7673" xr:uid="{00000000-0005-0000-0000-00009E1D0000}"/>
    <cellStyle name="20% - 강조색5 2 2 2 4 2 2 3" xfId="7674" xr:uid="{00000000-0005-0000-0000-00009F1D0000}"/>
    <cellStyle name="20% - 강조색5 2 2 2 4 2 2 4" xfId="7675" xr:uid="{00000000-0005-0000-0000-0000A01D0000}"/>
    <cellStyle name="20% - 강조색5 2 2 2 4 2 2 5" xfId="7676" xr:uid="{00000000-0005-0000-0000-0000A11D0000}"/>
    <cellStyle name="20% - 강조색5 2 2 2 4 2 3" xfId="7677" xr:uid="{00000000-0005-0000-0000-0000A21D0000}"/>
    <cellStyle name="20% - 강조색5 2 2 2 4 2 4" xfId="7678" xr:uid="{00000000-0005-0000-0000-0000A31D0000}"/>
    <cellStyle name="20% - 강조색5 2 2 2 4 2 5" xfId="7679" xr:uid="{00000000-0005-0000-0000-0000A41D0000}"/>
    <cellStyle name="20% - 강조색5 2 2 2 4 2 6" xfId="7680" xr:uid="{00000000-0005-0000-0000-0000A51D0000}"/>
    <cellStyle name="20% - 강조색5 2 2 2 4 2 7" xfId="7681" xr:uid="{00000000-0005-0000-0000-0000A61D0000}"/>
    <cellStyle name="20% - 강조색5 2 2 2 4 3" xfId="7682" xr:uid="{00000000-0005-0000-0000-0000A71D0000}"/>
    <cellStyle name="20% - 강조색5 2 2 2 4 3 2" xfId="7683" xr:uid="{00000000-0005-0000-0000-0000A81D0000}"/>
    <cellStyle name="20% - 강조색5 2 2 2 4 3 3" xfId="7684" xr:uid="{00000000-0005-0000-0000-0000A91D0000}"/>
    <cellStyle name="20% - 강조색5 2 2 2 4 3 4" xfId="7685" xr:uid="{00000000-0005-0000-0000-0000AA1D0000}"/>
    <cellStyle name="20% - 강조색5 2 2 2 4 3 5" xfId="7686" xr:uid="{00000000-0005-0000-0000-0000AB1D0000}"/>
    <cellStyle name="20% - 강조색5 2 2 2 4 3 6" xfId="7687" xr:uid="{00000000-0005-0000-0000-0000AC1D0000}"/>
    <cellStyle name="20% - 강조색5 2 2 2 4 4" xfId="7688" xr:uid="{00000000-0005-0000-0000-0000AD1D0000}"/>
    <cellStyle name="20% - 강조색5 2 2 2 4 4 2" xfId="7689" xr:uid="{00000000-0005-0000-0000-0000AE1D0000}"/>
    <cellStyle name="20% - 강조색5 2 2 2 4 4 3" xfId="7690" xr:uid="{00000000-0005-0000-0000-0000AF1D0000}"/>
    <cellStyle name="20% - 강조색5 2 2 2 4 5" xfId="7691" xr:uid="{00000000-0005-0000-0000-0000B01D0000}"/>
    <cellStyle name="20% - 강조색5 2 2 2 4 5 2" xfId="7692" xr:uid="{00000000-0005-0000-0000-0000B11D0000}"/>
    <cellStyle name="20% - 강조색5 2 2 2 4 6" xfId="7693" xr:uid="{00000000-0005-0000-0000-0000B21D0000}"/>
    <cellStyle name="20% - 강조색5 2 2 2 4 7" xfId="7694" xr:uid="{00000000-0005-0000-0000-0000B31D0000}"/>
    <cellStyle name="20% - 강조색5 2 2 2 4 8" xfId="7695" xr:uid="{00000000-0005-0000-0000-0000B41D0000}"/>
    <cellStyle name="20% - 강조색5 2 2 2 4 9" xfId="7696" xr:uid="{00000000-0005-0000-0000-0000B51D0000}"/>
    <cellStyle name="20% - 강조색5 2 2 2 5" xfId="7697" xr:uid="{00000000-0005-0000-0000-0000B61D0000}"/>
    <cellStyle name="20% - 강조색5 2 2 2 5 10" xfId="7698" xr:uid="{00000000-0005-0000-0000-0000B71D0000}"/>
    <cellStyle name="20% - 강조색5 2 2 2 5 2" xfId="7699" xr:uid="{00000000-0005-0000-0000-0000B81D0000}"/>
    <cellStyle name="20% - 강조색5 2 2 2 5 2 2" xfId="7700" xr:uid="{00000000-0005-0000-0000-0000B91D0000}"/>
    <cellStyle name="20% - 강조색5 2 2 2 5 2 3" xfId="7701" xr:uid="{00000000-0005-0000-0000-0000BA1D0000}"/>
    <cellStyle name="20% - 강조색5 2 2 2 5 2 4" xfId="7702" xr:uid="{00000000-0005-0000-0000-0000BB1D0000}"/>
    <cellStyle name="20% - 강조색5 2 2 2 5 2 5" xfId="7703" xr:uid="{00000000-0005-0000-0000-0000BC1D0000}"/>
    <cellStyle name="20% - 강조색5 2 2 2 5 2 6" xfId="7704" xr:uid="{00000000-0005-0000-0000-0000BD1D0000}"/>
    <cellStyle name="20% - 강조색5 2 2 2 5 3" xfId="7705" xr:uid="{00000000-0005-0000-0000-0000BE1D0000}"/>
    <cellStyle name="20% - 강조색5 2 2 2 5 3 2" xfId="7706" xr:uid="{00000000-0005-0000-0000-0000BF1D0000}"/>
    <cellStyle name="20% - 강조색5 2 2 2 5 3 3" xfId="7707" xr:uid="{00000000-0005-0000-0000-0000C01D0000}"/>
    <cellStyle name="20% - 강조색5 2 2 2 5 4" xfId="7708" xr:uid="{00000000-0005-0000-0000-0000C11D0000}"/>
    <cellStyle name="20% - 강조색5 2 2 2 5 4 2" xfId="7709" xr:uid="{00000000-0005-0000-0000-0000C21D0000}"/>
    <cellStyle name="20% - 강조색5 2 2 2 5 4 3" xfId="7710" xr:uid="{00000000-0005-0000-0000-0000C31D0000}"/>
    <cellStyle name="20% - 강조색5 2 2 2 5 5" xfId="7711" xr:uid="{00000000-0005-0000-0000-0000C41D0000}"/>
    <cellStyle name="20% - 강조색5 2 2 2 5 5 2" xfId="7712" xr:uid="{00000000-0005-0000-0000-0000C51D0000}"/>
    <cellStyle name="20% - 강조색5 2 2 2 5 6" xfId="7713" xr:uid="{00000000-0005-0000-0000-0000C61D0000}"/>
    <cellStyle name="20% - 강조색5 2 2 2 5 7" xfId="7714" xr:uid="{00000000-0005-0000-0000-0000C71D0000}"/>
    <cellStyle name="20% - 강조색5 2 2 2 5 8" xfId="7715" xr:uid="{00000000-0005-0000-0000-0000C81D0000}"/>
    <cellStyle name="20% - 강조색5 2 2 2 5 9" xfId="7716" xr:uid="{00000000-0005-0000-0000-0000C91D0000}"/>
    <cellStyle name="20% - 강조색5 2 2 2 6" xfId="7717" xr:uid="{00000000-0005-0000-0000-0000CA1D0000}"/>
    <cellStyle name="20% - 강조색5 2 2 2 6 10" xfId="7718" xr:uid="{00000000-0005-0000-0000-0000CB1D0000}"/>
    <cellStyle name="20% - 강조색5 2 2 2 6 2" xfId="7719" xr:uid="{00000000-0005-0000-0000-0000CC1D0000}"/>
    <cellStyle name="20% - 강조색5 2 2 2 6 2 2" xfId="7720" xr:uid="{00000000-0005-0000-0000-0000CD1D0000}"/>
    <cellStyle name="20% - 강조색5 2 2 2 6 2 3" xfId="7721" xr:uid="{00000000-0005-0000-0000-0000CE1D0000}"/>
    <cellStyle name="20% - 강조색5 2 2 2 6 3" xfId="7722" xr:uid="{00000000-0005-0000-0000-0000CF1D0000}"/>
    <cellStyle name="20% - 강조색5 2 2 2 6 3 2" xfId="7723" xr:uid="{00000000-0005-0000-0000-0000D01D0000}"/>
    <cellStyle name="20% - 강조색5 2 2 2 6 3 3" xfId="7724" xr:uid="{00000000-0005-0000-0000-0000D11D0000}"/>
    <cellStyle name="20% - 강조색5 2 2 2 6 4" xfId="7725" xr:uid="{00000000-0005-0000-0000-0000D21D0000}"/>
    <cellStyle name="20% - 강조색5 2 2 2 6 4 2" xfId="7726" xr:uid="{00000000-0005-0000-0000-0000D31D0000}"/>
    <cellStyle name="20% - 강조색5 2 2 2 6 5" xfId="7727" xr:uid="{00000000-0005-0000-0000-0000D41D0000}"/>
    <cellStyle name="20% - 강조색5 2 2 2 6 5 2" xfId="7728" xr:uid="{00000000-0005-0000-0000-0000D51D0000}"/>
    <cellStyle name="20% - 강조색5 2 2 2 6 6" xfId="7729" xr:uid="{00000000-0005-0000-0000-0000D61D0000}"/>
    <cellStyle name="20% - 강조색5 2 2 2 6 7" xfId="7730" xr:uid="{00000000-0005-0000-0000-0000D71D0000}"/>
    <cellStyle name="20% - 강조색5 2 2 2 6 8" xfId="7731" xr:uid="{00000000-0005-0000-0000-0000D81D0000}"/>
    <cellStyle name="20% - 강조색5 2 2 2 6 9" xfId="7732" xr:uid="{00000000-0005-0000-0000-0000D91D0000}"/>
    <cellStyle name="20% - 강조색5 2 2 2 7" xfId="7733" xr:uid="{00000000-0005-0000-0000-0000DA1D0000}"/>
    <cellStyle name="20% - 강조색5 2 2 2 7 2" xfId="7734" xr:uid="{00000000-0005-0000-0000-0000DB1D0000}"/>
    <cellStyle name="20% - 강조색5 2 2 2 7 3" xfId="7735" xr:uid="{00000000-0005-0000-0000-0000DC1D0000}"/>
    <cellStyle name="20% - 강조색5 2 2 2 8" xfId="7736" xr:uid="{00000000-0005-0000-0000-0000DD1D0000}"/>
    <cellStyle name="20% - 강조색5 2 2 2 8 2" xfId="7737" xr:uid="{00000000-0005-0000-0000-0000DE1D0000}"/>
    <cellStyle name="20% - 강조색5 2 2 2 8 3" xfId="7738" xr:uid="{00000000-0005-0000-0000-0000DF1D0000}"/>
    <cellStyle name="20% - 강조색5 2 2 2 9" xfId="7739" xr:uid="{00000000-0005-0000-0000-0000E01D0000}"/>
    <cellStyle name="20% - 강조색5 2 2 2 9 2" xfId="7740" xr:uid="{00000000-0005-0000-0000-0000E11D0000}"/>
    <cellStyle name="20% - 강조색5 2 2 2 9 3" xfId="7741" xr:uid="{00000000-0005-0000-0000-0000E21D0000}"/>
    <cellStyle name="20% - 강조색5 2 2 3" xfId="7742" xr:uid="{00000000-0005-0000-0000-0000E31D0000}"/>
    <cellStyle name="20% - 강조색5 2 2 3 10" xfId="7743" xr:uid="{00000000-0005-0000-0000-0000E41D0000}"/>
    <cellStyle name="20% - 강조색5 2 2 3 10 2" xfId="7744" xr:uid="{00000000-0005-0000-0000-0000E51D0000}"/>
    <cellStyle name="20% - 강조색5 2 2 3 11" xfId="7745" xr:uid="{00000000-0005-0000-0000-0000E61D0000}"/>
    <cellStyle name="20% - 강조색5 2 2 3 12" xfId="7746" xr:uid="{00000000-0005-0000-0000-0000E71D0000}"/>
    <cellStyle name="20% - 강조색5 2 2 3 13" xfId="7747" xr:uid="{00000000-0005-0000-0000-0000E81D0000}"/>
    <cellStyle name="20% - 강조색5 2 2 3 14" xfId="7748" xr:uid="{00000000-0005-0000-0000-0000E91D0000}"/>
    <cellStyle name="20% - 강조색5 2 2 3 15" xfId="7749" xr:uid="{00000000-0005-0000-0000-0000EA1D0000}"/>
    <cellStyle name="20% - 강조색5 2 2 3 2" xfId="7750" xr:uid="{00000000-0005-0000-0000-0000EB1D0000}"/>
    <cellStyle name="20% - 강조색5 2 2 3 2 10" xfId="7751" xr:uid="{00000000-0005-0000-0000-0000EC1D0000}"/>
    <cellStyle name="20% - 강조색5 2 2 3 2 11" xfId="7752" xr:uid="{00000000-0005-0000-0000-0000ED1D0000}"/>
    <cellStyle name="20% - 강조색5 2 2 3 2 12" xfId="7753" xr:uid="{00000000-0005-0000-0000-0000EE1D0000}"/>
    <cellStyle name="20% - 강조색5 2 2 3 2 2" xfId="7754" xr:uid="{00000000-0005-0000-0000-0000EF1D0000}"/>
    <cellStyle name="20% - 강조색5 2 2 3 2 2 10" xfId="7755" xr:uid="{00000000-0005-0000-0000-0000F01D0000}"/>
    <cellStyle name="20% - 강조색5 2 2 3 2 2 2" xfId="7756" xr:uid="{00000000-0005-0000-0000-0000F11D0000}"/>
    <cellStyle name="20% - 강조색5 2 2 3 2 2 2 2" xfId="7757" xr:uid="{00000000-0005-0000-0000-0000F21D0000}"/>
    <cellStyle name="20% - 강조색5 2 2 3 2 2 2 2 2" xfId="7758" xr:uid="{00000000-0005-0000-0000-0000F31D0000}"/>
    <cellStyle name="20% - 강조색5 2 2 3 2 2 2 2 3" xfId="7759" xr:uid="{00000000-0005-0000-0000-0000F41D0000}"/>
    <cellStyle name="20% - 강조색5 2 2 3 2 2 2 2 4" xfId="7760" xr:uid="{00000000-0005-0000-0000-0000F51D0000}"/>
    <cellStyle name="20% - 강조색5 2 2 3 2 2 2 2 5" xfId="7761" xr:uid="{00000000-0005-0000-0000-0000F61D0000}"/>
    <cellStyle name="20% - 강조색5 2 2 3 2 2 2 3" xfId="7762" xr:uid="{00000000-0005-0000-0000-0000F71D0000}"/>
    <cellStyle name="20% - 강조색5 2 2 3 2 2 2 4" xfId="7763" xr:uid="{00000000-0005-0000-0000-0000F81D0000}"/>
    <cellStyle name="20% - 강조색5 2 2 3 2 2 2 5" xfId="7764" xr:uid="{00000000-0005-0000-0000-0000F91D0000}"/>
    <cellStyle name="20% - 강조색5 2 2 3 2 2 2 6" xfId="7765" xr:uid="{00000000-0005-0000-0000-0000FA1D0000}"/>
    <cellStyle name="20% - 강조색5 2 2 3 2 2 2 7" xfId="7766" xr:uid="{00000000-0005-0000-0000-0000FB1D0000}"/>
    <cellStyle name="20% - 강조색5 2 2 3 2 2 3" xfId="7767" xr:uid="{00000000-0005-0000-0000-0000FC1D0000}"/>
    <cellStyle name="20% - 강조색5 2 2 3 2 2 3 2" xfId="7768" xr:uid="{00000000-0005-0000-0000-0000FD1D0000}"/>
    <cellStyle name="20% - 강조색5 2 2 3 2 2 3 3" xfId="7769" xr:uid="{00000000-0005-0000-0000-0000FE1D0000}"/>
    <cellStyle name="20% - 강조색5 2 2 3 2 2 3 4" xfId="7770" xr:uid="{00000000-0005-0000-0000-0000FF1D0000}"/>
    <cellStyle name="20% - 강조색5 2 2 3 2 2 3 5" xfId="7771" xr:uid="{00000000-0005-0000-0000-0000001E0000}"/>
    <cellStyle name="20% - 강조색5 2 2 3 2 2 3 6" xfId="7772" xr:uid="{00000000-0005-0000-0000-0000011E0000}"/>
    <cellStyle name="20% - 강조색5 2 2 3 2 2 4" xfId="7773" xr:uid="{00000000-0005-0000-0000-0000021E0000}"/>
    <cellStyle name="20% - 강조색5 2 2 3 2 2 4 2" xfId="7774" xr:uid="{00000000-0005-0000-0000-0000031E0000}"/>
    <cellStyle name="20% - 강조색5 2 2 3 2 2 5" xfId="7775" xr:uid="{00000000-0005-0000-0000-0000041E0000}"/>
    <cellStyle name="20% - 강조색5 2 2 3 2 2 5 2" xfId="7776" xr:uid="{00000000-0005-0000-0000-0000051E0000}"/>
    <cellStyle name="20% - 강조색5 2 2 3 2 2 6" xfId="7777" xr:uid="{00000000-0005-0000-0000-0000061E0000}"/>
    <cellStyle name="20% - 강조색5 2 2 3 2 2 7" xfId="7778" xr:uid="{00000000-0005-0000-0000-0000071E0000}"/>
    <cellStyle name="20% - 강조색5 2 2 3 2 2 8" xfId="7779" xr:uid="{00000000-0005-0000-0000-0000081E0000}"/>
    <cellStyle name="20% - 강조색5 2 2 3 2 2 9" xfId="7780" xr:uid="{00000000-0005-0000-0000-0000091E0000}"/>
    <cellStyle name="20% - 강조색5 2 2 3 2 3" xfId="7781" xr:uid="{00000000-0005-0000-0000-00000A1E0000}"/>
    <cellStyle name="20% - 강조색5 2 2 3 2 3 10" xfId="7782" xr:uid="{00000000-0005-0000-0000-00000B1E0000}"/>
    <cellStyle name="20% - 강조색5 2 2 3 2 3 2" xfId="7783" xr:uid="{00000000-0005-0000-0000-00000C1E0000}"/>
    <cellStyle name="20% - 강조색5 2 2 3 2 3 2 2" xfId="7784" xr:uid="{00000000-0005-0000-0000-00000D1E0000}"/>
    <cellStyle name="20% - 강조색5 2 2 3 2 3 2 3" xfId="7785" xr:uid="{00000000-0005-0000-0000-00000E1E0000}"/>
    <cellStyle name="20% - 강조색5 2 2 3 2 3 2 4" xfId="7786" xr:uid="{00000000-0005-0000-0000-00000F1E0000}"/>
    <cellStyle name="20% - 강조색5 2 2 3 2 3 2 5" xfId="7787" xr:uid="{00000000-0005-0000-0000-0000101E0000}"/>
    <cellStyle name="20% - 강조색5 2 2 3 2 3 2 6" xfId="7788" xr:uid="{00000000-0005-0000-0000-0000111E0000}"/>
    <cellStyle name="20% - 강조색5 2 2 3 2 3 3" xfId="7789" xr:uid="{00000000-0005-0000-0000-0000121E0000}"/>
    <cellStyle name="20% - 강조색5 2 2 3 2 3 3 2" xfId="7790" xr:uid="{00000000-0005-0000-0000-0000131E0000}"/>
    <cellStyle name="20% - 강조색5 2 2 3 2 3 4" xfId="7791" xr:uid="{00000000-0005-0000-0000-0000141E0000}"/>
    <cellStyle name="20% - 강조색5 2 2 3 2 3 4 2" xfId="7792" xr:uid="{00000000-0005-0000-0000-0000151E0000}"/>
    <cellStyle name="20% - 강조색5 2 2 3 2 3 5" xfId="7793" xr:uid="{00000000-0005-0000-0000-0000161E0000}"/>
    <cellStyle name="20% - 강조색5 2 2 3 2 3 5 2" xfId="7794" xr:uid="{00000000-0005-0000-0000-0000171E0000}"/>
    <cellStyle name="20% - 강조색5 2 2 3 2 3 6" xfId="7795" xr:uid="{00000000-0005-0000-0000-0000181E0000}"/>
    <cellStyle name="20% - 강조색5 2 2 3 2 3 7" xfId="7796" xr:uid="{00000000-0005-0000-0000-0000191E0000}"/>
    <cellStyle name="20% - 강조색5 2 2 3 2 3 8" xfId="7797" xr:uid="{00000000-0005-0000-0000-00001A1E0000}"/>
    <cellStyle name="20% - 강조색5 2 2 3 2 3 9" xfId="7798" xr:uid="{00000000-0005-0000-0000-00001B1E0000}"/>
    <cellStyle name="20% - 강조색5 2 2 3 2 4" xfId="7799" xr:uid="{00000000-0005-0000-0000-00001C1E0000}"/>
    <cellStyle name="20% - 강조색5 2 2 3 2 4 2" xfId="7800" xr:uid="{00000000-0005-0000-0000-00001D1E0000}"/>
    <cellStyle name="20% - 강조색5 2 2 3 2 4 3" xfId="7801" xr:uid="{00000000-0005-0000-0000-00001E1E0000}"/>
    <cellStyle name="20% - 강조색5 2 2 3 2 4 4" xfId="7802" xr:uid="{00000000-0005-0000-0000-00001F1E0000}"/>
    <cellStyle name="20% - 강조색5 2 2 3 2 4 5" xfId="7803" xr:uid="{00000000-0005-0000-0000-0000201E0000}"/>
    <cellStyle name="20% - 강조색5 2 2 3 2 4 6" xfId="7804" xr:uid="{00000000-0005-0000-0000-0000211E0000}"/>
    <cellStyle name="20% - 강조색5 2 2 3 2 5" xfId="7805" xr:uid="{00000000-0005-0000-0000-0000221E0000}"/>
    <cellStyle name="20% - 강조색5 2 2 3 2 5 2" xfId="7806" xr:uid="{00000000-0005-0000-0000-0000231E0000}"/>
    <cellStyle name="20% - 강조색5 2 2 3 2 6" xfId="7807" xr:uid="{00000000-0005-0000-0000-0000241E0000}"/>
    <cellStyle name="20% - 강조색5 2 2 3 2 6 2" xfId="7808" xr:uid="{00000000-0005-0000-0000-0000251E0000}"/>
    <cellStyle name="20% - 강조색5 2 2 3 2 7" xfId="7809" xr:uid="{00000000-0005-0000-0000-0000261E0000}"/>
    <cellStyle name="20% - 강조색5 2 2 3 2 7 2" xfId="7810" xr:uid="{00000000-0005-0000-0000-0000271E0000}"/>
    <cellStyle name="20% - 강조색5 2 2 3 2 8" xfId="7811" xr:uid="{00000000-0005-0000-0000-0000281E0000}"/>
    <cellStyle name="20% - 강조색5 2 2 3 2 9" xfId="7812" xr:uid="{00000000-0005-0000-0000-0000291E0000}"/>
    <cellStyle name="20% - 강조색5 2 2 3 3" xfId="7813" xr:uid="{00000000-0005-0000-0000-00002A1E0000}"/>
    <cellStyle name="20% - 강조색5 2 2 3 3 10" xfId="7814" xr:uid="{00000000-0005-0000-0000-00002B1E0000}"/>
    <cellStyle name="20% - 강조색5 2 2 3 3 2" xfId="7815" xr:uid="{00000000-0005-0000-0000-00002C1E0000}"/>
    <cellStyle name="20% - 강조색5 2 2 3 3 2 2" xfId="7816" xr:uid="{00000000-0005-0000-0000-00002D1E0000}"/>
    <cellStyle name="20% - 강조색5 2 2 3 3 2 2 2" xfId="7817" xr:uid="{00000000-0005-0000-0000-00002E1E0000}"/>
    <cellStyle name="20% - 강조색5 2 2 3 3 2 2 3" xfId="7818" xr:uid="{00000000-0005-0000-0000-00002F1E0000}"/>
    <cellStyle name="20% - 강조색5 2 2 3 3 2 2 4" xfId="7819" xr:uid="{00000000-0005-0000-0000-0000301E0000}"/>
    <cellStyle name="20% - 강조색5 2 2 3 3 2 2 5" xfId="7820" xr:uid="{00000000-0005-0000-0000-0000311E0000}"/>
    <cellStyle name="20% - 강조색5 2 2 3 3 2 3" xfId="7821" xr:uid="{00000000-0005-0000-0000-0000321E0000}"/>
    <cellStyle name="20% - 강조색5 2 2 3 3 2 4" xfId="7822" xr:uid="{00000000-0005-0000-0000-0000331E0000}"/>
    <cellStyle name="20% - 강조색5 2 2 3 3 2 5" xfId="7823" xr:uid="{00000000-0005-0000-0000-0000341E0000}"/>
    <cellStyle name="20% - 강조색5 2 2 3 3 2 6" xfId="7824" xr:uid="{00000000-0005-0000-0000-0000351E0000}"/>
    <cellStyle name="20% - 강조색5 2 2 3 3 2 7" xfId="7825" xr:uid="{00000000-0005-0000-0000-0000361E0000}"/>
    <cellStyle name="20% - 강조색5 2 2 3 3 3" xfId="7826" xr:uid="{00000000-0005-0000-0000-0000371E0000}"/>
    <cellStyle name="20% - 강조색5 2 2 3 3 3 2" xfId="7827" xr:uid="{00000000-0005-0000-0000-0000381E0000}"/>
    <cellStyle name="20% - 강조색5 2 2 3 3 3 3" xfId="7828" xr:uid="{00000000-0005-0000-0000-0000391E0000}"/>
    <cellStyle name="20% - 강조색5 2 2 3 3 3 4" xfId="7829" xr:uid="{00000000-0005-0000-0000-00003A1E0000}"/>
    <cellStyle name="20% - 강조색5 2 2 3 3 3 5" xfId="7830" xr:uid="{00000000-0005-0000-0000-00003B1E0000}"/>
    <cellStyle name="20% - 강조색5 2 2 3 3 3 6" xfId="7831" xr:uid="{00000000-0005-0000-0000-00003C1E0000}"/>
    <cellStyle name="20% - 강조색5 2 2 3 3 4" xfId="7832" xr:uid="{00000000-0005-0000-0000-00003D1E0000}"/>
    <cellStyle name="20% - 강조색5 2 2 3 3 4 2" xfId="7833" xr:uid="{00000000-0005-0000-0000-00003E1E0000}"/>
    <cellStyle name="20% - 강조색5 2 2 3 3 4 3" xfId="7834" xr:uid="{00000000-0005-0000-0000-00003F1E0000}"/>
    <cellStyle name="20% - 강조색5 2 2 3 3 5" xfId="7835" xr:uid="{00000000-0005-0000-0000-0000401E0000}"/>
    <cellStyle name="20% - 강조색5 2 2 3 3 5 2" xfId="7836" xr:uid="{00000000-0005-0000-0000-0000411E0000}"/>
    <cellStyle name="20% - 강조색5 2 2 3 3 6" xfId="7837" xr:uid="{00000000-0005-0000-0000-0000421E0000}"/>
    <cellStyle name="20% - 강조색5 2 2 3 3 7" xfId="7838" xr:uid="{00000000-0005-0000-0000-0000431E0000}"/>
    <cellStyle name="20% - 강조색5 2 2 3 3 8" xfId="7839" xr:uid="{00000000-0005-0000-0000-0000441E0000}"/>
    <cellStyle name="20% - 강조색5 2 2 3 3 9" xfId="7840" xr:uid="{00000000-0005-0000-0000-0000451E0000}"/>
    <cellStyle name="20% - 강조색5 2 2 3 4" xfId="7841" xr:uid="{00000000-0005-0000-0000-0000461E0000}"/>
    <cellStyle name="20% - 강조색5 2 2 3 4 10" xfId="7842" xr:uid="{00000000-0005-0000-0000-0000471E0000}"/>
    <cellStyle name="20% - 강조색5 2 2 3 4 2" xfId="7843" xr:uid="{00000000-0005-0000-0000-0000481E0000}"/>
    <cellStyle name="20% - 강조색5 2 2 3 4 2 2" xfId="7844" xr:uid="{00000000-0005-0000-0000-0000491E0000}"/>
    <cellStyle name="20% - 강조색5 2 2 3 4 2 2 2" xfId="7845" xr:uid="{00000000-0005-0000-0000-00004A1E0000}"/>
    <cellStyle name="20% - 강조색5 2 2 3 4 2 2 3" xfId="7846" xr:uid="{00000000-0005-0000-0000-00004B1E0000}"/>
    <cellStyle name="20% - 강조색5 2 2 3 4 2 2 4" xfId="7847" xr:uid="{00000000-0005-0000-0000-00004C1E0000}"/>
    <cellStyle name="20% - 강조색5 2 2 3 4 2 2 5" xfId="7848" xr:uid="{00000000-0005-0000-0000-00004D1E0000}"/>
    <cellStyle name="20% - 강조색5 2 2 3 4 2 3" xfId="7849" xr:uid="{00000000-0005-0000-0000-00004E1E0000}"/>
    <cellStyle name="20% - 강조색5 2 2 3 4 2 4" xfId="7850" xr:uid="{00000000-0005-0000-0000-00004F1E0000}"/>
    <cellStyle name="20% - 강조색5 2 2 3 4 2 5" xfId="7851" xr:uid="{00000000-0005-0000-0000-0000501E0000}"/>
    <cellStyle name="20% - 강조색5 2 2 3 4 2 6" xfId="7852" xr:uid="{00000000-0005-0000-0000-0000511E0000}"/>
    <cellStyle name="20% - 강조색5 2 2 3 4 2 7" xfId="7853" xr:uid="{00000000-0005-0000-0000-0000521E0000}"/>
    <cellStyle name="20% - 강조색5 2 2 3 4 3" xfId="7854" xr:uid="{00000000-0005-0000-0000-0000531E0000}"/>
    <cellStyle name="20% - 강조색5 2 2 3 4 3 2" xfId="7855" xr:uid="{00000000-0005-0000-0000-0000541E0000}"/>
    <cellStyle name="20% - 강조색5 2 2 3 4 3 3" xfId="7856" xr:uid="{00000000-0005-0000-0000-0000551E0000}"/>
    <cellStyle name="20% - 강조색5 2 2 3 4 3 4" xfId="7857" xr:uid="{00000000-0005-0000-0000-0000561E0000}"/>
    <cellStyle name="20% - 강조색5 2 2 3 4 3 5" xfId="7858" xr:uid="{00000000-0005-0000-0000-0000571E0000}"/>
    <cellStyle name="20% - 강조색5 2 2 3 4 3 6" xfId="7859" xr:uid="{00000000-0005-0000-0000-0000581E0000}"/>
    <cellStyle name="20% - 강조색5 2 2 3 4 4" xfId="7860" xr:uid="{00000000-0005-0000-0000-0000591E0000}"/>
    <cellStyle name="20% - 강조색5 2 2 3 4 4 2" xfId="7861" xr:uid="{00000000-0005-0000-0000-00005A1E0000}"/>
    <cellStyle name="20% - 강조색5 2 2 3 4 4 3" xfId="7862" xr:uid="{00000000-0005-0000-0000-00005B1E0000}"/>
    <cellStyle name="20% - 강조색5 2 2 3 4 5" xfId="7863" xr:uid="{00000000-0005-0000-0000-00005C1E0000}"/>
    <cellStyle name="20% - 강조색5 2 2 3 4 5 2" xfId="7864" xr:uid="{00000000-0005-0000-0000-00005D1E0000}"/>
    <cellStyle name="20% - 강조색5 2 2 3 4 6" xfId="7865" xr:uid="{00000000-0005-0000-0000-00005E1E0000}"/>
    <cellStyle name="20% - 강조색5 2 2 3 4 7" xfId="7866" xr:uid="{00000000-0005-0000-0000-00005F1E0000}"/>
    <cellStyle name="20% - 강조색5 2 2 3 4 8" xfId="7867" xr:uid="{00000000-0005-0000-0000-0000601E0000}"/>
    <cellStyle name="20% - 강조색5 2 2 3 4 9" xfId="7868" xr:uid="{00000000-0005-0000-0000-0000611E0000}"/>
    <cellStyle name="20% - 강조색5 2 2 3 5" xfId="7869" xr:uid="{00000000-0005-0000-0000-0000621E0000}"/>
    <cellStyle name="20% - 강조색5 2 2 3 5 10" xfId="7870" xr:uid="{00000000-0005-0000-0000-0000631E0000}"/>
    <cellStyle name="20% - 강조색5 2 2 3 5 2" xfId="7871" xr:uid="{00000000-0005-0000-0000-0000641E0000}"/>
    <cellStyle name="20% - 강조색5 2 2 3 5 2 2" xfId="7872" xr:uid="{00000000-0005-0000-0000-0000651E0000}"/>
    <cellStyle name="20% - 강조색5 2 2 3 5 2 3" xfId="7873" xr:uid="{00000000-0005-0000-0000-0000661E0000}"/>
    <cellStyle name="20% - 강조색5 2 2 3 5 2 4" xfId="7874" xr:uid="{00000000-0005-0000-0000-0000671E0000}"/>
    <cellStyle name="20% - 강조색5 2 2 3 5 2 5" xfId="7875" xr:uid="{00000000-0005-0000-0000-0000681E0000}"/>
    <cellStyle name="20% - 강조색5 2 2 3 5 2 6" xfId="7876" xr:uid="{00000000-0005-0000-0000-0000691E0000}"/>
    <cellStyle name="20% - 강조색5 2 2 3 5 3" xfId="7877" xr:uid="{00000000-0005-0000-0000-00006A1E0000}"/>
    <cellStyle name="20% - 강조색5 2 2 3 5 3 2" xfId="7878" xr:uid="{00000000-0005-0000-0000-00006B1E0000}"/>
    <cellStyle name="20% - 강조색5 2 2 3 5 3 3" xfId="7879" xr:uid="{00000000-0005-0000-0000-00006C1E0000}"/>
    <cellStyle name="20% - 강조색5 2 2 3 5 4" xfId="7880" xr:uid="{00000000-0005-0000-0000-00006D1E0000}"/>
    <cellStyle name="20% - 강조색5 2 2 3 5 4 2" xfId="7881" xr:uid="{00000000-0005-0000-0000-00006E1E0000}"/>
    <cellStyle name="20% - 강조색5 2 2 3 5 5" xfId="7882" xr:uid="{00000000-0005-0000-0000-00006F1E0000}"/>
    <cellStyle name="20% - 강조색5 2 2 3 5 5 2" xfId="7883" xr:uid="{00000000-0005-0000-0000-0000701E0000}"/>
    <cellStyle name="20% - 강조색5 2 2 3 5 6" xfId="7884" xr:uid="{00000000-0005-0000-0000-0000711E0000}"/>
    <cellStyle name="20% - 강조색5 2 2 3 5 7" xfId="7885" xr:uid="{00000000-0005-0000-0000-0000721E0000}"/>
    <cellStyle name="20% - 강조색5 2 2 3 5 8" xfId="7886" xr:uid="{00000000-0005-0000-0000-0000731E0000}"/>
    <cellStyle name="20% - 강조색5 2 2 3 5 9" xfId="7887" xr:uid="{00000000-0005-0000-0000-0000741E0000}"/>
    <cellStyle name="20% - 강조색5 2 2 3 6" xfId="7888" xr:uid="{00000000-0005-0000-0000-0000751E0000}"/>
    <cellStyle name="20% - 강조색5 2 2 3 6 10" xfId="7889" xr:uid="{00000000-0005-0000-0000-0000761E0000}"/>
    <cellStyle name="20% - 강조색5 2 2 3 6 2" xfId="7890" xr:uid="{00000000-0005-0000-0000-0000771E0000}"/>
    <cellStyle name="20% - 강조색5 2 2 3 6 2 2" xfId="7891" xr:uid="{00000000-0005-0000-0000-0000781E0000}"/>
    <cellStyle name="20% - 강조색5 2 2 3 6 3" xfId="7892" xr:uid="{00000000-0005-0000-0000-0000791E0000}"/>
    <cellStyle name="20% - 강조색5 2 2 3 6 3 2" xfId="7893" xr:uid="{00000000-0005-0000-0000-00007A1E0000}"/>
    <cellStyle name="20% - 강조색5 2 2 3 6 4" xfId="7894" xr:uid="{00000000-0005-0000-0000-00007B1E0000}"/>
    <cellStyle name="20% - 강조색5 2 2 3 6 4 2" xfId="7895" xr:uid="{00000000-0005-0000-0000-00007C1E0000}"/>
    <cellStyle name="20% - 강조색5 2 2 3 6 5" xfId="7896" xr:uid="{00000000-0005-0000-0000-00007D1E0000}"/>
    <cellStyle name="20% - 강조색5 2 2 3 6 5 2" xfId="7897" xr:uid="{00000000-0005-0000-0000-00007E1E0000}"/>
    <cellStyle name="20% - 강조색5 2 2 3 6 6" xfId="7898" xr:uid="{00000000-0005-0000-0000-00007F1E0000}"/>
    <cellStyle name="20% - 강조색5 2 2 3 6 7" xfId="7899" xr:uid="{00000000-0005-0000-0000-0000801E0000}"/>
    <cellStyle name="20% - 강조색5 2 2 3 6 8" xfId="7900" xr:uid="{00000000-0005-0000-0000-0000811E0000}"/>
    <cellStyle name="20% - 강조색5 2 2 3 6 9" xfId="7901" xr:uid="{00000000-0005-0000-0000-0000821E0000}"/>
    <cellStyle name="20% - 강조색5 2 2 3 7" xfId="7902" xr:uid="{00000000-0005-0000-0000-0000831E0000}"/>
    <cellStyle name="20% - 강조색5 2 2 3 7 2" xfId="7903" xr:uid="{00000000-0005-0000-0000-0000841E0000}"/>
    <cellStyle name="20% - 강조색5 2 2 3 7 3" xfId="7904" xr:uid="{00000000-0005-0000-0000-0000851E0000}"/>
    <cellStyle name="20% - 강조색5 2 2 3 8" xfId="7905" xr:uid="{00000000-0005-0000-0000-0000861E0000}"/>
    <cellStyle name="20% - 강조색5 2 2 3 8 2" xfId="7906" xr:uid="{00000000-0005-0000-0000-0000871E0000}"/>
    <cellStyle name="20% - 강조색5 2 2 3 8 3" xfId="7907" xr:uid="{00000000-0005-0000-0000-0000881E0000}"/>
    <cellStyle name="20% - 강조색5 2 2 3 9" xfId="7908" xr:uid="{00000000-0005-0000-0000-0000891E0000}"/>
    <cellStyle name="20% - 강조색5 2 2 3 9 2" xfId="7909" xr:uid="{00000000-0005-0000-0000-00008A1E0000}"/>
    <cellStyle name="20% - 강조색5 2 2 4" xfId="7910" xr:uid="{00000000-0005-0000-0000-00008B1E0000}"/>
    <cellStyle name="20% - 강조색5 2 2 4 10" xfId="7911" xr:uid="{00000000-0005-0000-0000-00008C1E0000}"/>
    <cellStyle name="20% - 강조색5 2 2 4 11" xfId="7912" xr:uid="{00000000-0005-0000-0000-00008D1E0000}"/>
    <cellStyle name="20% - 강조색5 2 2 4 12" xfId="7913" xr:uid="{00000000-0005-0000-0000-00008E1E0000}"/>
    <cellStyle name="20% - 강조색5 2 2 4 13" xfId="7914" xr:uid="{00000000-0005-0000-0000-00008F1E0000}"/>
    <cellStyle name="20% - 강조색5 2 2 4 14" xfId="7915" xr:uid="{00000000-0005-0000-0000-0000901E0000}"/>
    <cellStyle name="20% - 강조색5 2 2 4 2" xfId="7916" xr:uid="{00000000-0005-0000-0000-0000911E0000}"/>
    <cellStyle name="20% - 강조색5 2 2 4 2 10" xfId="7917" xr:uid="{00000000-0005-0000-0000-0000921E0000}"/>
    <cellStyle name="20% - 강조색5 2 2 4 2 11" xfId="7918" xr:uid="{00000000-0005-0000-0000-0000931E0000}"/>
    <cellStyle name="20% - 강조색5 2 2 4 2 12" xfId="7919" xr:uid="{00000000-0005-0000-0000-0000941E0000}"/>
    <cellStyle name="20% - 강조색5 2 2 4 2 2" xfId="7920" xr:uid="{00000000-0005-0000-0000-0000951E0000}"/>
    <cellStyle name="20% - 강조색5 2 2 4 2 2 10" xfId="7921" xr:uid="{00000000-0005-0000-0000-0000961E0000}"/>
    <cellStyle name="20% - 강조색5 2 2 4 2 2 2" xfId="7922" xr:uid="{00000000-0005-0000-0000-0000971E0000}"/>
    <cellStyle name="20% - 강조색5 2 2 4 2 2 2 2" xfId="7923" xr:uid="{00000000-0005-0000-0000-0000981E0000}"/>
    <cellStyle name="20% - 강조색5 2 2 4 2 2 2 2 2" xfId="7924" xr:uid="{00000000-0005-0000-0000-0000991E0000}"/>
    <cellStyle name="20% - 강조색5 2 2 4 2 2 2 2 3" xfId="7925" xr:uid="{00000000-0005-0000-0000-00009A1E0000}"/>
    <cellStyle name="20% - 강조색5 2 2 4 2 2 2 2 4" xfId="7926" xr:uid="{00000000-0005-0000-0000-00009B1E0000}"/>
    <cellStyle name="20% - 강조색5 2 2 4 2 2 2 2 5" xfId="7927" xr:uid="{00000000-0005-0000-0000-00009C1E0000}"/>
    <cellStyle name="20% - 강조색5 2 2 4 2 2 2 3" xfId="7928" xr:uid="{00000000-0005-0000-0000-00009D1E0000}"/>
    <cellStyle name="20% - 강조색5 2 2 4 2 2 2 4" xfId="7929" xr:uid="{00000000-0005-0000-0000-00009E1E0000}"/>
    <cellStyle name="20% - 강조색5 2 2 4 2 2 2 5" xfId="7930" xr:uid="{00000000-0005-0000-0000-00009F1E0000}"/>
    <cellStyle name="20% - 강조색5 2 2 4 2 2 2 6" xfId="7931" xr:uid="{00000000-0005-0000-0000-0000A01E0000}"/>
    <cellStyle name="20% - 강조색5 2 2 4 2 2 2 7" xfId="7932" xr:uid="{00000000-0005-0000-0000-0000A11E0000}"/>
    <cellStyle name="20% - 강조색5 2 2 4 2 2 3" xfId="7933" xr:uid="{00000000-0005-0000-0000-0000A21E0000}"/>
    <cellStyle name="20% - 강조색5 2 2 4 2 2 3 2" xfId="7934" xr:uid="{00000000-0005-0000-0000-0000A31E0000}"/>
    <cellStyle name="20% - 강조색5 2 2 4 2 2 3 3" xfId="7935" xr:uid="{00000000-0005-0000-0000-0000A41E0000}"/>
    <cellStyle name="20% - 강조색5 2 2 4 2 2 3 4" xfId="7936" xr:uid="{00000000-0005-0000-0000-0000A51E0000}"/>
    <cellStyle name="20% - 강조색5 2 2 4 2 2 3 5" xfId="7937" xr:uid="{00000000-0005-0000-0000-0000A61E0000}"/>
    <cellStyle name="20% - 강조색5 2 2 4 2 2 3 6" xfId="7938" xr:uid="{00000000-0005-0000-0000-0000A71E0000}"/>
    <cellStyle name="20% - 강조색5 2 2 4 2 2 4" xfId="7939" xr:uid="{00000000-0005-0000-0000-0000A81E0000}"/>
    <cellStyle name="20% - 강조색5 2 2 4 2 2 4 2" xfId="7940" xr:uid="{00000000-0005-0000-0000-0000A91E0000}"/>
    <cellStyle name="20% - 강조색5 2 2 4 2 2 5" xfId="7941" xr:uid="{00000000-0005-0000-0000-0000AA1E0000}"/>
    <cellStyle name="20% - 강조색5 2 2 4 2 2 5 2" xfId="7942" xr:uid="{00000000-0005-0000-0000-0000AB1E0000}"/>
    <cellStyle name="20% - 강조색5 2 2 4 2 2 6" xfId="7943" xr:uid="{00000000-0005-0000-0000-0000AC1E0000}"/>
    <cellStyle name="20% - 강조색5 2 2 4 2 2 7" xfId="7944" xr:uid="{00000000-0005-0000-0000-0000AD1E0000}"/>
    <cellStyle name="20% - 강조색5 2 2 4 2 2 8" xfId="7945" xr:uid="{00000000-0005-0000-0000-0000AE1E0000}"/>
    <cellStyle name="20% - 강조색5 2 2 4 2 2 9" xfId="7946" xr:uid="{00000000-0005-0000-0000-0000AF1E0000}"/>
    <cellStyle name="20% - 강조색5 2 2 4 2 3" xfId="7947" xr:uid="{00000000-0005-0000-0000-0000B01E0000}"/>
    <cellStyle name="20% - 강조색5 2 2 4 2 3 10" xfId="7948" xr:uid="{00000000-0005-0000-0000-0000B11E0000}"/>
    <cellStyle name="20% - 강조색5 2 2 4 2 3 2" xfId="7949" xr:uid="{00000000-0005-0000-0000-0000B21E0000}"/>
    <cellStyle name="20% - 강조색5 2 2 4 2 3 2 2" xfId="7950" xr:uid="{00000000-0005-0000-0000-0000B31E0000}"/>
    <cellStyle name="20% - 강조색5 2 2 4 2 3 2 3" xfId="7951" xr:uid="{00000000-0005-0000-0000-0000B41E0000}"/>
    <cellStyle name="20% - 강조색5 2 2 4 2 3 2 4" xfId="7952" xr:uid="{00000000-0005-0000-0000-0000B51E0000}"/>
    <cellStyle name="20% - 강조색5 2 2 4 2 3 2 5" xfId="7953" xr:uid="{00000000-0005-0000-0000-0000B61E0000}"/>
    <cellStyle name="20% - 강조색5 2 2 4 2 3 2 6" xfId="7954" xr:uid="{00000000-0005-0000-0000-0000B71E0000}"/>
    <cellStyle name="20% - 강조색5 2 2 4 2 3 3" xfId="7955" xr:uid="{00000000-0005-0000-0000-0000B81E0000}"/>
    <cellStyle name="20% - 강조색5 2 2 4 2 3 3 2" xfId="7956" xr:uid="{00000000-0005-0000-0000-0000B91E0000}"/>
    <cellStyle name="20% - 강조색5 2 2 4 2 3 4" xfId="7957" xr:uid="{00000000-0005-0000-0000-0000BA1E0000}"/>
    <cellStyle name="20% - 강조색5 2 2 4 2 3 4 2" xfId="7958" xr:uid="{00000000-0005-0000-0000-0000BB1E0000}"/>
    <cellStyle name="20% - 강조색5 2 2 4 2 3 5" xfId="7959" xr:uid="{00000000-0005-0000-0000-0000BC1E0000}"/>
    <cellStyle name="20% - 강조색5 2 2 4 2 3 5 2" xfId="7960" xr:uid="{00000000-0005-0000-0000-0000BD1E0000}"/>
    <cellStyle name="20% - 강조색5 2 2 4 2 3 6" xfId="7961" xr:uid="{00000000-0005-0000-0000-0000BE1E0000}"/>
    <cellStyle name="20% - 강조색5 2 2 4 2 3 7" xfId="7962" xr:uid="{00000000-0005-0000-0000-0000BF1E0000}"/>
    <cellStyle name="20% - 강조색5 2 2 4 2 3 8" xfId="7963" xr:uid="{00000000-0005-0000-0000-0000C01E0000}"/>
    <cellStyle name="20% - 강조색5 2 2 4 2 3 9" xfId="7964" xr:uid="{00000000-0005-0000-0000-0000C11E0000}"/>
    <cellStyle name="20% - 강조색5 2 2 4 2 4" xfId="7965" xr:uid="{00000000-0005-0000-0000-0000C21E0000}"/>
    <cellStyle name="20% - 강조색5 2 2 4 2 4 2" xfId="7966" xr:uid="{00000000-0005-0000-0000-0000C31E0000}"/>
    <cellStyle name="20% - 강조색5 2 2 4 2 4 3" xfId="7967" xr:uid="{00000000-0005-0000-0000-0000C41E0000}"/>
    <cellStyle name="20% - 강조색5 2 2 4 2 4 4" xfId="7968" xr:uid="{00000000-0005-0000-0000-0000C51E0000}"/>
    <cellStyle name="20% - 강조색5 2 2 4 2 4 5" xfId="7969" xr:uid="{00000000-0005-0000-0000-0000C61E0000}"/>
    <cellStyle name="20% - 강조색5 2 2 4 2 4 6" xfId="7970" xr:uid="{00000000-0005-0000-0000-0000C71E0000}"/>
    <cellStyle name="20% - 강조색5 2 2 4 2 5" xfId="7971" xr:uid="{00000000-0005-0000-0000-0000C81E0000}"/>
    <cellStyle name="20% - 강조색5 2 2 4 2 5 2" xfId="7972" xr:uid="{00000000-0005-0000-0000-0000C91E0000}"/>
    <cellStyle name="20% - 강조색5 2 2 4 2 6" xfId="7973" xr:uid="{00000000-0005-0000-0000-0000CA1E0000}"/>
    <cellStyle name="20% - 강조색5 2 2 4 2 6 2" xfId="7974" xr:uid="{00000000-0005-0000-0000-0000CB1E0000}"/>
    <cellStyle name="20% - 강조색5 2 2 4 2 7" xfId="7975" xr:uid="{00000000-0005-0000-0000-0000CC1E0000}"/>
    <cellStyle name="20% - 강조색5 2 2 4 2 7 2" xfId="7976" xr:uid="{00000000-0005-0000-0000-0000CD1E0000}"/>
    <cellStyle name="20% - 강조색5 2 2 4 2 8" xfId="7977" xr:uid="{00000000-0005-0000-0000-0000CE1E0000}"/>
    <cellStyle name="20% - 강조색5 2 2 4 2 9" xfId="7978" xr:uid="{00000000-0005-0000-0000-0000CF1E0000}"/>
    <cellStyle name="20% - 강조색5 2 2 4 3" xfId="7979" xr:uid="{00000000-0005-0000-0000-0000D01E0000}"/>
    <cellStyle name="20% - 강조색5 2 2 4 3 10" xfId="7980" xr:uid="{00000000-0005-0000-0000-0000D11E0000}"/>
    <cellStyle name="20% - 강조색5 2 2 4 3 2" xfId="7981" xr:uid="{00000000-0005-0000-0000-0000D21E0000}"/>
    <cellStyle name="20% - 강조색5 2 2 4 3 2 2" xfId="7982" xr:uid="{00000000-0005-0000-0000-0000D31E0000}"/>
    <cellStyle name="20% - 강조색5 2 2 4 3 2 2 2" xfId="7983" xr:uid="{00000000-0005-0000-0000-0000D41E0000}"/>
    <cellStyle name="20% - 강조색5 2 2 4 3 2 2 3" xfId="7984" xr:uid="{00000000-0005-0000-0000-0000D51E0000}"/>
    <cellStyle name="20% - 강조색5 2 2 4 3 2 2 4" xfId="7985" xr:uid="{00000000-0005-0000-0000-0000D61E0000}"/>
    <cellStyle name="20% - 강조색5 2 2 4 3 2 2 5" xfId="7986" xr:uid="{00000000-0005-0000-0000-0000D71E0000}"/>
    <cellStyle name="20% - 강조색5 2 2 4 3 2 3" xfId="7987" xr:uid="{00000000-0005-0000-0000-0000D81E0000}"/>
    <cellStyle name="20% - 강조색5 2 2 4 3 2 4" xfId="7988" xr:uid="{00000000-0005-0000-0000-0000D91E0000}"/>
    <cellStyle name="20% - 강조색5 2 2 4 3 2 5" xfId="7989" xr:uid="{00000000-0005-0000-0000-0000DA1E0000}"/>
    <cellStyle name="20% - 강조색5 2 2 4 3 2 6" xfId="7990" xr:uid="{00000000-0005-0000-0000-0000DB1E0000}"/>
    <cellStyle name="20% - 강조색5 2 2 4 3 2 7" xfId="7991" xr:uid="{00000000-0005-0000-0000-0000DC1E0000}"/>
    <cellStyle name="20% - 강조색5 2 2 4 3 3" xfId="7992" xr:uid="{00000000-0005-0000-0000-0000DD1E0000}"/>
    <cellStyle name="20% - 강조색5 2 2 4 3 3 2" xfId="7993" xr:uid="{00000000-0005-0000-0000-0000DE1E0000}"/>
    <cellStyle name="20% - 강조색5 2 2 4 3 3 3" xfId="7994" xr:uid="{00000000-0005-0000-0000-0000DF1E0000}"/>
    <cellStyle name="20% - 강조색5 2 2 4 3 3 4" xfId="7995" xr:uid="{00000000-0005-0000-0000-0000E01E0000}"/>
    <cellStyle name="20% - 강조색5 2 2 4 3 3 5" xfId="7996" xr:uid="{00000000-0005-0000-0000-0000E11E0000}"/>
    <cellStyle name="20% - 강조색5 2 2 4 3 3 6" xfId="7997" xr:uid="{00000000-0005-0000-0000-0000E21E0000}"/>
    <cellStyle name="20% - 강조색5 2 2 4 3 4" xfId="7998" xr:uid="{00000000-0005-0000-0000-0000E31E0000}"/>
    <cellStyle name="20% - 강조색5 2 2 4 3 4 2" xfId="7999" xr:uid="{00000000-0005-0000-0000-0000E41E0000}"/>
    <cellStyle name="20% - 강조색5 2 2 4 3 5" xfId="8000" xr:uid="{00000000-0005-0000-0000-0000E51E0000}"/>
    <cellStyle name="20% - 강조색5 2 2 4 3 5 2" xfId="8001" xr:uid="{00000000-0005-0000-0000-0000E61E0000}"/>
    <cellStyle name="20% - 강조색5 2 2 4 3 6" xfId="8002" xr:uid="{00000000-0005-0000-0000-0000E71E0000}"/>
    <cellStyle name="20% - 강조색5 2 2 4 3 7" xfId="8003" xr:uid="{00000000-0005-0000-0000-0000E81E0000}"/>
    <cellStyle name="20% - 강조색5 2 2 4 3 8" xfId="8004" xr:uid="{00000000-0005-0000-0000-0000E91E0000}"/>
    <cellStyle name="20% - 강조색5 2 2 4 3 9" xfId="8005" xr:uid="{00000000-0005-0000-0000-0000EA1E0000}"/>
    <cellStyle name="20% - 강조색5 2 2 4 4" xfId="8006" xr:uid="{00000000-0005-0000-0000-0000EB1E0000}"/>
    <cellStyle name="20% - 강조색5 2 2 4 4 10" xfId="8007" xr:uid="{00000000-0005-0000-0000-0000EC1E0000}"/>
    <cellStyle name="20% - 강조색5 2 2 4 4 2" xfId="8008" xr:uid="{00000000-0005-0000-0000-0000ED1E0000}"/>
    <cellStyle name="20% - 강조색5 2 2 4 4 2 2" xfId="8009" xr:uid="{00000000-0005-0000-0000-0000EE1E0000}"/>
    <cellStyle name="20% - 강조색5 2 2 4 4 2 2 2" xfId="8010" xr:uid="{00000000-0005-0000-0000-0000EF1E0000}"/>
    <cellStyle name="20% - 강조색5 2 2 4 4 2 2 3" xfId="8011" xr:uid="{00000000-0005-0000-0000-0000F01E0000}"/>
    <cellStyle name="20% - 강조색5 2 2 4 4 2 2 4" xfId="8012" xr:uid="{00000000-0005-0000-0000-0000F11E0000}"/>
    <cellStyle name="20% - 강조색5 2 2 4 4 2 2 5" xfId="8013" xr:uid="{00000000-0005-0000-0000-0000F21E0000}"/>
    <cellStyle name="20% - 강조색5 2 2 4 4 2 3" xfId="8014" xr:uid="{00000000-0005-0000-0000-0000F31E0000}"/>
    <cellStyle name="20% - 강조색5 2 2 4 4 2 4" xfId="8015" xr:uid="{00000000-0005-0000-0000-0000F41E0000}"/>
    <cellStyle name="20% - 강조색5 2 2 4 4 2 5" xfId="8016" xr:uid="{00000000-0005-0000-0000-0000F51E0000}"/>
    <cellStyle name="20% - 강조색5 2 2 4 4 2 6" xfId="8017" xr:uid="{00000000-0005-0000-0000-0000F61E0000}"/>
    <cellStyle name="20% - 강조색5 2 2 4 4 2 7" xfId="8018" xr:uid="{00000000-0005-0000-0000-0000F71E0000}"/>
    <cellStyle name="20% - 강조색5 2 2 4 4 3" xfId="8019" xr:uid="{00000000-0005-0000-0000-0000F81E0000}"/>
    <cellStyle name="20% - 강조색5 2 2 4 4 3 2" xfId="8020" xr:uid="{00000000-0005-0000-0000-0000F91E0000}"/>
    <cellStyle name="20% - 강조색5 2 2 4 4 3 3" xfId="8021" xr:uid="{00000000-0005-0000-0000-0000FA1E0000}"/>
    <cellStyle name="20% - 강조색5 2 2 4 4 3 4" xfId="8022" xr:uid="{00000000-0005-0000-0000-0000FB1E0000}"/>
    <cellStyle name="20% - 강조색5 2 2 4 4 3 5" xfId="8023" xr:uid="{00000000-0005-0000-0000-0000FC1E0000}"/>
    <cellStyle name="20% - 강조색5 2 2 4 4 3 6" xfId="8024" xr:uid="{00000000-0005-0000-0000-0000FD1E0000}"/>
    <cellStyle name="20% - 강조색5 2 2 4 4 4" xfId="8025" xr:uid="{00000000-0005-0000-0000-0000FE1E0000}"/>
    <cellStyle name="20% - 강조색5 2 2 4 4 4 2" xfId="8026" xr:uid="{00000000-0005-0000-0000-0000FF1E0000}"/>
    <cellStyle name="20% - 강조색5 2 2 4 4 5" xfId="8027" xr:uid="{00000000-0005-0000-0000-0000001F0000}"/>
    <cellStyle name="20% - 강조색5 2 2 4 4 5 2" xfId="8028" xr:uid="{00000000-0005-0000-0000-0000011F0000}"/>
    <cellStyle name="20% - 강조색5 2 2 4 4 6" xfId="8029" xr:uid="{00000000-0005-0000-0000-0000021F0000}"/>
    <cellStyle name="20% - 강조색5 2 2 4 4 7" xfId="8030" xr:uid="{00000000-0005-0000-0000-0000031F0000}"/>
    <cellStyle name="20% - 강조색5 2 2 4 4 8" xfId="8031" xr:uid="{00000000-0005-0000-0000-0000041F0000}"/>
    <cellStyle name="20% - 강조색5 2 2 4 4 9" xfId="8032" xr:uid="{00000000-0005-0000-0000-0000051F0000}"/>
    <cellStyle name="20% - 강조색5 2 2 4 5" xfId="8033" xr:uid="{00000000-0005-0000-0000-0000061F0000}"/>
    <cellStyle name="20% - 강조색5 2 2 4 5 10" xfId="8034" xr:uid="{00000000-0005-0000-0000-0000071F0000}"/>
    <cellStyle name="20% - 강조색5 2 2 4 5 2" xfId="8035" xr:uid="{00000000-0005-0000-0000-0000081F0000}"/>
    <cellStyle name="20% - 강조색5 2 2 4 5 2 2" xfId="8036" xr:uid="{00000000-0005-0000-0000-0000091F0000}"/>
    <cellStyle name="20% - 강조색5 2 2 4 5 2 3" xfId="8037" xr:uid="{00000000-0005-0000-0000-00000A1F0000}"/>
    <cellStyle name="20% - 강조색5 2 2 4 5 2 4" xfId="8038" xr:uid="{00000000-0005-0000-0000-00000B1F0000}"/>
    <cellStyle name="20% - 강조색5 2 2 4 5 2 5" xfId="8039" xr:uid="{00000000-0005-0000-0000-00000C1F0000}"/>
    <cellStyle name="20% - 강조색5 2 2 4 5 2 6" xfId="8040" xr:uid="{00000000-0005-0000-0000-00000D1F0000}"/>
    <cellStyle name="20% - 강조색5 2 2 4 5 3" xfId="8041" xr:uid="{00000000-0005-0000-0000-00000E1F0000}"/>
    <cellStyle name="20% - 강조색5 2 2 4 5 3 2" xfId="8042" xr:uid="{00000000-0005-0000-0000-00000F1F0000}"/>
    <cellStyle name="20% - 강조색5 2 2 4 5 4" xfId="8043" xr:uid="{00000000-0005-0000-0000-0000101F0000}"/>
    <cellStyle name="20% - 강조색5 2 2 4 5 4 2" xfId="8044" xr:uid="{00000000-0005-0000-0000-0000111F0000}"/>
    <cellStyle name="20% - 강조색5 2 2 4 5 5" xfId="8045" xr:uid="{00000000-0005-0000-0000-0000121F0000}"/>
    <cellStyle name="20% - 강조색5 2 2 4 5 5 2" xfId="8046" xr:uid="{00000000-0005-0000-0000-0000131F0000}"/>
    <cellStyle name="20% - 강조색5 2 2 4 5 6" xfId="8047" xr:uid="{00000000-0005-0000-0000-0000141F0000}"/>
    <cellStyle name="20% - 강조색5 2 2 4 5 7" xfId="8048" xr:uid="{00000000-0005-0000-0000-0000151F0000}"/>
    <cellStyle name="20% - 강조색5 2 2 4 5 8" xfId="8049" xr:uid="{00000000-0005-0000-0000-0000161F0000}"/>
    <cellStyle name="20% - 강조색5 2 2 4 5 9" xfId="8050" xr:uid="{00000000-0005-0000-0000-0000171F0000}"/>
    <cellStyle name="20% - 강조색5 2 2 4 6" xfId="8051" xr:uid="{00000000-0005-0000-0000-0000181F0000}"/>
    <cellStyle name="20% - 강조색5 2 2 4 6 2" xfId="8052" xr:uid="{00000000-0005-0000-0000-0000191F0000}"/>
    <cellStyle name="20% - 강조색5 2 2 4 6 3" xfId="8053" xr:uid="{00000000-0005-0000-0000-00001A1F0000}"/>
    <cellStyle name="20% - 강조색5 2 2 4 6 4" xfId="8054" xr:uid="{00000000-0005-0000-0000-00001B1F0000}"/>
    <cellStyle name="20% - 강조색5 2 2 4 6 5" xfId="8055" xr:uid="{00000000-0005-0000-0000-00001C1F0000}"/>
    <cellStyle name="20% - 강조색5 2 2 4 6 6" xfId="8056" xr:uid="{00000000-0005-0000-0000-00001D1F0000}"/>
    <cellStyle name="20% - 강조색5 2 2 4 7" xfId="8057" xr:uid="{00000000-0005-0000-0000-00001E1F0000}"/>
    <cellStyle name="20% - 강조색5 2 2 4 7 2" xfId="8058" xr:uid="{00000000-0005-0000-0000-00001F1F0000}"/>
    <cellStyle name="20% - 강조색5 2 2 4 8" xfId="8059" xr:uid="{00000000-0005-0000-0000-0000201F0000}"/>
    <cellStyle name="20% - 강조색5 2 2 4 8 2" xfId="8060" xr:uid="{00000000-0005-0000-0000-0000211F0000}"/>
    <cellStyle name="20% - 강조색5 2 2 4 9" xfId="8061" xr:uid="{00000000-0005-0000-0000-0000221F0000}"/>
    <cellStyle name="20% - 강조색5 2 2 4 9 2" xfId="8062" xr:uid="{00000000-0005-0000-0000-0000231F0000}"/>
    <cellStyle name="20% - 강조색5 2 2 5" xfId="8063" xr:uid="{00000000-0005-0000-0000-0000241F0000}"/>
    <cellStyle name="20% - 강조색5 2 2 5 10" xfId="8064" xr:uid="{00000000-0005-0000-0000-0000251F0000}"/>
    <cellStyle name="20% - 강조색5 2 2 5 11" xfId="8065" xr:uid="{00000000-0005-0000-0000-0000261F0000}"/>
    <cellStyle name="20% - 강조색5 2 2 5 12" xfId="8066" xr:uid="{00000000-0005-0000-0000-0000271F0000}"/>
    <cellStyle name="20% - 강조색5 2 2 5 13" xfId="8067" xr:uid="{00000000-0005-0000-0000-0000281F0000}"/>
    <cellStyle name="20% - 강조색5 2 2 5 14" xfId="8068" xr:uid="{00000000-0005-0000-0000-0000291F0000}"/>
    <cellStyle name="20% - 강조색5 2 2 5 2" xfId="8069" xr:uid="{00000000-0005-0000-0000-00002A1F0000}"/>
    <cellStyle name="20% - 강조색5 2 2 5 2 10" xfId="8070" xr:uid="{00000000-0005-0000-0000-00002B1F0000}"/>
    <cellStyle name="20% - 강조색5 2 2 5 2 11" xfId="8071" xr:uid="{00000000-0005-0000-0000-00002C1F0000}"/>
    <cellStyle name="20% - 강조색5 2 2 5 2 12" xfId="8072" xr:uid="{00000000-0005-0000-0000-00002D1F0000}"/>
    <cellStyle name="20% - 강조색5 2 2 5 2 2" xfId="8073" xr:uid="{00000000-0005-0000-0000-00002E1F0000}"/>
    <cellStyle name="20% - 강조색5 2 2 5 2 2 10" xfId="8074" xr:uid="{00000000-0005-0000-0000-00002F1F0000}"/>
    <cellStyle name="20% - 강조색5 2 2 5 2 2 2" xfId="8075" xr:uid="{00000000-0005-0000-0000-0000301F0000}"/>
    <cellStyle name="20% - 강조색5 2 2 5 2 2 2 2" xfId="8076" xr:uid="{00000000-0005-0000-0000-0000311F0000}"/>
    <cellStyle name="20% - 강조색5 2 2 5 2 2 2 2 2" xfId="8077" xr:uid="{00000000-0005-0000-0000-0000321F0000}"/>
    <cellStyle name="20% - 강조색5 2 2 5 2 2 2 2 3" xfId="8078" xr:uid="{00000000-0005-0000-0000-0000331F0000}"/>
    <cellStyle name="20% - 강조색5 2 2 5 2 2 2 2 4" xfId="8079" xr:uid="{00000000-0005-0000-0000-0000341F0000}"/>
    <cellStyle name="20% - 강조색5 2 2 5 2 2 2 2 5" xfId="8080" xr:uid="{00000000-0005-0000-0000-0000351F0000}"/>
    <cellStyle name="20% - 강조색5 2 2 5 2 2 2 3" xfId="8081" xr:uid="{00000000-0005-0000-0000-0000361F0000}"/>
    <cellStyle name="20% - 강조색5 2 2 5 2 2 2 4" xfId="8082" xr:uid="{00000000-0005-0000-0000-0000371F0000}"/>
    <cellStyle name="20% - 강조색5 2 2 5 2 2 2 5" xfId="8083" xr:uid="{00000000-0005-0000-0000-0000381F0000}"/>
    <cellStyle name="20% - 강조색5 2 2 5 2 2 2 6" xfId="8084" xr:uid="{00000000-0005-0000-0000-0000391F0000}"/>
    <cellStyle name="20% - 강조색5 2 2 5 2 2 2 7" xfId="8085" xr:uid="{00000000-0005-0000-0000-00003A1F0000}"/>
    <cellStyle name="20% - 강조색5 2 2 5 2 2 3" xfId="8086" xr:uid="{00000000-0005-0000-0000-00003B1F0000}"/>
    <cellStyle name="20% - 강조색5 2 2 5 2 2 3 2" xfId="8087" xr:uid="{00000000-0005-0000-0000-00003C1F0000}"/>
    <cellStyle name="20% - 강조색5 2 2 5 2 2 3 3" xfId="8088" xr:uid="{00000000-0005-0000-0000-00003D1F0000}"/>
    <cellStyle name="20% - 강조색5 2 2 5 2 2 3 4" xfId="8089" xr:uid="{00000000-0005-0000-0000-00003E1F0000}"/>
    <cellStyle name="20% - 강조색5 2 2 5 2 2 3 5" xfId="8090" xr:uid="{00000000-0005-0000-0000-00003F1F0000}"/>
    <cellStyle name="20% - 강조색5 2 2 5 2 2 3 6" xfId="8091" xr:uid="{00000000-0005-0000-0000-0000401F0000}"/>
    <cellStyle name="20% - 강조색5 2 2 5 2 2 4" xfId="8092" xr:uid="{00000000-0005-0000-0000-0000411F0000}"/>
    <cellStyle name="20% - 강조색5 2 2 5 2 2 4 2" xfId="8093" xr:uid="{00000000-0005-0000-0000-0000421F0000}"/>
    <cellStyle name="20% - 강조색5 2 2 5 2 2 5" xfId="8094" xr:uid="{00000000-0005-0000-0000-0000431F0000}"/>
    <cellStyle name="20% - 강조색5 2 2 5 2 2 5 2" xfId="8095" xr:uid="{00000000-0005-0000-0000-0000441F0000}"/>
    <cellStyle name="20% - 강조색5 2 2 5 2 2 6" xfId="8096" xr:uid="{00000000-0005-0000-0000-0000451F0000}"/>
    <cellStyle name="20% - 강조색5 2 2 5 2 2 7" xfId="8097" xr:uid="{00000000-0005-0000-0000-0000461F0000}"/>
    <cellStyle name="20% - 강조색5 2 2 5 2 2 8" xfId="8098" xr:uid="{00000000-0005-0000-0000-0000471F0000}"/>
    <cellStyle name="20% - 강조색5 2 2 5 2 2 9" xfId="8099" xr:uid="{00000000-0005-0000-0000-0000481F0000}"/>
    <cellStyle name="20% - 강조색5 2 2 5 2 3" xfId="8100" xr:uid="{00000000-0005-0000-0000-0000491F0000}"/>
    <cellStyle name="20% - 강조색5 2 2 5 2 3 10" xfId="8101" xr:uid="{00000000-0005-0000-0000-00004A1F0000}"/>
    <cellStyle name="20% - 강조색5 2 2 5 2 3 2" xfId="8102" xr:uid="{00000000-0005-0000-0000-00004B1F0000}"/>
    <cellStyle name="20% - 강조색5 2 2 5 2 3 2 2" xfId="8103" xr:uid="{00000000-0005-0000-0000-00004C1F0000}"/>
    <cellStyle name="20% - 강조색5 2 2 5 2 3 2 3" xfId="8104" xr:uid="{00000000-0005-0000-0000-00004D1F0000}"/>
    <cellStyle name="20% - 강조색5 2 2 5 2 3 2 4" xfId="8105" xr:uid="{00000000-0005-0000-0000-00004E1F0000}"/>
    <cellStyle name="20% - 강조색5 2 2 5 2 3 2 5" xfId="8106" xr:uid="{00000000-0005-0000-0000-00004F1F0000}"/>
    <cellStyle name="20% - 강조색5 2 2 5 2 3 2 6" xfId="8107" xr:uid="{00000000-0005-0000-0000-0000501F0000}"/>
    <cellStyle name="20% - 강조색5 2 2 5 2 3 3" xfId="8108" xr:uid="{00000000-0005-0000-0000-0000511F0000}"/>
    <cellStyle name="20% - 강조색5 2 2 5 2 3 3 2" xfId="8109" xr:uid="{00000000-0005-0000-0000-0000521F0000}"/>
    <cellStyle name="20% - 강조색5 2 2 5 2 3 4" xfId="8110" xr:uid="{00000000-0005-0000-0000-0000531F0000}"/>
    <cellStyle name="20% - 강조색5 2 2 5 2 3 4 2" xfId="8111" xr:uid="{00000000-0005-0000-0000-0000541F0000}"/>
    <cellStyle name="20% - 강조색5 2 2 5 2 3 5" xfId="8112" xr:uid="{00000000-0005-0000-0000-0000551F0000}"/>
    <cellStyle name="20% - 강조색5 2 2 5 2 3 5 2" xfId="8113" xr:uid="{00000000-0005-0000-0000-0000561F0000}"/>
    <cellStyle name="20% - 강조색5 2 2 5 2 3 6" xfId="8114" xr:uid="{00000000-0005-0000-0000-0000571F0000}"/>
    <cellStyle name="20% - 강조색5 2 2 5 2 3 7" xfId="8115" xr:uid="{00000000-0005-0000-0000-0000581F0000}"/>
    <cellStyle name="20% - 강조색5 2 2 5 2 3 8" xfId="8116" xr:uid="{00000000-0005-0000-0000-0000591F0000}"/>
    <cellStyle name="20% - 강조색5 2 2 5 2 3 9" xfId="8117" xr:uid="{00000000-0005-0000-0000-00005A1F0000}"/>
    <cellStyle name="20% - 강조색5 2 2 5 2 4" xfId="8118" xr:uid="{00000000-0005-0000-0000-00005B1F0000}"/>
    <cellStyle name="20% - 강조색5 2 2 5 2 4 2" xfId="8119" xr:uid="{00000000-0005-0000-0000-00005C1F0000}"/>
    <cellStyle name="20% - 강조색5 2 2 5 2 4 3" xfId="8120" xr:uid="{00000000-0005-0000-0000-00005D1F0000}"/>
    <cellStyle name="20% - 강조색5 2 2 5 2 4 4" xfId="8121" xr:uid="{00000000-0005-0000-0000-00005E1F0000}"/>
    <cellStyle name="20% - 강조색5 2 2 5 2 4 5" xfId="8122" xr:uid="{00000000-0005-0000-0000-00005F1F0000}"/>
    <cellStyle name="20% - 강조색5 2 2 5 2 4 6" xfId="8123" xr:uid="{00000000-0005-0000-0000-0000601F0000}"/>
    <cellStyle name="20% - 강조색5 2 2 5 2 5" xfId="8124" xr:uid="{00000000-0005-0000-0000-0000611F0000}"/>
    <cellStyle name="20% - 강조색5 2 2 5 2 5 2" xfId="8125" xr:uid="{00000000-0005-0000-0000-0000621F0000}"/>
    <cellStyle name="20% - 강조색5 2 2 5 2 6" xfId="8126" xr:uid="{00000000-0005-0000-0000-0000631F0000}"/>
    <cellStyle name="20% - 강조색5 2 2 5 2 6 2" xfId="8127" xr:uid="{00000000-0005-0000-0000-0000641F0000}"/>
    <cellStyle name="20% - 강조색5 2 2 5 2 7" xfId="8128" xr:uid="{00000000-0005-0000-0000-0000651F0000}"/>
    <cellStyle name="20% - 강조색5 2 2 5 2 7 2" xfId="8129" xr:uid="{00000000-0005-0000-0000-0000661F0000}"/>
    <cellStyle name="20% - 강조색5 2 2 5 2 8" xfId="8130" xr:uid="{00000000-0005-0000-0000-0000671F0000}"/>
    <cellStyle name="20% - 강조색5 2 2 5 2 9" xfId="8131" xr:uid="{00000000-0005-0000-0000-0000681F0000}"/>
    <cellStyle name="20% - 강조색5 2 2 5 3" xfId="8132" xr:uid="{00000000-0005-0000-0000-0000691F0000}"/>
    <cellStyle name="20% - 강조색5 2 2 5 3 10" xfId="8133" xr:uid="{00000000-0005-0000-0000-00006A1F0000}"/>
    <cellStyle name="20% - 강조색5 2 2 5 3 2" xfId="8134" xr:uid="{00000000-0005-0000-0000-00006B1F0000}"/>
    <cellStyle name="20% - 강조색5 2 2 5 3 2 2" xfId="8135" xr:uid="{00000000-0005-0000-0000-00006C1F0000}"/>
    <cellStyle name="20% - 강조색5 2 2 5 3 2 2 2" xfId="8136" xr:uid="{00000000-0005-0000-0000-00006D1F0000}"/>
    <cellStyle name="20% - 강조색5 2 2 5 3 2 2 3" xfId="8137" xr:uid="{00000000-0005-0000-0000-00006E1F0000}"/>
    <cellStyle name="20% - 강조색5 2 2 5 3 2 2 4" xfId="8138" xr:uid="{00000000-0005-0000-0000-00006F1F0000}"/>
    <cellStyle name="20% - 강조색5 2 2 5 3 2 2 5" xfId="8139" xr:uid="{00000000-0005-0000-0000-0000701F0000}"/>
    <cellStyle name="20% - 강조색5 2 2 5 3 2 3" xfId="8140" xr:uid="{00000000-0005-0000-0000-0000711F0000}"/>
    <cellStyle name="20% - 강조색5 2 2 5 3 2 4" xfId="8141" xr:uid="{00000000-0005-0000-0000-0000721F0000}"/>
    <cellStyle name="20% - 강조색5 2 2 5 3 2 5" xfId="8142" xr:uid="{00000000-0005-0000-0000-0000731F0000}"/>
    <cellStyle name="20% - 강조색5 2 2 5 3 2 6" xfId="8143" xr:uid="{00000000-0005-0000-0000-0000741F0000}"/>
    <cellStyle name="20% - 강조색5 2 2 5 3 2 7" xfId="8144" xr:uid="{00000000-0005-0000-0000-0000751F0000}"/>
    <cellStyle name="20% - 강조색5 2 2 5 3 3" xfId="8145" xr:uid="{00000000-0005-0000-0000-0000761F0000}"/>
    <cellStyle name="20% - 강조색5 2 2 5 3 3 2" xfId="8146" xr:uid="{00000000-0005-0000-0000-0000771F0000}"/>
    <cellStyle name="20% - 강조색5 2 2 5 3 3 3" xfId="8147" xr:uid="{00000000-0005-0000-0000-0000781F0000}"/>
    <cellStyle name="20% - 강조색5 2 2 5 3 3 4" xfId="8148" xr:uid="{00000000-0005-0000-0000-0000791F0000}"/>
    <cellStyle name="20% - 강조색5 2 2 5 3 3 5" xfId="8149" xr:uid="{00000000-0005-0000-0000-00007A1F0000}"/>
    <cellStyle name="20% - 강조색5 2 2 5 3 3 6" xfId="8150" xr:uid="{00000000-0005-0000-0000-00007B1F0000}"/>
    <cellStyle name="20% - 강조색5 2 2 5 3 4" xfId="8151" xr:uid="{00000000-0005-0000-0000-00007C1F0000}"/>
    <cellStyle name="20% - 강조색5 2 2 5 3 4 2" xfId="8152" xr:uid="{00000000-0005-0000-0000-00007D1F0000}"/>
    <cellStyle name="20% - 강조색5 2 2 5 3 5" xfId="8153" xr:uid="{00000000-0005-0000-0000-00007E1F0000}"/>
    <cellStyle name="20% - 강조색5 2 2 5 3 5 2" xfId="8154" xr:uid="{00000000-0005-0000-0000-00007F1F0000}"/>
    <cellStyle name="20% - 강조색5 2 2 5 3 6" xfId="8155" xr:uid="{00000000-0005-0000-0000-0000801F0000}"/>
    <cellStyle name="20% - 강조색5 2 2 5 3 7" xfId="8156" xr:uid="{00000000-0005-0000-0000-0000811F0000}"/>
    <cellStyle name="20% - 강조색5 2 2 5 3 8" xfId="8157" xr:uid="{00000000-0005-0000-0000-0000821F0000}"/>
    <cellStyle name="20% - 강조색5 2 2 5 3 9" xfId="8158" xr:uid="{00000000-0005-0000-0000-0000831F0000}"/>
    <cellStyle name="20% - 강조색5 2 2 5 4" xfId="8159" xr:uid="{00000000-0005-0000-0000-0000841F0000}"/>
    <cellStyle name="20% - 강조색5 2 2 5 4 10" xfId="8160" xr:uid="{00000000-0005-0000-0000-0000851F0000}"/>
    <cellStyle name="20% - 강조색5 2 2 5 4 2" xfId="8161" xr:uid="{00000000-0005-0000-0000-0000861F0000}"/>
    <cellStyle name="20% - 강조색5 2 2 5 4 2 2" xfId="8162" xr:uid="{00000000-0005-0000-0000-0000871F0000}"/>
    <cellStyle name="20% - 강조색5 2 2 5 4 2 2 2" xfId="8163" xr:uid="{00000000-0005-0000-0000-0000881F0000}"/>
    <cellStyle name="20% - 강조색5 2 2 5 4 2 2 3" xfId="8164" xr:uid="{00000000-0005-0000-0000-0000891F0000}"/>
    <cellStyle name="20% - 강조색5 2 2 5 4 2 2 4" xfId="8165" xr:uid="{00000000-0005-0000-0000-00008A1F0000}"/>
    <cellStyle name="20% - 강조색5 2 2 5 4 2 2 5" xfId="8166" xr:uid="{00000000-0005-0000-0000-00008B1F0000}"/>
    <cellStyle name="20% - 강조색5 2 2 5 4 2 3" xfId="8167" xr:uid="{00000000-0005-0000-0000-00008C1F0000}"/>
    <cellStyle name="20% - 강조색5 2 2 5 4 2 4" xfId="8168" xr:uid="{00000000-0005-0000-0000-00008D1F0000}"/>
    <cellStyle name="20% - 강조색5 2 2 5 4 2 5" xfId="8169" xr:uid="{00000000-0005-0000-0000-00008E1F0000}"/>
    <cellStyle name="20% - 강조색5 2 2 5 4 2 6" xfId="8170" xr:uid="{00000000-0005-0000-0000-00008F1F0000}"/>
    <cellStyle name="20% - 강조색5 2 2 5 4 2 7" xfId="8171" xr:uid="{00000000-0005-0000-0000-0000901F0000}"/>
    <cellStyle name="20% - 강조색5 2 2 5 4 3" xfId="8172" xr:uid="{00000000-0005-0000-0000-0000911F0000}"/>
    <cellStyle name="20% - 강조색5 2 2 5 4 3 2" xfId="8173" xr:uid="{00000000-0005-0000-0000-0000921F0000}"/>
    <cellStyle name="20% - 강조색5 2 2 5 4 3 3" xfId="8174" xr:uid="{00000000-0005-0000-0000-0000931F0000}"/>
    <cellStyle name="20% - 강조색5 2 2 5 4 3 4" xfId="8175" xr:uid="{00000000-0005-0000-0000-0000941F0000}"/>
    <cellStyle name="20% - 강조색5 2 2 5 4 3 5" xfId="8176" xr:uid="{00000000-0005-0000-0000-0000951F0000}"/>
    <cellStyle name="20% - 강조색5 2 2 5 4 3 6" xfId="8177" xr:uid="{00000000-0005-0000-0000-0000961F0000}"/>
    <cellStyle name="20% - 강조색5 2 2 5 4 4" xfId="8178" xr:uid="{00000000-0005-0000-0000-0000971F0000}"/>
    <cellStyle name="20% - 강조색5 2 2 5 4 4 2" xfId="8179" xr:uid="{00000000-0005-0000-0000-0000981F0000}"/>
    <cellStyle name="20% - 강조색5 2 2 5 4 5" xfId="8180" xr:uid="{00000000-0005-0000-0000-0000991F0000}"/>
    <cellStyle name="20% - 강조색5 2 2 5 4 5 2" xfId="8181" xr:uid="{00000000-0005-0000-0000-00009A1F0000}"/>
    <cellStyle name="20% - 강조색5 2 2 5 4 6" xfId="8182" xr:uid="{00000000-0005-0000-0000-00009B1F0000}"/>
    <cellStyle name="20% - 강조색5 2 2 5 4 7" xfId="8183" xr:uid="{00000000-0005-0000-0000-00009C1F0000}"/>
    <cellStyle name="20% - 강조색5 2 2 5 4 8" xfId="8184" xr:uid="{00000000-0005-0000-0000-00009D1F0000}"/>
    <cellStyle name="20% - 강조색5 2 2 5 4 9" xfId="8185" xr:uid="{00000000-0005-0000-0000-00009E1F0000}"/>
    <cellStyle name="20% - 강조색5 2 2 5 5" xfId="8186" xr:uid="{00000000-0005-0000-0000-00009F1F0000}"/>
    <cellStyle name="20% - 강조색5 2 2 5 5 10" xfId="8187" xr:uid="{00000000-0005-0000-0000-0000A01F0000}"/>
    <cellStyle name="20% - 강조색5 2 2 5 5 2" xfId="8188" xr:uid="{00000000-0005-0000-0000-0000A11F0000}"/>
    <cellStyle name="20% - 강조색5 2 2 5 5 2 2" xfId="8189" xr:uid="{00000000-0005-0000-0000-0000A21F0000}"/>
    <cellStyle name="20% - 강조색5 2 2 5 5 2 3" xfId="8190" xr:uid="{00000000-0005-0000-0000-0000A31F0000}"/>
    <cellStyle name="20% - 강조색5 2 2 5 5 2 4" xfId="8191" xr:uid="{00000000-0005-0000-0000-0000A41F0000}"/>
    <cellStyle name="20% - 강조색5 2 2 5 5 2 5" xfId="8192" xr:uid="{00000000-0005-0000-0000-0000A51F0000}"/>
    <cellStyle name="20% - 강조색5 2 2 5 5 2 6" xfId="8193" xr:uid="{00000000-0005-0000-0000-0000A61F0000}"/>
    <cellStyle name="20% - 강조색5 2 2 5 5 3" xfId="8194" xr:uid="{00000000-0005-0000-0000-0000A71F0000}"/>
    <cellStyle name="20% - 강조색5 2 2 5 5 3 2" xfId="8195" xr:uid="{00000000-0005-0000-0000-0000A81F0000}"/>
    <cellStyle name="20% - 강조색5 2 2 5 5 4" xfId="8196" xr:uid="{00000000-0005-0000-0000-0000A91F0000}"/>
    <cellStyle name="20% - 강조색5 2 2 5 5 4 2" xfId="8197" xr:uid="{00000000-0005-0000-0000-0000AA1F0000}"/>
    <cellStyle name="20% - 강조색5 2 2 5 5 5" xfId="8198" xr:uid="{00000000-0005-0000-0000-0000AB1F0000}"/>
    <cellStyle name="20% - 강조색5 2 2 5 5 5 2" xfId="8199" xr:uid="{00000000-0005-0000-0000-0000AC1F0000}"/>
    <cellStyle name="20% - 강조색5 2 2 5 5 6" xfId="8200" xr:uid="{00000000-0005-0000-0000-0000AD1F0000}"/>
    <cellStyle name="20% - 강조색5 2 2 5 5 7" xfId="8201" xr:uid="{00000000-0005-0000-0000-0000AE1F0000}"/>
    <cellStyle name="20% - 강조색5 2 2 5 5 8" xfId="8202" xr:uid="{00000000-0005-0000-0000-0000AF1F0000}"/>
    <cellStyle name="20% - 강조색5 2 2 5 5 9" xfId="8203" xr:uid="{00000000-0005-0000-0000-0000B01F0000}"/>
    <cellStyle name="20% - 강조색5 2 2 5 6" xfId="8204" xr:uid="{00000000-0005-0000-0000-0000B11F0000}"/>
    <cellStyle name="20% - 강조색5 2 2 5 6 2" xfId="8205" xr:uid="{00000000-0005-0000-0000-0000B21F0000}"/>
    <cellStyle name="20% - 강조색5 2 2 5 6 3" xfId="8206" xr:uid="{00000000-0005-0000-0000-0000B31F0000}"/>
    <cellStyle name="20% - 강조색5 2 2 5 6 4" xfId="8207" xr:uid="{00000000-0005-0000-0000-0000B41F0000}"/>
    <cellStyle name="20% - 강조색5 2 2 5 6 5" xfId="8208" xr:uid="{00000000-0005-0000-0000-0000B51F0000}"/>
    <cellStyle name="20% - 강조색5 2 2 5 6 6" xfId="8209" xr:uid="{00000000-0005-0000-0000-0000B61F0000}"/>
    <cellStyle name="20% - 강조색5 2 2 5 7" xfId="8210" xr:uid="{00000000-0005-0000-0000-0000B71F0000}"/>
    <cellStyle name="20% - 강조색5 2 2 5 7 2" xfId="8211" xr:uid="{00000000-0005-0000-0000-0000B81F0000}"/>
    <cellStyle name="20% - 강조색5 2 2 5 8" xfId="8212" xr:uid="{00000000-0005-0000-0000-0000B91F0000}"/>
    <cellStyle name="20% - 강조색5 2 2 5 8 2" xfId="8213" xr:uid="{00000000-0005-0000-0000-0000BA1F0000}"/>
    <cellStyle name="20% - 강조색5 2 2 5 9" xfId="8214" xr:uid="{00000000-0005-0000-0000-0000BB1F0000}"/>
    <cellStyle name="20% - 강조색5 2 2 5 9 2" xfId="8215" xr:uid="{00000000-0005-0000-0000-0000BC1F0000}"/>
    <cellStyle name="20% - 강조색5 2 2 6" xfId="8216" xr:uid="{00000000-0005-0000-0000-0000BD1F0000}"/>
    <cellStyle name="20% - 강조색5 2 2 6 10" xfId="8217" xr:uid="{00000000-0005-0000-0000-0000BE1F0000}"/>
    <cellStyle name="20% - 강조색5 2 2 6 11" xfId="8218" xr:uid="{00000000-0005-0000-0000-0000BF1F0000}"/>
    <cellStyle name="20% - 강조색5 2 2 6 12" xfId="8219" xr:uid="{00000000-0005-0000-0000-0000C01F0000}"/>
    <cellStyle name="20% - 강조색5 2 2 6 13" xfId="8220" xr:uid="{00000000-0005-0000-0000-0000C11F0000}"/>
    <cellStyle name="20% - 강조색5 2 2 6 2" xfId="8221" xr:uid="{00000000-0005-0000-0000-0000C21F0000}"/>
    <cellStyle name="20% - 강조색5 2 2 6 2 10" xfId="8222" xr:uid="{00000000-0005-0000-0000-0000C31F0000}"/>
    <cellStyle name="20% - 강조색5 2 2 6 2 2" xfId="8223" xr:uid="{00000000-0005-0000-0000-0000C41F0000}"/>
    <cellStyle name="20% - 강조색5 2 2 6 2 2 2" xfId="8224" xr:uid="{00000000-0005-0000-0000-0000C51F0000}"/>
    <cellStyle name="20% - 강조색5 2 2 6 2 2 2 2" xfId="8225" xr:uid="{00000000-0005-0000-0000-0000C61F0000}"/>
    <cellStyle name="20% - 강조색5 2 2 6 2 2 2 3" xfId="8226" xr:uid="{00000000-0005-0000-0000-0000C71F0000}"/>
    <cellStyle name="20% - 강조색5 2 2 6 2 2 2 4" xfId="8227" xr:uid="{00000000-0005-0000-0000-0000C81F0000}"/>
    <cellStyle name="20% - 강조색5 2 2 6 2 2 2 5" xfId="8228" xr:uid="{00000000-0005-0000-0000-0000C91F0000}"/>
    <cellStyle name="20% - 강조색5 2 2 6 2 2 3" xfId="8229" xr:uid="{00000000-0005-0000-0000-0000CA1F0000}"/>
    <cellStyle name="20% - 강조색5 2 2 6 2 2 4" xfId="8230" xr:uid="{00000000-0005-0000-0000-0000CB1F0000}"/>
    <cellStyle name="20% - 강조색5 2 2 6 2 2 5" xfId="8231" xr:uid="{00000000-0005-0000-0000-0000CC1F0000}"/>
    <cellStyle name="20% - 강조색5 2 2 6 2 2 6" xfId="8232" xr:uid="{00000000-0005-0000-0000-0000CD1F0000}"/>
    <cellStyle name="20% - 강조색5 2 2 6 2 2 7" xfId="8233" xr:uid="{00000000-0005-0000-0000-0000CE1F0000}"/>
    <cellStyle name="20% - 강조색5 2 2 6 2 3" xfId="8234" xr:uid="{00000000-0005-0000-0000-0000CF1F0000}"/>
    <cellStyle name="20% - 강조색5 2 2 6 2 3 2" xfId="8235" xr:uid="{00000000-0005-0000-0000-0000D01F0000}"/>
    <cellStyle name="20% - 강조색5 2 2 6 2 3 3" xfId="8236" xr:uid="{00000000-0005-0000-0000-0000D11F0000}"/>
    <cellStyle name="20% - 강조색5 2 2 6 2 3 4" xfId="8237" xr:uid="{00000000-0005-0000-0000-0000D21F0000}"/>
    <cellStyle name="20% - 강조색5 2 2 6 2 3 5" xfId="8238" xr:uid="{00000000-0005-0000-0000-0000D31F0000}"/>
    <cellStyle name="20% - 강조색5 2 2 6 2 3 6" xfId="8239" xr:uid="{00000000-0005-0000-0000-0000D41F0000}"/>
    <cellStyle name="20% - 강조색5 2 2 6 2 4" xfId="8240" xr:uid="{00000000-0005-0000-0000-0000D51F0000}"/>
    <cellStyle name="20% - 강조색5 2 2 6 2 4 2" xfId="8241" xr:uid="{00000000-0005-0000-0000-0000D61F0000}"/>
    <cellStyle name="20% - 강조색5 2 2 6 2 5" xfId="8242" xr:uid="{00000000-0005-0000-0000-0000D71F0000}"/>
    <cellStyle name="20% - 강조색5 2 2 6 2 5 2" xfId="8243" xr:uid="{00000000-0005-0000-0000-0000D81F0000}"/>
    <cellStyle name="20% - 강조색5 2 2 6 2 6" xfId="8244" xr:uid="{00000000-0005-0000-0000-0000D91F0000}"/>
    <cellStyle name="20% - 강조색5 2 2 6 2 7" xfId="8245" xr:uid="{00000000-0005-0000-0000-0000DA1F0000}"/>
    <cellStyle name="20% - 강조색5 2 2 6 2 8" xfId="8246" xr:uid="{00000000-0005-0000-0000-0000DB1F0000}"/>
    <cellStyle name="20% - 강조색5 2 2 6 2 9" xfId="8247" xr:uid="{00000000-0005-0000-0000-0000DC1F0000}"/>
    <cellStyle name="20% - 강조색5 2 2 6 3" xfId="8248" xr:uid="{00000000-0005-0000-0000-0000DD1F0000}"/>
    <cellStyle name="20% - 강조색5 2 2 6 3 10" xfId="8249" xr:uid="{00000000-0005-0000-0000-0000DE1F0000}"/>
    <cellStyle name="20% - 강조색5 2 2 6 3 2" xfId="8250" xr:uid="{00000000-0005-0000-0000-0000DF1F0000}"/>
    <cellStyle name="20% - 강조색5 2 2 6 3 2 2" xfId="8251" xr:uid="{00000000-0005-0000-0000-0000E01F0000}"/>
    <cellStyle name="20% - 강조색5 2 2 6 3 2 2 2" xfId="8252" xr:uid="{00000000-0005-0000-0000-0000E11F0000}"/>
    <cellStyle name="20% - 강조색5 2 2 6 3 2 2 3" xfId="8253" xr:uid="{00000000-0005-0000-0000-0000E21F0000}"/>
    <cellStyle name="20% - 강조색5 2 2 6 3 2 2 4" xfId="8254" xr:uid="{00000000-0005-0000-0000-0000E31F0000}"/>
    <cellStyle name="20% - 강조색5 2 2 6 3 2 2 5" xfId="8255" xr:uid="{00000000-0005-0000-0000-0000E41F0000}"/>
    <cellStyle name="20% - 강조색5 2 2 6 3 2 3" xfId="8256" xr:uid="{00000000-0005-0000-0000-0000E51F0000}"/>
    <cellStyle name="20% - 강조색5 2 2 6 3 2 4" xfId="8257" xr:uid="{00000000-0005-0000-0000-0000E61F0000}"/>
    <cellStyle name="20% - 강조색5 2 2 6 3 2 5" xfId="8258" xr:uid="{00000000-0005-0000-0000-0000E71F0000}"/>
    <cellStyle name="20% - 강조색5 2 2 6 3 2 6" xfId="8259" xr:uid="{00000000-0005-0000-0000-0000E81F0000}"/>
    <cellStyle name="20% - 강조색5 2 2 6 3 2 7" xfId="8260" xr:uid="{00000000-0005-0000-0000-0000E91F0000}"/>
    <cellStyle name="20% - 강조색5 2 2 6 3 3" xfId="8261" xr:uid="{00000000-0005-0000-0000-0000EA1F0000}"/>
    <cellStyle name="20% - 강조색5 2 2 6 3 3 2" xfId="8262" xr:uid="{00000000-0005-0000-0000-0000EB1F0000}"/>
    <cellStyle name="20% - 강조색5 2 2 6 3 3 3" xfId="8263" xr:uid="{00000000-0005-0000-0000-0000EC1F0000}"/>
    <cellStyle name="20% - 강조색5 2 2 6 3 3 4" xfId="8264" xr:uid="{00000000-0005-0000-0000-0000ED1F0000}"/>
    <cellStyle name="20% - 강조색5 2 2 6 3 3 5" xfId="8265" xr:uid="{00000000-0005-0000-0000-0000EE1F0000}"/>
    <cellStyle name="20% - 강조색5 2 2 6 3 3 6" xfId="8266" xr:uid="{00000000-0005-0000-0000-0000EF1F0000}"/>
    <cellStyle name="20% - 강조색5 2 2 6 3 4" xfId="8267" xr:uid="{00000000-0005-0000-0000-0000F01F0000}"/>
    <cellStyle name="20% - 강조색5 2 2 6 3 4 2" xfId="8268" xr:uid="{00000000-0005-0000-0000-0000F11F0000}"/>
    <cellStyle name="20% - 강조색5 2 2 6 3 5" xfId="8269" xr:uid="{00000000-0005-0000-0000-0000F21F0000}"/>
    <cellStyle name="20% - 강조색5 2 2 6 3 5 2" xfId="8270" xr:uid="{00000000-0005-0000-0000-0000F31F0000}"/>
    <cellStyle name="20% - 강조색5 2 2 6 3 6" xfId="8271" xr:uid="{00000000-0005-0000-0000-0000F41F0000}"/>
    <cellStyle name="20% - 강조색5 2 2 6 3 7" xfId="8272" xr:uid="{00000000-0005-0000-0000-0000F51F0000}"/>
    <cellStyle name="20% - 강조색5 2 2 6 3 8" xfId="8273" xr:uid="{00000000-0005-0000-0000-0000F61F0000}"/>
    <cellStyle name="20% - 강조색5 2 2 6 3 9" xfId="8274" xr:uid="{00000000-0005-0000-0000-0000F71F0000}"/>
    <cellStyle name="20% - 강조색5 2 2 6 4" xfId="8275" xr:uid="{00000000-0005-0000-0000-0000F81F0000}"/>
    <cellStyle name="20% - 강조색5 2 2 6 4 10" xfId="8276" xr:uid="{00000000-0005-0000-0000-0000F91F0000}"/>
    <cellStyle name="20% - 강조색5 2 2 6 4 2" xfId="8277" xr:uid="{00000000-0005-0000-0000-0000FA1F0000}"/>
    <cellStyle name="20% - 강조색5 2 2 6 4 2 2" xfId="8278" xr:uid="{00000000-0005-0000-0000-0000FB1F0000}"/>
    <cellStyle name="20% - 강조색5 2 2 6 4 2 3" xfId="8279" xr:uid="{00000000-0005-0000-0000-0000FC1F0000}"/>
    <cellStyle name="20% - 강조색5 2 2 6 4 2 4" xfId="8280" xr:uid="{00000000-0005-0000-0000-0000FD1F0000}"/>
    <cellStyle name="20% - 강조색5 2 2 6 4 2 5" xfId="8281" xr:uid="{00000000-0005-0000-0000-0000FE1F0000}"/>
    <cellStyle name="20% - 강조색5 2 2 6 4 2 6" xfId="8282" xr:uid="{00000000-0005-0000-0000-0000FF1F0000}"/>
    <cellStyle name="20% - 강조색5 2 2 6 4 3" xfId="8283" xr:uid="{00000000-0005-0000-0000-000000200000}"/>
    <cellStyle name="20% - 강조색5 2 2 6 4 3 2" xfId="8284" xr:uid="{00000000-0005-0000-0000-000001200000}"/>
    <cellStyle name="20% - 강조색5 2 2 6 4 4" xfId="8285" xr:uid="{00000000-0005-0000-0000-000002200000}"/>
    <cellStyle name="20% - 강조색5 2 2 6 4 4 2" xfId="8286" xr:uid="{00000000-0005-0000-0000-000003200000}"/>
    <cellStyle name="20% - 강조색5 2 2 6 4 5" xfId="8287" xr:uid="{00000000-0005-0000-0000-000004200000}"/>
    <cellStyle name="20% - 강조색5 2 2 6 4 5 2" xfId="8288" xr:uid="{00000000-0005-0000-0000-000005200000}"/>
    <cellStyle name="20% - 강조색5 2 2 6 4 6" xfId="8289" xr:uid="{00000000-0005-0000-0000-000006200000}"/>
    <cellStyle name="20% - 강조색5 2 2 6 4 7" xfId="8290" xr:uid="{00000000-0005-0000-0000-000007200000}"/>
    <cellStyle name="20% - 강조색5 2 2 6 4 8" xfId="8291" xr:uid="{00000000-0005-0000-0000-000008200000}"/>
    <cellStyle name="20% - 강조색5 2 2 6 4 9" xfId="8292" xr:uid="{00000000-0005-0000-0000-000009200000}"/>
    <cellStyle name="20% - 강조색5 2 2 6 5" xfId="8293" xr:uid="{00000000-0005-0000-0000-00000A200000}"/>
    <cellStyle name="20% - 강조색5 2 2 6 5 2" xfId="8294" xr:uid="{00000000-0005-0000-0000-00000B200000}"/>
    <cellStyle name="20% - 강조색5 2 2 6 5 3" xfId="8295" xr:uid="{00000000-0005-0000-0000-00000C200000}"/>
    <cellStyle name="20% - 강조색5 2 2 6 5 4" xfId="8296" xr:uid="{00000000-0005-0000-0000-00000D200000}"/>
    <cellStyle name="20% - 강조색5 2 2 6 5 5" xfId="8297" xr:uid="{00000000-0005-0000-0000-00000E200000}"/>
    <cellStyle name="20% - 강조색5 2 2 6 5 6" xfId="8298" xr:uid="{00000000-0005-0000-0000-00000F200000}"/>
    <cellStyle name="20% - 강조색5 2 2 6 6" xfId="8299" xr:uid="{00000000-0005-0000-0000-000010200000}"/>
    <cellStyle name="20% - 강조색5 2 2 6 6 2" xfId="8300" xr:uid="{00000000-0005-0000-0000-000011200000}"/>
    <cellStyle name="20% - 강조색5 2 2 6 7" xfId="8301" xr:uid="{00000000-0005-0000-0000-000012200000}"/>
    <cellStyle name="20% - 강조색5 2 2 6 7 2" xfId="8302" xr:uid="{00000000-0005-0000-0000-000013200000}"/>
    <cellStyle name="20% - 강조색5 2 2 6 8" xfId="8303" xr:uid="{00000000-0005-0000-0000-000014200000}"/>
    <cellStyle name="20% - 강조색5 2 2 6 8 2" xfId="8304" xr:uid="{00000000-0005-0000-0000-000015200000}"/>
    <cellStyle name="20% - 강조색5 2 2 6 9" xfId="8305" xr:uid="{00000000-0005-0000-0000-000016200000}"/>
    <cellStyle name="20% - 강조색5 2 2 7" xfId="8306" xr:uid="{00000000-0005-0000-0000-000017200000}"/>
    <cellStyle name="20% - 강조색5 2 2 7 10" xfId="8307" xr:uid="{00000000-0005-0000-0000-000018200000}"/>
    <cellStyle name="20% - 강조색5 2 2 7 11" xfId="8308" xr:uid="{00000000-0005-0000-0000-000019200000}"/>
    <cellStyle name="20% - 강조색5 2 2 7 12" xfId="8309" xr:uid="{00000000-0005-0000-0000-00001A200000}"/>
    <cellStyle name="20% - 강조색5 2 2 7 2" xfId="8310" xr:uid="{00000000-0005-0000-0000-00001B200000}"/>
    <cellStyle name="20% - 강조색5 2 2 7 2 10" xfId="8311" xr:uid="{00000000-0005-0000-0000-00001C200000}"/>
    <cellStyle name="20% - 강조색5 2 2 7 2 2" xfId="8312" xr:uid="{00000000-0005-0000-0000-00001D200000}"/>
    <cellStyle name="20% - 강조색5 2 2 7 2 2 2" xfId="8313" xr:uid="{00000000-0005-0000-0000-00001E200000}"/>
    <cellStyle name="20% - 강조색5 2 2 7 2 2 2 2" xfId="8314" xr:uid="{00000000-0005-0000-0000-00001F200000}"/>
    <cellStyle name="20% - 강조색5 2 2 7 2 2 2 3" xfId="8315" xr:uid="{00000000-0005-0000-0000-000020200000}"/>
    <cellStyle name="20% - 강조색5 2 2 7 2 2 2 4" xfId="8316" xr:uid="{00000000-0005-0000-0000-000021200000}"/>
    <cellStyle name="20% - 강조색5 2 2 7 2 2 2 5" xfId="8317" xr:uid="{00000000-0005-0000-0000-000022200000}"/>
    <cellStyle name="20% - 강조색5 2 2 7 2 2 3" xfId="8318" xr:uid="{00000000-0005-0000-0000-000023200000}"/>
    <cellStyle name="20% - 강조색5 2 2 7 2 2 4" xfId="8319" xr:uid="{00000000-0005-0000-0000-000024200000}"/>
    <cellStyle name="20% - 강조색5 2 2 7 2 2 5" xfId="8320" xr:uid="{00000000-0005-0000-0000-000025200000}"/>
    <cellStyle name="20% - 강조색5 2 2 7 2 2 6" xfId="8321" xr:uid="{00000000-0005-0000-0000-000026200000}"/>
    <cellStyle name="20% - 강조색5 2 2 7 2 2 7" xfId="8322" xr:uid="{00000000-0005-0000-0000-000027200000}"/>
    <cellStyle name="20% - 강조색5 2 2 7 2 3" xfId="8323" xr:uid="{00000000-0005-0000-0000-000028200000}"/>
    <cellStyle name="20% - 강조색5 2 2 7 2 3 2" xfId="8324" xr:uid="{00000000-0005-0000-0000-000029200000}"/>
    <cellStyle name="20% - 강조색5 2 2 7 2 3 3" xfId="8325" xr:uid="{00000000-0005-0000-0000-00002A200000}"/>
    <cellStyle name="20% - 강조색5 2 2 7 2 3 4" xfId="8326" xr:uid="{00000000-0005-0000-0000-00002B200000}"/>
    <cellStyle name="20% - 강조색5 2 2 7 2 3 5" xfId="8327" xr:uid="{00000000-0005-0000-0000-00002C200000}"/>
    <cellStyle name="20% - 강조색5 2 2 7 2 3 6" xfId="8328" xr:uid="{00000000-0005-0000-0000-00002D200000}"/>
    <cellStyle name="20% - 강조색5 2 2 7 2 4" xfId="8329" xr:uid="{00000000-0005-0000-0000-00002E200000}"/>
    <cellStyle name="20% - 강조색5 2 2 7 2 4 2" xfId="8330" xr:uid="{00000000-0005-0000-0000-00002F200000}"/>
    <cellStyle name="20% - 강조색5 2 2 7 2 5" xfId="8331" xr:uid="{00000000-0005-0000-0000-000030200000}"/>
    <cellStyle name="20% - 강조색5 2 2 7 2 5 2" xfId="8332" xr:uid="{00000000-0005-0000-0000-000031200000}"/>
    <cellStyle name="20% - 강조색5 2 2 7 2 6" xfId="8333" xr:uid="{00000000-0005-0000-0000-000032200000}"/>
    <cellStyle name="20% - 강조색5 2 2 7 2 7" xfId="8334" xr:uid="{00000000-0005-0000-0000-000033200000}"/>
    <cellStyle name="20% - 강조색5 2 2 7 2 8" xfId="8335" xr:uid="{00000000-0005-0000-0000-000034200000}"/>
    <cellStyle name="20% - 강조색5 2 2 7 2 9" xfId="8336" xr:uid="{00000000-0005-0000-0000-000035200000}"/>
    <cellStyle name="20% - 강조색5 2 2 7 3" xfId="8337" xr:uid="{00000000-0005-0000-0000-000036200000}"/>
    <cellStyle name="20% - 강조색5 2 2 7 3 10" xfId="8338" xr:uid="{00000000-0005-0000-0000-000037200000}"/>
    <cellStyle name="20% - 강조색5 2 2 7 3 2" xfId="8339" xr:uid="{00000000-0005-0000-0000-000038200000}"/>
    <cellStyle name="20% - 강조색5 2 2 7 3 2 2" xfId="8340" xr:uid="{00000000-0005-0000-0000-000039200000}"/>
    <cellStyle name="20% - 강조색5 2 2 7 3 2 3" xfId="8341" xr:uid="{00000000-0005-0000-0000-00003A200000}"/>
    <cellStyle name="20% - 강조색5 2 2 7 3 2 4" xfId="8342" xr:uid="{00000000-0005-0000-0000-00003B200000}"/>
    <cellStyle name="20% - 강조색5 2 2 7 3 2 5" xfId="8343" xr:uid="{00000000-0005-0000-0000-00003C200000}"/>
    <cellStyle name="20% - 강조색5 2 2 7 3 2 6" xfId="8344" xr:uid="{00000000-0005-0000-0000-00003D200000}"/>
    <cellStyle name="20% - 강조색5 2 2 7 3 3" xfId="8345" xr:uid="{00000000-0005-0000-0000-00003E200000}"/>
    <cellStyle name="20% - 강조색5 2 2 7 3 3 2" xfId="8346" xr:uid="{00000000-0005-0000-0000-00003F200000}"/>
    <cellStyle name="20% - 강조색5 2 2 7 3 4" xfId="8347" xr:uid="{00000000-0005-0000-0000-000040200000}"/>
    <cellStyle name="20% - 강조색5 2 2 7 3 4 2" xfId="8348" xr:uid="{00000000-0005-0000-0000-000041200000}"/>
    <cellStyle name="20% - 강조색5 2 2 7 3 5" xfId="8349" xr:uid="{00000000-0005-0000-0000-000042200000}"/>
    <cellStyle name="20% - 강조색5 2 2 7 3 5 2" xfId="8350" xr:uid="{00000000-0005-0000-0000-000043200000}"/>
    <cellStyle name="20% - 강조색5 2 2 7 3 6" xfId="8351" xr:uid="{00000000-0005-0000-0000-000044200000}"/>
    <cellStyle name="20% - 강조색5 2 2 7 3 7" xfId="8352" xr:uid="{00000000-0005-0000-0000-000045200000}"/>
    <cellStyle name="20% - 강조색5 2 2 7 3 8" xfId="8353" xr:uid="{00000000-0005-0000-0000-000046200000}"/>
    <cellStyle name="20% - 강조색5 2 2 7 3 9" xfId="8354" xr:uid="{00000000-0005-0000-0000-000047200000}"/>
    <cellStyle name="20% - 강조색5 2 2 7 4" xfId="8355" xr:uid="{00000000-0005-0000-0000-000048200000}"/>
    <cellStyle name="20% - 강조색5 2 2 7 4 2" xfId="8356" xr:uid="{00000000-0005-0000-0000-000049200000}"/>
    <cellStyle name="20% - 강조색5 2 2 7 4 3" xfId="8357" xr:uid="{00000000-0005-0000-0000-00004A200000}"/>
    <cellStyle name="20% - 강조색5 2 2 7 4 4" xfId="8358" xr:uid="{00000000-0005-0000-0000-00004B200000}"/>
    <cellStyle name="20% - 강조색5 2 2 7 4 5" xfId="8359" xr:uid="{00000000-0005-0000-0000-00004C200000}"/>
    <cellStyle name="20% - 강조색5 2 2 7 4 6" xfId="8360" xr:uid="{00000000-0005-0000-0000-00004D200000}"/>
    <cellStyle name="20% - 강조색5 2 2 7 5" xfId="8361" xr:uid="{00000000-0005-0000-0000-00004E200000}"/>
    <cellStyle name="20% - 강조색5 2 2 7 5 2" xfId="8362" xr:uid="{00000000-0005-0000-0000-00004F200000}"/>
    <cellStyle name="20% - 강조색5 2 2 7 6" xfId="8363" xr:uid="{00000000-0005-0000-0000-000050200000}"/>
    <cellStyle name="20% - 강조색5 2 2 7 6 2" xfId="8364" xr:uid="{00000000-0005-0000-0000-000051200000}"/>
    <cellStyle name="20% - 강조색5 2 2 7 7" xfId="8365" xr:uid="{00000000-0005-0000-0000-000052200000}"/>
    <cellStyle name="20% - 강조색5 2 2 7 7 2" xfId="8366" xr:uid="{00000000-0005-0000-0000-000053200000}"/>
    <cellStyle name="20% - 강조색5 2 2 7 8" xfId="8367" xr:uid="{00000000-0005-0000-0000-000054200000}"/>
    <cellStyle name="20% - 강조색5 2 2 7 9" xfId="8368" xr:uid="{00000000-0005-0000-0000-000055200000}"/>
    <cellStyle name="20% - 강조색5 2 2 8" xfId="8369" xr:uid="{00000000-0005-0000-0000-000056200000}"/>
    <cellStyle name="20% - 강조색5 2 2 8 10" xfId="8370" xr:uid="{00000000-0005-0000-0000-000057200000}"/>
    <cellStyle name="20% - 강조색5 2 2 8 2" xfId="8371" xr:uid="{00000000-0005-0000-0000-000058200000}"/>
    <cellStyle name="20% - 강조색5 2 2 8 2 2" xfId="8372" xr:uid="{00000000-0005-0000-0000-000059200000}"/>
    <cellStyle name="20% - 강조색5 2 2 8 2 2 2" xfId="8373" xr:uid="{00000000-0005-0000-0000-00005A200000}"/>
    <cellStyle name="20% - 강조색5 2 2 8 2 2 3" xfId="8374" xr:uid="{00000000-0005-0000-0000-00005B200000}"/>
    <cellStyle name="20% - 강조색5 2 2 8 2 2 4" xfId="8375" xr:uid="{00000000-0005-0000-0000-00005C200000}"/>
    <cellStyle name="20% - 강조색5 2 2 8 2 2 5" xfId="8376" xr:uid="{00000000-0005-0000-0000-00005D200000}"/>
    <cellStyle name="20% - 강조색5 2 2 8 2 3" xfId="8377" xr:uid="{00000000-0005-0000-0000-00005E200000}"/>
    <cellStyle name="20% - 강조색5 2 2 8 2 4" xfId="8378" xr:uid="{00000000-0005-0000-0000-00005F200000}"/>
    <cellStyle name="20% - 강조색5 2 2 8 2 5" xfId="8379" xr:uid="{00000000-0005-0000-0000-000060200000}"/>
    <cellStyle name="20% - 강조색5 2 2 8 2 6" xfId="8380" xr:uid="{00000000-0005-0000-0000-000061200000}"/>
    <cellStyle name="20% - 강조색5 2 2 8 2 7" xfId="8381" xr:uid="{00000000-0005-0000-0000-000062200000}"/>
    <cellStyle name="20% - 강조색5 2 2 8 3" xfId="8382" xr:uid="{00000000-0005-0000-0000-000063200000}"/>
    <cellStyle name="20% - 강조색5 2 2 8 3 2" xfId="8383" xr:uid="{00000000-0005-0000-0000-000064200000}"/>
    <cellStyle name="20% - 강조색5 2 2 8 3 3" xfId="8384" xr:uid="{00000000-0005-0000-0000-000065200000}"/>
    <cellStyle name="20% - 강조색5 2 2 8 3 4" xfId="8385" xr:uid="{00000000-0005-0000-0000-000066200000}"/>
    <cellStyle name="20% - 강조색5 2 2 8 3 5" xfId="8386" xr:uid="{00000000-0005-0000-0000-000067200000}"/>
    <cellStyle name="20% - 강조색5 2 2 8 3 6" xfId="8387" xr:uid="{00000000-0005-0000-0000-000068200000}"/>
    <cellStyle name="20% - 강조색5 2 2 8 4" xfId="8388" xr:uid="{00000000-0005-0000-0000-000069200000}"/>
    <cellStyle name="20% - 강조색5 2 2 8 4 2" xfId="8389" xr:uid="{00000000-0005-0000-0000-00006A200000}"/>
    <cellStyle name="20% - 강조색5 2 2 8 5" xfId="8390" xr:uid="{00000000-0005-0000-0000-00006B200000}"/>
    <cellStyle name="20% - 강조색5 2 2 8 5 2" xfId="8391" xr:uid="{00000000-0005-0000-0000-00006C200000}"/>
    <cellStyle name="20% - 강조색5 2 2 8 6" xfId="8392" xr:uid="{00000000-0005-0000-0000-00006D200000}"/>
    <cellStyle name="20% - 강조색5 2 2 8 7" xfId="8393" xr:uid="{00000000-0005-0000-0000-00006E200000}"/>
    <cellStyle name="20% - 강조색5 2 2 8 8" xfId="8394" xr:uid="{00000000-0005-0000-0000-00006F200000}"/>
    <cellStyle name="20% - 강조색5 2 2 8 9" xfId="8395" xr:uid="{00000000-0005-0000-0000-000070200000}"/>
    <cellStyle name="20% - 강조색5 2 2 9" xfId="8396" xr:uid="{00000000-0005-0000-0000-000071200000}"/>
    <cellStyle name="20% - 강조색5 2 2 9 10" xfId="8397" xr:uid="{00000000-0005-0000-0000-000072200000}"/>
    <cellStyle name="20% - 강조색5 2 2 9 2" xfId="8398" xr:uid="{00000000-0005-0000-0000-000073200000}"/>
    <cellStyle name="20% - 강조색5 2 2 9 2 2" xfId="8399" xr:uid="{00000000-0005-0000-0000-000074200000}"/>
    <cellStyle name="20% - 강조색5 2 2 9 2 3" xfId="8400" xr:uid="{00000000-0005-0000-0000-000075200000}"/>
    <cellStyle name="20% - 강조색5 2 2 9 2 4" xfId="8401" xr:uid="{00000000-0005-0000-0000-000076200000}"/>
    <cellStyle name="20% - 강조색5 2 2 9 2 5" xfId="8402" xr:uid="{00000000-0005-0000-0000-000077200000}"/>
    <cellStyle name="20% - 강조색5 2 2 9 2 6" xfId="8403" xr:uid="{00000000-0005-0000-0000-000078200000}"/>
    <cellStyle name="20% - 강조색5 2 2 9 3" xfId="8404" xr:uid="{00000000-0005-0000-0000-000079200000}"/>
    <cellStyle name="20% - 강조색5 2 2 9 3 2" xfId="8405" xr:uid="{00000000-0005-0000-0000-00007A200000}"/>
    <cellStyle name="20% - 강조색5 2 2 9 4" xfId="8406" xr:uid="{00000000-0005-0000-0000-00007B200000}"/>
    <cellStyle name="20% - 강조색5 2 2 9 4 2" xfId="8407" xr:uid="{00000000-0005-0000-0000-00007C200000}"/>
    <cellStyle name="20% - 강조색5 2 2 9 5" xfId="8408" xr:uid="{00000000-0005-0000-0000-00007D200000}"/>
    <cellStyle name="20% - 강조색5 2 2 9 5 2" xfId="8409" xr:uid="{00000000-0005-0000-0000-00007E200000}"/>
    <cellStyle name="20% - 강조색5 2 2 9 6" xfId="8410" xr:uid="{00000000-0005-0000-0000-00007F200000}"/>
    <cellStyle name="20% - 강조색5 2 2 9 7" xfId="8411" xr:uid="{00000000-0005-0000-0000-000080200000}"/>
    <cellStyle name="20% - 강조색5 2 2 9 8" xfId="8412" xr:uid="{00000000-0005-0000-0000-000081200000}"/>
    <cellStyle name="20% - 강조색5 2 2 9 9" xfId="8413" xr:uid="{00000000-0005-0000-0000-000082200000}"/>
    <cellStyle name="20% - 강조색5 2 20" xfId="8414" xr:uid="{00000000-0005-0000-0000-000083200000}"/>
    <cellStyle name="20% - 강조색5 2 3" xfId="8415" xr:uid="{00000000-0005-0000-0000-000084200000}"/>
    <cellStyle name="20% - 강조색5 2 3 10" xfId="8416" xr:uid="{00000000-0005-0000-0000-000085200000}"/>
    <cellStyle name="20% - 강조색5 2 3 10 2" xfId="8417" xr:uid="{00000000-0005-0000-0000-000086200000}"/>
    <cellStyle name="20% - 강조색5 2 3 11" xfId="8418" xr:uid="{00000000-0005-0000-0000-000087200000}"/>
    <cellStyle name="20% - 강조색5 2 3 12" xfId="8419" xr:uid="{00000000-0005-0000-0000-000088200000}"/>
    <cellStyle name="20% - 강조색5 2 3 13" xfId="8420" xr:uid="{00000000-0005-0000-0000-000089200000}"/>
    <cellStyle name="20% - 강조색5 2 3 14" xfId="8421" xr:uid="{00000000-0005-0000-0000-00008A200000}"/>
    <cellStyle name="20% - 강조색5 2 3 15" xfId="8422" xr:uid="{00000000-0005-0000-0000-00008B200000}"/>
    <cellStyle name="20% - 강조색5 2 3 2" xfId="8423" xr:uid="{00000000-0005-0000-0000-00008C200000}"/>
    <cellStyle name="20% - 강조색5 2 3 2 10" xfId="8424" xr:uid="{00000000-0005-0000-0000-00008D200000}"/>
    <cellStyle name="20% - 강조색5 2 3 2 11" xfId="8425" xr:uid="{00000000-0005-0000-0000-00008E200000}"/>
    <cellStyle name="20% - 강조색5 2 3 2 12" xfId="8426" xr:uid="{00000000-0005-0000-0000-00008F200000}"/>
    <cellStyle name="20% - 강조색5 2 3 2 13" xfId="8427" xr:uid="{00000000-0005-0000-0000-000090200000}"/>
    <cellStyle name="20% - 강조색5 2 3 2 14" xfId="8428" xr:uid="{00000000-0005-0000-0000-000091200000}"/>
    <cellStyle name="20% - 강조색5 2 3 2 2" xfId="8429" xr:uid="{00000000-0005-0000-0000-000092200000}"/>
    <cellStyle name="20% - 강조색5 2 3 2 2 10" xfId="8430" xr:uid="{00000000-0005-0000-0000-000093200000}"/>
    <cellStyle name="20% - 강조색5 2 3 2 2 2" xfId="8431" xr:uid="{00000000-0005-0000-0000-000094200000}"/>
    <cellStyle name="20% - 강조색5 2 3 2 2 2 2" xfId="8432" xr:uid="{00000000-0005-0000-0000-000095200000}"/>
    <cellStyle name="20% - 강조색5 2 3 2 2 2 2 2" xfId="8433" xr:uid="{00000000-0005-0000-0000-000096200000}"/>
    <cellStyle name="20% - 강조색5 2 3 2 2 2 2 3" xfId="8434" xr:uid="{00000000-0005-0000-0000-000097200000}"/>
    <cellStyle name="20% - 강조색5 2 3 2 2 2 2 4" xfId="8435" xr:uid="{00000000-0005-0000-0000-000098200000}"/>
    <cellStyle name="20% - 강조색5 2 3 2 2 2 2 5" xfId="8436" xr:uid="{00000000-0005-0000-0000-000099200000}"/>
    <cellStyle name="20% - 강조색5 2 3 2 2 2 3" xfId="8437" xr:uid="{00000000-0005-0000-0000-00009A200000}"/>
    <cellStyle name="20% - 강조색5 2 3 2 2 2 4" xfId="8438" xr:uid="{00000000-0005-0000-0000-00009B200000}"/>
    <cellStyle name="20% - 강조색5 2 3 2 2 2 5" xfId="8439" xr:uid="{00000000-0005-0000-0000-00009C200000}"/>
    <cellStyle name="20% - 강조색5 2 3 2 2 2 6" xfId="8440" xr:uid="{00000000-0005-0000-0000-00009D200000}"/>
    <cellStyle name="20% - 강조색5 2 3 2 2 2 7" xfId="8441" xr:uid="{00000000-0005-0000-0000-00009E200000}"/>
    <cellStyle name="20% - 강조색5 2 3 2 2 3" xfId="8442" xr:uid="{00000000-0005-0000-0000-00009F200000}"/>
    <cellStyle name="20% - 강조색5 2 3 2 2 3 2" xfId="8443" xr:uid="{00000000-0005-0000-0000-0000A0200000}"/>
    <cellStyle name="20% - 강조색5 2 3 2 2 3 3" xfId="8444" xr:uid="{00000000-0005-0000-0000-0000A1200000}"/>
    <cellStyle name="20% - 강조색5 2 3 2 2 3 4" xfId="8445" xr:uid="{00000000-0005-0000-0000-0000A2200000}"/>
    <cellStyle name="20% - 강조색5 2 3 2 2 3 5" xfId="8446" xr:uid="{00000000-0005-0000-0000-0000A3200000}"/>
    <cellStyle name="20% - 강조색5 2 3 2 2 3 6" xfId="8447" xr:uid="{00000000-0005-0000-0000-0000A4200000}"/>
    <cellStyle name="20% - 강조색5 2 3 2 2 4" xfId="8448" xr:uid="{00000000-0005-0000-0000-0000A5200000}"/>
    <cellStyle name="20% - 강조색5 2 3 2 2 4 2" xfId="8449" xr:uid="{00000000-0005-0000-0000-0000A6200000}"/>
    <cellStyle name="20% - 강조색5 2 3 2 2 4 3" xfId="8450" xr:uid="{00000000-0005-0000-0000-0000A7200000}"/>
    <cellStyle name="20% - 강조색5 2 3 2 2 5" xfId="8451" xr:uid="{00000000-0005-0000-0000-0000A8200000}"/>
    <cellStyle name="20% - 강조색5 2 3 2 2 5 2" xfId="8452" xr:uid="{00000000-0005-0000-0000-0000A9200000}"/>
    <cellStyle name="20% - 강조색5 2 3 2 2 6" xfId="8453" xr:uid="{00000000-0005-0000-0000-0000AA200000}"/>
    <cellStyle name="20% - 강조색5 2 3 2 2 7" xfId="8454" xr:uid="{00000000-0005-0000-0000-0000AB200000}"/>
    <cellStyle name="20% - 강조색5 2 3 2 2 8" xfId="8455" xr:uid="{00000000-0005-0000-0000-0000AC200000}"/>
    <cellStyle name="20% - 강조색5 2 3 2 2 9" xfId="8456" xr:uid="{00000000-0005-0000-0000-0000AD200000}"/>
    <cellStyle name="20% - 강조색5 2 3 2 3" xfId="8457" xr:uid="{00000000-0005-0000-0000-0000AE200000}"/>
    <cellStyle name="20% - 강조색5 2 3 2 3 10" xfId="8458" xr:uid="{00000000-0005-0000-0000-0000AF200000}"/>
    <cellStyle name="20% - 강조색5 2 3 2 3 2" xfId="8459" xr:uid="{00000000-0005-0000-0000-0000B0200000}"/>
    <cellStyle name="20% - 강조색5 2 3 2 3 2 2" xfId="8460" xr:uid="{00000000-0005-0000-0000-0000B1200000}"/>
    <cellStyle name="20% - 강조색5 2 3 2 3 2 2 2" xfId="8461" xr:uid="{00000000-0005-0000-0000-0000B2200000}"/>
    <cellStyle name="20% - 강조색5 2 3 2 3 2 2 3" xfId="8462" xr:uid="{00000000-0005-0000-0000-0000B3200000}"/>
    <cellStyle name="20% - 강조색5 2 3 2 3 2 2 4" xfId="8463" xr:uid="{00000000-0005-0000-0000-0000B4200000}"/>
    <cellStyle name="20% - 강조색5 2 3 2 3 2 2 5" xfId="8464" xr:uid="{00000000-0005-0000-0000-0000B5200000}"/>
    <cellStyle name="20% - 강조색5 2 3 2 3 2 3" xfId="8465" xr:uid="{00000000-0005-0000-0000-0000B6200000}"/>
    <cellStyle name="20% - 강조색5 2 3 2 3 2 4" xfId="8466" xr:uid="{00000000-0005-0000-0000-0000B7200000}"/>
    <cellStyle name="20% - 강조색5 2 3 2 3 2 5" xfId="8467" xr:uid="{00000000-0005-0000-0000-0000B8200000}"/>
    <cellStyle name="20% - 강조색5 2 3 2 3 2 6" xfId="8468" xr:uid="{00000000-0005-0000-0000-0000B9200000}"/>
    <cellStyle name="20% - 강조색5 2 3 2 3 2 7" xfId="8469" xr:uid="{00000000-0005-0000-0000-0000BA200000}"/>
    <cellStyle name="20% - 강조색5 2 3 2 3 3" xfId="8470" xr:uid="{00000000-0005-0000-0000-0000BB200000}"/>
    <cellStyle name="20% - 강조색5 2 3 2 3 3 2" xfId="8471" xr:uid="{00000000-0005-0000-0000-0000BC200000}"/>
    <cellStyle name="20% - 강조색5 2 3 2 3 3 3" xfId="8472" xr:uid="{00000000-0005-0000-0000-0000BD200000}"/>
    <cellStyle name="20% - 강조색5 2 3 2 3 3 4" xfId="8473" xr:uid="{00000000-0005-0000-0000-0000BE200000}"/>
    <cellStyle name="20% - 강조색5 2 3 2 3 3 5" xfId="8474" xr:uid="{00000000-0005-0000-0000-0000BF200000}"/>
    <cellStyle name="20% - 강조색5 2 3 2 3 3 6" xfId="8475" xr:uid="{00000000-0005-0000-0000-0000C0200000}"/>
    <cellStyle name="20% - 강조색5 2 3 2 3 4" xfId="8476" xr:uid="{00000000-0005-0000-0000-0000C1200000}"/>
    <cellStyle name="20% - 강조색5 2 3 2 3 4 2" xfId="8477" xr:uid="{00000000-0005-0000-0000-0000C2200000}"/>
    <cellStyle name="20% - 강조색5 2 3 2 3 4 3" xfId="8478" xr:uid="{00000000-0005-0000-0000-0000C3200000}"/>
    <cellStyle name="20% - 강조색5 2 3 2 3 5" xfId="8479" xr:uid="{00000000-0005-0000-0000-0000C4200000}"/>
    <cellStyle name="20% - 강조색5 2 3 2 3 5 2" xfId="8480" xr:uid="{00000000-0005-0000-0000-0000C5200000}"/>
    <cellStyle name="20% - 강조색5 2 3 2 3 6" xfId="8481" xr:uid="{00000000-0005-0000-0000-0000C6200000}"/>
    <cellStyle name="20% - 강조색5 2 3 2 3 7" xfId="8482" xr:uid="{00000000-0005-0000-0000-0000C7200000}"/>
    <cellStyle name="20% - 강조색5 2 3 2 3 8" xfId="8483" xr:uid="{00000000-0005-0000-0000-0000C8200000}"/>
    <cellStyle name="20% - 강조색5 2 3 2 3 9" xfId="8484" xr:uid="{00000000-0005-0000-0000-0000C9200000}"/>
    <cellStyle name="20% - 강조색5 2 3 2 4" xfId="8485" xr:uid="{00000000-0005-0000-0000-0000CA200000}"/>
    <cellStyle name="20% - 강조색5 2 3 2 4 10" xfId="8486" xr:uid="{00000000-0005-0000-0000-0000CB200000}"/>
    <cellStyle name="20% - 강조색5 2 3 2 4 2" xfId="8487" xr:uid="{00000000-0005-0000-0000-0000CC200000}"/>
    <cellStyle name="20% - 강조색5 2 3 2 4 2 2" xfId="8488" xr:uid="{00000000-0005-0000-0000-0000CD200000}"/>
    <cellStyle name="20% - 강조색5 2 3 2 4 2 3" xfId="8489" xr:uid="{00000000-0005-0000-0000-0000CE200000}"/>
    <cellStyle name="20% - 강조색5 2 3 2 4 2 4" xfId="8490" xr:uid="{00000000-0005-0000-0000-0000CF200000}"/>
    <cellStyle name="20% - 강조색5 2 3 2 4 2 5" xfId="8491" xr:uid="{00000000-0005-0000-0000-0000D0200000}"/>
    <cellStyle name="20% - 강조색5 2 3 2 4 2 6" xfId="8492" xr:uid="{00000000-0005-0000-0000-0000D1200000}"/>
    <cellStyle name="20% - 강조색5 2 3 2 4 3" xfId="8493" xr:uid="{00000000-0005-0000-0000-0000D2200000}"/>
    <cellStyle name="20% - 강조색5 2 3 2 4 3 2" xfId="8494" xr:uid="{00000000-0005-0000-0000-0000D3200000}"/>
    <cellStyle name="20% - 강조색5 2 3 2 4 3 3" xfId="8495" xr:uid="{00000000-0005-0000-0000-0000D4200000}"/>
    <cellStyle name="20% - 강조색5 2 3 2 4 4" xfId="8496" xr:uid="{00000000-0005-0000-0000-0000D5200000}"/>
    <cellStyle name="20% - 강조색5 2 3 2 4 4 2" xfId="8497" xr:uid="{00000000-0005-0000-0000-0000D6200000}"/>
    <cellStyle name="20% - 강조색5 2 3 2 4 4 3" xfId="8498" xr:uid="{00000000-0005-0000-0000-0000D7200000}"/>
    <cellStyle name="20% - 강조색5 2 3 2 4 5" xfId="8499" xr:uid="{00000000-0005-0000-0000-0000D8200000}"/>
    <cellStyle name="20% - 강조색5 2 3 2 4 5 2" xfId="8500" xr:uid="{00000000-0005-0000-0000-0000D9200000}"/>
    <cellStyle name="20% - 강조색5 2 3 2 4 6" xfId="8501" xr:uid="{00000000-0005-0000-0000-0000DA200000}"/>
    <cellStyle name="20% - 강조색5 2 3 2 4 7" xfId="8502" xr:uid="{00000000-0005-0000-0000-0000DB200000}"/>
    <cellStyle name="20% - 강조색5 2 3 2 4 8" xfId="8503" xr:uid="{00000000-0005-0000-0000-0000DC200000}"/>
    <cellStyle name="20% - 강조색5 2 3 2 4 9" xfId="8504" xr:uid="{00000000-0005-0000-0000-0000DD200000}"/>
    <cellStyle name="20% - 강조색5 2 3 2 5" xfId="8505" xr:uid="{00000000-0005-0000-0000-0000DE200000}"/>
    <cellStyle name="20% - 강조색5 2 3 2 5 10" xfId="8506" xr:uid="{00000000-0005-0000-0000-0000DF200000}"/>
    <cellStyle name="20% - 강조색5 2 3 2 5 2" xfId="8507" xr:uid="{00000000-0005-0000-0000-0000E0200000}"/>
    <cellStyle name="20% - 강조색5 2 3 2 5 2 2" xfId="8508" xr:uid="{00000000-0005-0000-0000-0000E1200000}"/>
    <cellStyle name="20% - 강조색5 2 3 2 5 2 3" xfId="8509" xr:uid="{00000000-0005-0000-0000-0000E2200000}"/>
    <cellStyle name="20% - 강조색5 2 3 2 5 3" xfId="8510" xr:uid="{00000000-0005-0000-0000-0000E3200000}"/>
    <cellStyle name="20% - 강조색5 2 3 2 5 3 2" xfId="8511" xr:uid="{00000000-0005-0000-0000-0000E4200000}"/>
    <cellStyle name="20% - 강조색5 2 3 2 5 3 3" xfId="8512" xr:uid="{00000000-0005-0000-0000-0000E5200000}"/>
    <cellStyle name="20% - 강조색5 2 3 2 5 4" xfId="8513" xr:uid="{00000000-0005-0000-0000-0000E6200000}"/>
    <cellStyle name="20% - 강조색5 2 3 2 5 4 2" xfId="8514" xr:uid="{00000000-0005-0000-0000-0000E7200000}"/>
    <cellStyle name="20% - 강조색5 2 3 2 5 5" xfId="8515" xr:uid="{00000000-0005-0000-0000-0000E8200000}"/>
    <cellStyle name="20% - 강조색5 2 3 2 5 5 2" xfId="8516" xr:uid="{00000000-0005-0000-0000-0000E9200000}"/>
    <cellStyle name="20% - 강조색5 2 3 2 5 6" xfId="8517" xr:uid="{00000000-0005-0000-0000-0000EA200000}"/>
    <cellStyle name="20% - 강조색5 2 3 2 5 7" xfId="8518" xr:uid="{00000000-0005-0000-0000-0000EB200000}"/>
    <cellStyle name="20% - 강조색5 2 3 2 5 8" xfId="8519" xr:uid="{00000000-0005-0000-0000-0000EC200000}"/>
    <cellStyle name="20% - 강조색5 2 3 2 5 9" xfId="8520" xr:uid="{00000000-0005-0000-0000-0000ED200000}"/>
    <cellStyle name="20% - 강조색5 2 3 2 6" xfId="8521" xr:uid="{00000000-0005-0000-0000-0000EE200000}"/>
    <cellStyle name="20% - 강조색5 2 3 2 6 2" xfId="8522" xr:uid="{00000000-0005-0000-0000-0000EF200000}"/>
    <cellStyle name="20% - 강조색5 2 3 2 6 3" xfId="8523" xr:uid="{00000000-0005-0000-0000-0000F0200000}"/>
    <cellStyle name="20% - 강조색5 2 3 2 7" xfId="8524" xr:uid="{00000000-0005-0000-0000-0000F1200000}"/>
    <cellStyle name="20% - 강조색5 2 3 2 7 2" xfId="8525" xr:uid="{00000000-0005-0000-0000-0000F2200000}"/>
    <cellStyle name="20% - 강조색5 2 3 2 7 3" xfId="8526" xr:uid="{00000000-0005-0000-0000-0000F3200000}"/>
    <cellStyle name="20% - 강조색5 2 3 2 8" xfId="8527" xr:uid="{00000000-0005-0000-0000-0000F4200000}"/>
    <cellStyle name="20% - 강조색5 2 3 2 8 2" xfId="8528" xr:uid="{00000000-0005-0000-0000-0000F5200000}"/>
    <cellStyle name="20% - 강조색5 2 3 2 8 3" xfId="8529" xr:uid="{00000000-0005-0000-0000-0000F6200000}"/>
    <cellStyle name="20% - 강조색5 2 3 2 9" xfId="8530" xr:uid="{00000000-0005-0000-0000-0000F7200000}"/>
    <cellStyle name="20% - 강조색5 2 3 2 9 2" xfId="8531" xr:uid="{00000000-0005-0000-0000-0000F8200000}"/>
    <cellStyle name="20% - 강조색5 2 3 3" xfId="8532" xr:uid="{00000000-0005-0000-0000-0000F9200000}"/>
    <cellStyle name="20% - 강조색5 2 3 3 10" xfId="8533" xr:uid="{00000000-0005-0000-0000-0000FA200000}"/>
    <cellStyle name="20% - 강조색5 2 3 3 2" xfId="8534" xr:uid="{00000000-0005-0000-0000-0000FB200000}"/>
    <cellStyle name="20% - 강조색5 2 3 3 2 2" xfId="8535" xr:uid="{00000000-0005-0000-0000-0000FC200000}"/>
    <cellStyle name="20% - 강조색5 2 3 3 2 2 2" xfId="8536" xr:uid="{00000000-0005-0000-0000-0000FD200000}"/>
    <cellStyle name="20% - 강조색5 2 3 3 2 2 3" xfId="8537" xr:uid="{00000000-0005-0000-0000-0000FE200000}"/>
    <cellStyle name="20% - 강조색5 2 3 3 2 2 4" xfId="8538" xr:uid="{00000000-0005-0000-0000-0000FF200000}"/>
    <cellStyle name="20% - 강조색5 2 3 3 2 2 5" xfId="8539" xr:uid="{00000000-0005-0000-0000-000000210000}"/>
    <cellStyle name="20% - 강조색5 2 3 3 2 3" xfId="8540" xr:uid="{00000000-0005-0000-0000-000001210000}"/>
    <cellStyle name="20% - 강조색5 2 3 3 2 4" xfId="8541" xr:uid="{00000000-0005-0000-0000-000002210000}"/>
    <cellStyle name="20% - 강조색5 2 3 3 2 5" xfId="8542" xr:uid="{00000000-0005-0000-0000-000003210000}"/>
    <cellStyle name="20% - 강조색5 2 3 3 2 6" xfId="8543" xr:uid="{00000000-0005-0000-0000-000004210000}"/>
    <cellStyle name="20% - 강조색5 2 3 3 2 7" xfId="8544" xr:uid="{00000000-0005-0000-0000-000005210000}"/>
    <cellStyle name="20% - 강조색5 2 3 3 3" xfId="8545" xr:uid="{00000000-0005-0000-0000-000006210000}"/>
    <cellStyle name="20% - 강조색5 2 3 3 3 2" xfId="8546" xr:uid="{00000000-0005-0000-0000-000007210000}"/>
    <cellStyle name="20% - 강조색5 2 3 3 3 3" xfId="8547" xr:uid="{00000000-0005-0000-0000-000008210000}"/>
    <cellStyle name="20% - 강조색5 2 3 3 3 4" xfId="8548" xr:uid="{00000000-0005-0000-0000-000009210000}"/>
    <cellStyle name="20% - 강조색5 2 3 3 3 5" xfId="8549" xr:uid="{00000000-0005-0000-0000-00000A210000}"/>
    <cellStyle name="20% - 강조색5 2 3 3 3 6" xfId="8550" xr:uid="{00000000-0005-0000-0000-00000B210000}"/>
    <cellStyle name="20% - 강조색5 2 3 3 4" xfId="8551" xr:uid="{00000000-0005-0000-0000-00000C210000}"/>
    <cellStyle name="20% - 강조색5 2 3 3 4 2" xfId="8552" xr:uid="{00000000-0005-0000-0000-00000D210000}"/>
    <cellStyle name="20% - 강조색5 2 3 3 4 3" xfId="8553" xr:uid="{00000000-0005-0000-0000-00000E210000}"/>
    <cellStyle name="20% - 강조색5 2 3 3 5" xfId="8554" xr:uid="{00000000-0005-0000-0000-00000F210000}"/>
    <cellStyle name="20% - 강조색5 2 3 3 5 2" xfId="8555" xr:uid="{00000000-0005-0000-0000-000010210000}"/>
    <cellStyle name="20% - 강조색5 2 3 3 6" xfId="8556" xr:uid="{00000000-0005-0000-0000-000011210000}"/>
    <cellStyle name="20% - 강조색5 2 3 3 7" xfId="8557" xr:uid="{00000000-0005-0000-0000-000012210000}"/>
    <cellStyle name="20% - 강조색5 2 3 3 8" xfId="8558" xr:uid="{00000000-0005-0000-0000-000013210000}"/>
    <cellStyle name="20% - 강조색5 2 3 3 9" xfId="8559" xr:uid="{00000000-0005-0000-0000-000014210000}"/>
    <cellStyle name="20% - 강조색5 2 3 4" xfId="8560" xr:uid="{00000000-0005-0000-0000-000015210000}"/>
    <cellStyle name="20% - 강조색5 2 3 4 10" xfId="8561" xr:uid="{00000000-0005-0000-0000-000016210000}"/>
    <cellStyle name="20% - 강조색5 2 3 4 2" xfId="8562" xr:uid="{00000000-0005-0000-0000-000017210000}"/>
    <cellStyle name="20% - 강조색5 2 3 4 2 2" xfId="8563" xr:uid="{00000000-0005-0000-0000-000018210000}"/>
    <cellStyle name="20% - 강조색5 2 3 4 2 2 2" xfId="8564" xr:uid="{00000000-0005-0000-0000-000019210000}"/>
    <cellStyle name="20% - 강조색5 2 3 4 2 2 3" xfId="8565" xr:uid="{00000000-0005-0000-0000-00001A210000}"/>
    <cellStyle name="20% - 강조색5 2 3 4 2 2 4" xfId="8566" xr:uid="{00000000-0005-0000-0000-00001B210000}"/>
    <cellStyle name="20% - 강조색5 2 3 4 2 2 5" xfId="8567" xr:uid="{00000000-0005-0000-0000-00001C210000}"/>
    <cellStyle name="20% - 강조색5 2 3 4 2 3" xfId="8568" xr:uid="{00000000-0005-0000-0000-00001D210000}"/>
    <cellStyle name="20% - 강조색5 2 3 4 2 4" xfId="8569" xr:uid="{00000000-0005-0000-0000-00001E210000}"/>
    <cellStyle name="20% - 강조색5 2 3 4 2 5" xfId="8570" xr:uid="{00000000-0005-0000-0000-00001F210000}"/>
    <cellStyle name="20% - 강조색5 2 3 4 2 6" xfId="8571" xr:uid="{00000000-0005-0000-0000-000020210000}"/>
    <cellStyle name="20% - 강조색5 2 3 4 2 7" xfId="8572" xr:uid="{00000000-0005-0000-0000-000021210000}"/>
    <cellStyle name="20% - 강조색5 2 3 4 3" xfId="8573" xr:uid="{00000000-0005-0000-0000-000022210000}"/>
    <cellStyle name="20% - 강조색5 2 3 4 3 2" xfId="8574" xr:uid="{00000000-0005-0000-0000-000023210000}"/>
    <cellStyle name="20% - 강조색5 2 3 4 3 3" xfId="8575" xr:uid="{00000000-0005-0000-0000-000024210000}"/>
    <cellStyle name="20% - 강조색5 2 3 4 3 4" xfId="8576" xr:uid="{00000000-0005-0000-0000-000025210000}"/>
    <cellStyle name="20% - 강조색5 2 3 4 3 5" xfId="8577" xr:uid="{00000000-0005-0000-0000-000026210000}"/>
    <cellStyle name="20% - 강조색5 2 3 4 3 6" xfId="8578" xr:uid="{00000000-0005-0000-0000-000027210000}"/>
    <cellStyle name="20% - 강조색5 2 3 4 4" xfId="8579" xr:uid="{00000000-0005-0000-0000-000028210000}"/>
    <cellStyle name="20% - 강조색5 2 3 4 4 2" xfId="8580" xr:uid="{00000000-0005-0000-0000-000029210000}"/>
    <cellStyle name="20% - 강조색5 2 3 4 4 3" xfId="8581" xr:uid="{00000000-0005-0000-0000-00002A210000}"/>
    <cellStyle name="20% - 강조색5 2 3 4 5" xfId="8582" xr:uid="{00000000-0005-0000-0000-00002B210000}"/>
    <cellStyle name="20% - 강조색5 2 3 4 5 2" xfId="8583" xr:uid="{00000000-0005-0000-0000-00002C210000}"/>
    <cellStyle name="20% - 강조색5 2 3 4 6" xfId="8584" xr:uid="{00000000-0005-0000-0000-00002D210000}"/>
    <cellStyle name="20% - 강조색5 2 3 4 7" xfId="8585" xr:uid="{00000000-0005-0000-0000-00002E210000}"/>
    <cellStyle name="20% - 강조색5 2 3 4 8" xfId="8586" xr:uid="{00000000-0005-0000-0000-00002F210000}"/>
    <cellStyle name="20% - 강조색5 2 3 4 9" xfId="8587" xr:uid="{00000000-0005-0000-0000-000030210000}"/>
    <cellStyle name="20% - 강조색5 2 3 5" xfId="8588" xr:uid="{00000000-0005-0000-0000-000031210000}"/>
    <cellStyle name="20% - 강조색5 2 3 5 10" xfId="8589" xr:uid="{00000000-0005-0000-0000-000032210000}"/>
    <cellStyle name="20% - 강조색5 2 3 5 2" xfId="8590" xr:uid="{00000000-0005-0000-0000-000033210000}"/>
    <cellStyle name="20% - 강조색5 2 3 5 2 2" xfId="8591" xr:uid="{00000000-0005-0000-0000-000034210000}"/>
    <cellStyle name="20% - 강조색5 2 3 5 2 3" xfId="8592" xr:uid="{00000000-0005-0000-0000-000035210000}"/>
    <cellStyle name="20% - 강조색5 2 3 5 2 4" xfId="8593" xr:uid="{00000000-0005-0000-0000-000036210000}"/>
    <cellStyle name="20% - 강조색5 2 3 5 2 5" xfId="8594" xr:uid="{00000000-0005-0000-0000-000037210000}"/>
    <cellStyle name="20% - 강조색5 2 3 5 2 6" xfId="8595" xr:uid="{00000000-0005-0000-0000-000038210000}"/>
    <cellStyle name="20% - 강조색5 2 3 5 3" xfId="8596" xr:uid="{00000000-0005-0000-0000-000039210000}"/>
    <cellStyle name="20% - 강조색5 2 3 5 3 2" xfId="8597" xr:uid="{00000000-0005-0000-0000-00003A210000}"/>
    <cellStyle name="20% - 강조색5 2 3 5 3 3" xfId="8598" xr:uid="{00000000-0005-0000-0000-00003B210000}"/>
    <cellStyle name="20% - 강조색5 2 3 5 4" xfId="8599" xr:uid="{00000000-0005-0000-0000-00003C210000}"/>
    <cellStyle name="20% - 강조색5 2 3 5 4 2" xfId="8600" xr:uid="{00000000-0005-0000-0000-00003D210000}"/>
    <cellStyle name="20% - 강조색5 2 3 5 4 3" xfId="8601" xr:uid="{00000000-0005-0000-0000-00003E210000}"/>
    <cellStyle name="20% - 강조색5 2 3 5 5" xfId="8602" xr:uid="{00000000-0005-0000-0000-00003F210000}"/>
    <cellStyle name="20% - 강조색5 2 3 5 5 2" xfId="8603" xr:uid="{00000000-0005-0000-0000-000040210000}"/>
    <cellStyle name="20% - 강조색5 2 3 5 6" xfId="8604" xr:uid="{00000000-0005-0000-0000-000041210000}"/>
    <cellStyle name="20% - 강조색5 2 3 5 7" xfId="8605" xr:uid="{00000000-0005-0000-0000-000042210000}"/>
    <cellStyle name="20% - 강조색5 2 3 5 8" xfId="8606" xr:uid="{00000000-0005-0000-0000-000043210000}"/>
    <cellStyle name="20% - 강조색5 2 3 5 9" xfId="8607" xr:uid="{00000000-0005-0000-0000-000044210000}"/>
    <cellStyle name="20% - 강조색5 2 3 6" xfId="8608" xr:uid="{00000000-0005-0000-0000-000045210000}"/>
    <cellStyle name="20% - 강조색5 2 3 6 10" xfId="8609" xr:uid="{00000000-0005-0000-0000-000046210000}"/>
    <cellStyle name="20% - 강조색5 2 3 6 2" xfId="8610" xr:uid="{00000000-0005-0000-0000-000047210000}"/>
    <cellStyle name="20% - 강조색5 2 3 6 2 2" xfId="8611" xr:uid="{00000000-0005-0000-0000-000048210000}"/>
    <cellStyle name="20% - 강조색5 2 3 6 2 3" xfId="8612" xr:uid="{00000000-0005-0000-0000-000049210000}"/>
    <cellStyle name="20% - 강조색5 2 3 6 3" xfId="8613" xr:uid="{00000000-0005-0000-0000-00004A210000}"/>
    <cellStyle name="20% - 강조색5 2 3 6 3 2" xfId="8614" xr:uid="{00000000-0005-0000-0000-00004B210000}"/>
    <cellStyle name="20% - 강조색5 2 3 6 3 3" xfId="8615" xr:uid="{00000000-0005-0000-0000-00004C210000}"/>
    <cellStyle name="20% - 강조색5 2 3 6 4" xfId="8616" xr:uid="{00000000-0005-0000-0000-00004D210000}"/>
    <cellStyle name="20% - 강조색5 2 3 6 4 2" xfId="8617" xr:uid="{00000000-0005-0000-0000-00004E210000}"/>
    <cellStyle name="20% - 강조색5 2 3 6 5" xfId="8618" xr:uid="{00000000-0005-0000-0000-00004F210000}"/>
    <cellStyle name="20% - 강조색5 2 3 6 5 2" xfId="8619" xr:uid="{00000000-0005-0000-0000-000050210000}"/>
    <cellStyle name="20% - 강조색5 2 3 6 6" xfId="8620" xr:uid="{00000000-0005-0000-0000-000051210000}"/>
    <cellStyle name="20% - 강조색5 2 3 6 7" xfId="8621" xr:uid="{00000000-0005-0000-0000-000052210000}"/>
    <cellStyle name="20% - 강조색5 2 3 6 8" xfId="8622" xr:uid="{00000000-0005-0000-0000-000053210000}"/>
    <cellStyle name="20% - 강조색5 2 3 6 9" xfId="8623" xr:uid="{00000000-0005-0000-0000-000054210000}"/>
    <cellStyle name="20% - 강조색5 2 3 7" xfId="8624" xr:uid="{00000000-0005-0000-0000-000055210000}"/>
    <cellStyle name="20% - 강조색5 2 3 7 2" xfId="8625" xr:uid="{00000000-0005-0000-0000-000056210000}"/>
    <cellStyle name="20% - 강조색5 2 3 7 3" xfId="8626" xr:uid="{00000000-0005-0000-0000-000057210000}"/>
    <cellStyle name="20% - 강조색5 2 3 8" xfId="8627" xr:uid="{00000000-0005-0000-0000-000058210000}"/>
    <cellStyle name="20% - 강조색5 2 3 8 2" xfId="8628" xr:uid="{00000000-0005-0000-0000-000059210000}"/>
    <cellStyle name="20% - 강조색5 2 3 8 3" xfId="8629" xr:uid="{00000000-0005-0000-0000-00005A210000}"/>
    <cellStyle name="20% - 강조색5 2 3 9" xfId="8630" xr:uid="{00000000-0005-0000-0000-00005B210000}"/>
    <cellStyle name="20% - 강조색5 2 3 9 2" xfId="8631" xr:uid="{00000000-0005-0000-0000-00005C210000}"/>
    <cellStyle name="20% - 강조색5 2 3 9 3" xfId="8632" xr:uid="{00000000-0005-0000-0000-00005D210000}"/>
    <cellStyle name="20% - 강조색5 2 4" xfId="8633" xr:uid="{00000000-0005-0000-0000-00005E210000}"/>
    <cellStyle name="20% - 강조색5 2 4 10" xfId="8634" xr:uid="{00000000-0005-0000-0000-00005F210000}"/>
    <cellStyle name="20% - 강조색5 2 4 10 2" xfId="8635" xr:uid="{00000000-0005-0000-0000-000060210000}"/>
    <cellStyle name="20% - 강조색5 2 4 11" xfId="8636" xr:uid="{00000000-0005-0000-0000-000061210000}"/>
    <cellStyle name="20% - 강조색5 2 4 12" xfId="8637" xr:uid="{00000000-0005-0000-0000-000062210000}"/>
    <cellStyle name="20% - 강조색5 2 4 13" xfId="8638" xr:uid="{00000000-0005-0000-0000-000063210000}"/>
    <cellStyle name="20% - 강조색5 2 4 14" xfId="8639" xr:uid="{00000000-0005-0000-0000-000064210000}"/>
    <cellStyle name="20% - 강조색5 2 4 15" xfId="8640" xr:uid="{00000000-0005-0000-0000-000065210000}"/>
    <cellStyle name="20% - 강조색5 2 4 2" xfId="8641" xr:uid="{00000000-0005-0000-0000-000066210000}"/>
    <cellStyle name="20% - 강조색5 2 4 2 10" xfId="8642" xr:uid="{00000000-0005-0000-0000-000067210000}"/>
    <cellStyle name="20% - 강조색5 2 4 2 11" xfId="8643" xr:uid="{00000000-0005-0000-0000-000068210000}"/>
    <cellStyle name="20% - 강조색5 2 4 2 12" xfId="8644" xr:uid="{00000000-0005-0000-0000-000069210000}"/>
    <cellStyle name="20% - 강조색5 2 4 2 2" xfId="8645" xr:uid="{00000000-0005-0000-0000-00006A210000}"/>
    <cellStyle name="20% - 강조색5 2 4 2 2 10" xfId="8646" xr:uid="{00000000-0005-0000-0000-00006B210000}"/>
    <cellStyle name="20% - 강조색5 2 4 2 2 2" xfId="8647" xr:uid="{00000000-0005-0000-0000-00006C210000}"/>
    <cellStyle name="20% - 강조색5 2 4 2 2 2 2" xfId="8648" xr:uid="{00000000-0005-0000-0000-00006D210000}"/>
    <cellStyle name="20% - 강조색5 2 4 2 2 2 2 2" xfId="8649" xr:uid="{00000000-0005-0000-0000-00006E210000}"/>
    <cellStyle name="20% - 강조색5 2 4 2 2 2 2 3" xfId="8650" xr:uid="{00000000-0005-0000-0000-00006F210000}"/>
    <cellStyle name="20% - 강조색5 2 4 2 2 2 2 4" xfId="8651" xr:uid="{00000000-0005-0000-0000-000070210000}"/>
    <cellStyle name="20% - 강조색5 2 4 2 2 2 2 5" xfId="8652" xr:uid="{00000000-0005-0000-0000-000071210000}"/>
    <cellStyle name="20% - 강조색5 2 4 2 2 2 3" xfId="8653" xr:uid="{00000000-0005-0000-0000-000072210000}"/>
    <cellStyle name="20% - 강조색5 2 4 2 2 2 4" xfId="8654" xr:uid="{00000000-0005-0000-0000-000073210000}"/>
    <cellStyle name="20% - 강조색5 2 4 2 2 2 5" xfId="8655" xr:uid="{00000000-0005-0000-0000-000074210000}"/>
    <cellStyle name="20% - 강조색5 2 4 2 2 2 6" xfId="8656" xr:uid="{00000000-0005-0000-0000-000075210000}"/>
    <cellStyle name="20% - 강조색5 2 4 2 2 2 7" xfId="8657" xr:uid="{00000000-0005-0000-0000-000076210000}"/>
    <cellStyle name="20% - 강조색5 2 4 2 2 3" xfId="8658" xr:uid="{00000000-0005-0000-0000-000077210000}"/>
    <cellStyle name="20% - 강조색5 2 4 2 2 3 2" xfId="8659" xr:uid="{00000000-0005-0000-0000-000078210000}"/>
    <cellStyle name="20% - 강조색5 2 4 2 2 3 3" xfId="8660" xr:uid="{00000000-0005-0000-0000-000079210000}"/>
    <cellStyle name="20% - 강조색5 2 4 2 2 3 4" xfId="8661" xr:uid="{00000000-0005-0000-0000-00007A210000}"/>
    <cellStyle name="20% - 강조색5 2 4 2 2 3 5" xfId="8662" xr:uid="{00000000-0005-0000-0000-00007B210000}"/>
    <cellStyle name="20% - 강조색5 2 4 2 2 3 6" xfId="8663" xr:uid="{00000000-0005-0000-0000-00007C210000}"/>
    <cellStyle name="20% - 강조색5 2 4 2 2 4" xfId="8664" xr:uid="{00000000-0005-0000-0000-00007D210000}"/>
    <cellStyle name="20% - 강조색5 2 4 2 2 4 2" xfId="8665" xr:uid="{00000000-0005-0000-0000-00007E210000}"/>
    <cellStyle name="20% - 강조색5 2 4 2 2 5" xfId="8666" xr:uid="{00000000-0005-0000-0000-00007F210000}"/>
    <cellStyle name="20% - 강조색5 2 4 2 2 5 2" xfId="8667" xr:uid="{00000000-0005-0000-0000-000080210000}"/>
    <cellStyle name="20% - 강조색5 2 4 2 2 6" xfId="8668" xr:uid="{00000000-0005-0000-0000-000081210000}"/>
    <cellStyle name="20% - 강조색5 2 4 2 2 7" xfId="8669" xr:uid="{00000000-0005-0000-0000-000082210000}"/>
    <cellStyle name="20% - 강조색5 2 4 2 2 8" xfId="8670" xr:uid="{00000000-0005-0000-0000-000083210000}"/>
    <cellStyle name="20% - 강조색5 2 4 2 2 9" xfId="8671" xr:uid="{00000000-0005-0000-0000-000084210000}"/>
    <cellStyle name="20% - 강조색5 2 4 2 3" xfId="8672" xr:uid="{00000000-0005-0000-0000-000085210000}"/>
    <cellStyle name="20% - 강조색5 2 4 2 3 10" xfId="8673" xr:uid="{00000000-0005-0000-0000-000086210000}"/>
    <cellStyle name="20% - 강조색5 2 4 2 3 2" xfId="8674" xr:uid="{00000000-0005-0000-0000-000087210000}"/>
    <cellStyle name="20% - 강조색5 2 4 2 3 2 2" xfId="8675" xr:uid="{00000000-0005-0000-0000-000088210000}"/>
    <cellStyle name="20% - 강조색5 2 4 2 3 2 3" xfId="8676" xr:uid="{00000000-0005-0000-0000-000089210000}"/>
    <cellStyle name="20% - 강조색5 2 4 2 3 2 4" xfId="8677" xr:uid="{00000000-0005-0000-0000-00008A210000}"/>
    <cellStyle name="20% - 강조색5 2 4 2 3 2 5" xfId="8678" xr:uid="{00000000-0005-0000-0000-00008B210000}"/>
    <cellStyle name="20% - 강조색5 2 4 2 3 2 6" xfId="8679" xr:uid="{00000000-0005-0000-0000-00008C210000}"/>
    <cellStyle name="20% - 강조색5 2 4 2 3 3" xfId="8680" xr:uid="{00000000-0005-0000-0000-00008D210000}"/>
    <cellStyle name="20% - 강조색5 2 4 2 3 3 2" xfId="8681" xr:uid="{00000000-0005-0000-0000-00008E210000}"/>
    <cellStyle name="20% - 강조색5 2 4 2 3 4" xfId="8682" xr:uid="{00000000-0005-0000-0000-00008F210000}"/>
    <cellStyle name="20% - 강조색5 2 4 2 3 4 2" xfId="8683" xr:uid="{00000000-0005-0000-0000-000090210000}"/>
    <cellStyle name="20% - 강조색5 2 4 2 3 5" xfId="8684" xr:uid="{00000000-0005-0000-0000-000091210000}"/>
    <cellStyle name="20% - 강조색5 2 4 2 3 5 2" xfId="8685" xr:uid="{00000000-0005-0000-0000-000092210000}"/>
    <cellStyle name="20% - 강조색5 2 4 2 3 6" xfId="8686" xr:uid="{00000000-0005-0000-0000-000093210000}"/>
    <cellStyle name="20% - 강조색5 2 4 2 3 7" xfId="8687" xr:uid="{00000000-0005-0000-0000-000094210000}"/>
    <cellStyle name="20% - 강조색5 2 4 2 3 8" xfId="8688" xr:uid="{00000000-0005-0000-0000-000095210000}"/>
    <cellStyle name="20% - 강조색5 2 4 2 3 9" xfId="8689" xr:uid="{00000000-0005-0000-0000-000096210000}"/>
    <cellStyle name="20% - 강조색5 2 4 2 4" xfId="8690" xr:uid="{00000000-0005-0000-0000-000097210000}"/>
    <cellStyle name="20% - 강조색5 2 4 2 4 2" xfId="8691" xr:uid="{00000000-0005-0000-0000-000098210000}"/>
    <cellStyle name="20% - 강조색5 2 4 2 4 3" xfId="8692" xr:uid="{00000000-0005-0000-0000-000099210000}"/>
    <cellStyle name="20% - 강조색5 2 4 2 4 4" xfId="8693" xr:uid="{00000000-0005-0000-0000-00009A210000}"/>
    <cellStyle name="20% - 강조색5 2 4 2 4 5" xfId="8694" xr:uid="{00000000-0005-0000-0000-00009B210000}"/>
    <cellStyle name="20% - 강조색5 2 4 2 4 6" xfId="8695" xr:uid="{00000000-0005-0000-0000-00009C210000}"/>
    <cellStyle name="20% - 강조색5 2 4 2 5" xfId="8696" xr:uid="{00000000-0005-0000-0000-00009D210000}"/>
    <cellStyle name="20% - 강조색5 2 4 2 5 2" xfId="8697" xr:uid="{00000000-0005-0000-0000-00009E210000}"/>
    <cellStyle name="20% - 강조색5 2 4 2 6" xfId="8698" xr:uid="{00000000-0005-0000-0000-00009F210000}"/>
    <cellStyle name="20% - 강조색5 2 4 2 6 2" xfId="8699" xr:uid="{00000000-0005-0000-0000-0000A0210000}"/>
    <cellStyle name="20% - 강조색5 2 4 2 7" xfId="8700" xr:uid="{00000000-0005-0000-0000-0000A1210000}"/>
    <cellStyle name="20% - 강조색5 2 4 2 7 2" xfId="8701" xr:uid="{00000000-0005-0000-0000-0000A2210000}"/>
    <cellStyle name="20% - 강조색5 2 4 2 8" xfId="8702" xr:uid="{00000000-0005-0000-0000-0000A3210000}"/>
    <cellStyle name="20% - 강조색5 2 4 2 9" xfId="8703" xr:uid="{00000000-0005-0000-0000-0000A4210000}"/>
    <cellStyle name="20% - 강조색5 2 4 3" xfId="8704" xr:uid="{00000000-0005-0000-0000-0000A5210000}"/>
    <cellStyle name="20% - 강조색5 2 4 3 10" xfId="8705" xr:uid="{00000000-0005-0000-0000-0000A6210000}"/>
    <cellStyle name="20% - 강조색5 2 4 3 2" xfId="8706" xr:uid="{00000000-0005-0000-0000-0000A7210000}"/>
    <cellStyle name="20% - 강조색5 2 4 3 2 2" xfId="8707" xr:uid="{00000000-0005-0000-0000-0000A8210000}"/>
    <cellStyle name="20% - 강조색5 2 4 3 2 2 2" xfId="8708" xr:uid="{00000000-0005-0000-0000-0000A9210000}"/>
    <cellStyle name="20% - 강조색5 2 4 3 2 2 3" xfId="8709" xr:uid="{00000000-0005-0000-0000-0000AA210000}"/>
    <cellStyle name="20% - 강조색5 2 4 3 2 2 4" xfId="8710" xr:uid="{00000000-0005-0000-0000-0000AB210000}"/>
    <cellStyle name="20% - 강조색5 2 4 3 2 2 5" xfId="8711" xr:uid="{00000000-0005-0000-0000-0000AC210000}"/>
    <cellStyle name="20% - 강조색5 2 4 3 2 3" xfId="8712" xr:uid="{00000000-0005-0000-0000-0000AD210000}"/>
    <cellStyle name="20% - 강조색5 2 4 3 2 4" xfId="8713" xr:uid="{00000000-0005-0000-0000-0000AE210000}"/>
    <cellStyle name="20% - 강조색5 2 4 3 2 5" xfId="8714" xr:uid="{00000000-0005-0000-0000-0000AF210000}"/>
    <cellStyle name="20% - 강조색5 2 4 3 2 6" xfId="8715" xr:uid="{00000000-0005-0000-0000-0000B0210000}"/>
    <cellStyle name="20% - 강조색5 2 4 3 2 7" xfId="8716" xr:uid="{00000000-0005-0000-0000-0000B1210000}"/>
    <cellStyle name="20% - 강조색5 2 4 3 3" xfId="8717" xr:uid="{00000000-0005-0000-0000-0000B2210000}"/>
    <cellStyle name="20% - 강조색5 2 4 3 3 2" xfId="8718" xr:uid="{00000000-0005-0000-0000-0000B3210000}"/>
    <cellStyle name="20% - 강조색5 2 4 3 3 3" xfId="8719" xr:uid="{00000000-0005-0000-0000-0000B4210000}"/>
    <cellStyle name="20% - 강조색5 2 4 3 3 4" xfId="8720" xr:uid="{00000000-0005-0000-0000-0000B5210000}"/>
    <cellStyle name="20% - 강조색5 2 4 3 3 5" xfId="8721" xr:uid="{00000000-0005-0000-0000-0000B6210000}"/>
    <cellStyle name="20% - 강조색5 2 4 3 3 6" xfId="8722" xr:uid="{00000000-0005-0000-0000-0000B7210000}"/>
    <cellStyle name="20% - 강조색5 2 4 3 4" xfId="8723" xr:uid="{00000000-0005-0000-0000-0000B8210000}"/>
    <cellStyle name="20% - 강조색5 2 4 3 4 2" xfId="8724" xr:uid="{00000000-0005-0000-0000-0000B9210000}"/>
    <cellStyle name="20% - 강조색5 2 4 3 4 3" xfId="8725" xr:uid="{00000000-0005-0000-0000-0000BA210000}"/>
    <cellStyle name="20% - 강조색5 2 4 3 5" xfId="8726" xr:uid="{00000000-0005-0000-0000-0000BB210000}"/>
    <cellStyle name="20% - 강조색5 2 4 3 5 2" xfId="8727" xr:uid="{00000000-0005-0000-0000-0000BC210000}"/>
    <cellStyle name="20% - 강조색5 2 4 3 6" xfId="8728" xr:uid="{00000000-0005-0000-0000-0000BD210000}"/>
    <cellStyle name="20% - 강조색5 2 4 3 7" xfId="8729" xr:uid="{00000000-0005-0000-0000-0000BE210000}"/>
    <cellStyle name="20% - 강조색5 2 4 3 8" xfId="8730" xr:uid="{00000000-0005-0000-0000-0000BF210000}"/>
    <cellStyle name="20% - 강조색5 2 4 3 9" xfId="8731" xr:uid="{00000000-0005-0000-0000-0000C0210000}"/>
    <cellStyle name="20% - 강조색5 2 4 4" xfId="8732" xr:uid="{00000000-0005-0000-0000-0000C1210000}"/>
    <cellStyle name="20% - 강조색5 2 4 4 10" xfId="8733" xr:uid="{00000000-0005-0000-0000-0000C2210000}"/>
    <cellStyle name="20% - 강조색5 2 4 4 2" xfId="8734" xr:uid="{00000000-0005-0000-0000-0000C3210000}"/>
    <cellStyle name="20% - 강조색5 2 4 4 2 2" xfId="8735" xr:uid="{00000000-0005-0000-0000-0000C4210000}"/>
    <cellStyle name="20% - 강조색5 2 4 4 2 2 2" xfId="8736" xr:uid="{00000000-0005-0000-0000-0000C5210000}"/>
    <cellStyle name="20% - 강조색5 2 4 4 2 2 3" xfId="8737" xr:uid="{00000000-0005-0000-0000-0000C6210000}"/>
    <cellStyle name="20% - 강조색5 2 4 4 2 2 4" xfId="8738" xr:uid="{00000000-0005-0000-0000-0000C7210000}"/>
    <cellStyle name="20% - 강조색5 2 4 4 2 2 5" xfId="8739" xr:uid="{00000000-0005-0000-0000-0000C8210000}"/>
    <cellStyle name="20% - 강조색5 2 4 4 2 3" xfId="8740" xr:uid="{00000000-0005-0000-0000-0000C9210000}"/>
    <cellStyle name="20% - 강조색5 2 4 4 2 4" xfId="8741" xr:uid="{00000000-0005-0000-0000-0000CA210000}"/>
    <cellStyle name="20% - 강조색5 2 4 4 2 5" xfId="8742" xr:uid="{00000000-0005-0000-0000-0000CB210000}"/>
    <cellStyle name="20% - 강조색5 2 4 4 2 6" xfId="8743" xr:uid="{00000000-0005-0000-0000-0000CC210000}"/>
    <cellStyle name="20% - 강조색5 2 4 4 2 7" xfId="8744" xr:uid="{00000000-0005-0000-0000-0000CD210000}"/>
    <cellStyle name="20% - 강조색5 2 4 4 3" xfId="8745" xr:uid="{00000000-0005-0000-0000-0000CE210000}"/>
    <cellStyle name="20% - 강조색5 2 4 4 3 2" xfId="8746" xr:uid="{00000000-0005-0000-0000-0000CF210000}"/>
    <cellStyle name="20% - 강조색5 2 4 4 3 3" xfId="8747" xr:uid="{00000000-0005-0000-0000-0000D0210000}"/>
    <cellStyle name="20% - 강조색5 2 4 4 3 4" xfId="8748" xr:uid="{00000000-0005-0000-0000-0000D1210000}"/>
    <cellStyle name="20% - 강조색5 2 4 4 3 5" xfId="8749" xr:uid="{00000000-0005-0000-0000-0000D2210000}"/>
    <cellStyle name="20% - 강조색5 2 4 4 3 6" xfId="8750" xr:uid="{00000000-0005-0000-0000-0000D3210000}"/>
    <cellStyle name="20% - 강조색5 2 4 4 4" xfId="8751" xr:uid="{00000000-0005-0000-0000-0000D4210000}"/>
    <cellStyle name="20% - 강조색5 2 4 4 4 2" xfId="8752" xr:uid="{00000000-0005-0000-0000-0000D5210000}"/>
    <cellStyle name="20% - 강조색5 2 4 4 4 3" xfId="8753" xr:uid="{00000000-0005-0000-0000-0000D6210000}"/>
    <cellStyle name="20% - 강조색5 2 4 4 5" xfId="8754" xr:uid="{00000000-0005-0000-0000-0000D7210000}"/>
    <cellStyle name="20% - 강조색5 2 4 4 5 2" xfId="8755" xr:uid="{00000000-0005-0000-0000-0000D8210000}"/>
    <cellStyle name="20% - 강조색5 2 4 4 6" xfId="8756" xr:uid="{00000000-0005-0000-0000-0000D9210000}"/>
    <cellStyle name="20% - 강조색5 2 4 4 7" xfId="8757" xr:uid="{00000000-0005-0000-0000-0000DA210000}"/>
    <cellStyle name="20% - 강조색5 2 4 4 8" xfId="8758" xr:uid="{00000000-0005-0000-0000-0000DB210000}"/>
    <cellStyle name="20% - 강조색5 2 4 4 9" xfId="8759" xr:uid="{00000000-0005-0000-0000-0000DC210000}"/>
    <cellStyle name="20% - 강조색5 2 4 5" xfId="8760" xr:uid="{00000000-0005-0000-0000-0000DD210000}"/>
    <cellStyle name="20% - 강조색5 2 4 5 10" xfId="8761" xr:uid="{00000000-0005-0000-0000-0000DE210000}"/>
    <cellStyle name="20% - 강조색5 2 4 5 2" xfId="8762" xr:uid="{00000000-0005-0000-0000-0000DF210000}"/>
    <cellStyle name="20% - 강조색5 2 4 5 2 2" xfId="8763" xr:uid="{00000000-0005-0000-0000-0000E0210000}"/>
    <cellStyle name="20% - 강조색5 2 4 5 2 3" xfId="8764" xr:uid="{00000000-0005-0000-0000-0000E1210000}"/>
    <cellStyle name="20% - 강조색5 2 4 5 2 4" xfId="8765" xr:uid="{00000000-0005-0000-0000-0000E2210000}"/>
    <cellStyle name="20% - 강조색5 2 4 5 2 5" xfId="8766" xr:uid="{00000000-0005-0000-0000-0000E3210000}"/>
    <cellStyle name="20% - 강조색5 2 4 5 2 6" xfId="8767" xr:uid="{00000000-0005-0000-0000-0000E4210000}"/>
    <cellStyle name="20% - 강조색5 2 4 5 3" xfId="8768" xr:uid="{00000000-0005-0000-0000-0000E5210000}"/>
    <cellStyle name="20% - 강조색5 2 4 5 3 2" xfId="8769" xr:uid="{00000000-0005-0000-0000-0000E6210000}"/>
    <cellStyle name="20% - 강조색5 2 4 5 3 3" xfId="8770" xr:uid="{00000000-0005-0000-0000-0000E7210000}"/>
    <cellStyle name="20% - 강조색5 2 4 5 4" xfId="8771" xr:uid="{00000000-0005-0000-0000-0000E8210000}"/>
    <cellStyle name="20% - 강조색5 2 4 5 4 2" xfId="8772" xr:uid="{00000000-0005-0000-0000-0000E9210000}"/>
    <cellStyle name="20% - 강조색5 2 4 5 5" xfId="8773" xr:uid="{00000000-0005-0000-0000-0000EA210000}"/>
    <cellStyle name="20% - 강조색5 2 4 5 5 2" xfId="8774" xr:uid="{00000000-0005-0000-0000-0000EB210000}"/>
    <cellStyle name="20% - 강조색5 2 4 5 6" xfId="8775" xr:uid="{00000000-0005-0000-0000-0000EC210000}"/>
    <cellStyle name="20% - 강조색5 2 4 5 7" xfId="8776" xr:uid="{00000000-0005-0000-0000-0000ED210000}"/>
    <cellStyle name="20% - 강조색5 2 4 5 8" xfId="8777" xr:uid="{00000000-0005-0000-0000-0000EE210000}"/>
    <cellStyle name="20% - 강조색5 2 4 5 9" xfId="8778" xr:uid="{00000000-0005-0000-0000-0000EF210000}"/>
    <cellStyle name="20% - 강조색5 2 4 6" xfId="8779" xr:uid="{00000000-0005-0000-0000-0000F0210000}"/>
    <cellStyle name="20% - 강조색5 2 4 6 10" xfId="8780" xr:uid="{00000000-0005-0000-0000-0000F1210000}"/>
    <cellStyle name="20% - 강조색5 2 4 6 2" xfId="8781" xr:uid="{00000000-0005-0000-0000-0000F2210000}"/>
    <cellStyle name="20% - 강조색5 2 4 6 2 2" xfId="8782" xr:uid="{00000000-0005-0000-0000-0000F3210000}"/>
    <cellStyle name="20% - 강조색5 2 4 6 3" xfId="8783" xr:uid="{00000000-0005-0000-0000-0000F4210000}"/>
    <cellStyle name="20% - 강조색5 2 4 6 3 2" xfId="8784" xr:uid="{00000000-0005-0000-0000-0000F5210000}"/>
    <cellStyle name="20% - 강조색5 2 4 6 4" xfId="8785" xr:uid="{00000000-0005-0000-0000-0000F6210000}"/>
    <cellStyle name="20% - 강조색5 2 4 6 4 2" xfId="8786" xr:uid="{00000000-0005-0000-0000-0000F7210000}"/>
    <cellStyle name="20% - 강조색5 2 4 6 5" xfId="8787" xr:uid="{00000000-0005-0000-0000-0000F8210000}"/>
    <cellStyle name="20% - 강조색5 2 4 6 5 2" xfId="8788" xr:uid="{00000000-0005-0000-0000-0000F9210000}"/>
    <cellStyle name="20% - 강조색5 2 4 6 6" xfId="8789" xr:uid="{00000000-0005-0000-0000-0000FA210000}"/>
    <cellStyle name="20% - 강조색5 2 4 6 7" xfId="8790" xr:uid="{00000000-0005-0000-0000-0000FB210000}"/>
    <cellStyle name="20% - 강조색5 2 4 6 8" xfId="8791" xr:uid="{00000000-0005-0000-0000-0000FC210000}"/>
    <cellStyle name="20% - 강조색5 2 4 6 9" xfId="8792" xr:uid="{00000000-0005-0000-0000-0000FD210000}"/>
    <cellStyle name="20% - 강조색5 2 4 7" xfId="8793" xr:uid="{00000000-0005-0000-0000-0000FE210000}"/>
    <cellStyle name="20% - 강조색5 2 4 7 2" xfId="8794" xr:uid="{00000000-0005-0000-0000-0000FF210000}"/>
    <cellStyle name="20% - 강조색5 2 4 7 3" xfId="8795" xr:uid="{00000000-0005-0000-0000-000000220000}"/>
    <cellStyle name="20% - 강조색5 2 4 8" xfId="8796" xr:uid="{00000000-0005-0000-0000-000001220000}"/>
    <cellStyle name="20% - 강조색5 2 4 8 2" xfId="8797" xr:uid="{00000000-0005-0000-0000-000002220000}"/>
    <cellStyle name="20% - 강조색5 2 4 8 3" xfId="8798" xr:uid="{00000000-0005-0000-0000-000003220000}"/>
    <cellStyle name="20% - 강조색5 2 4 9" xfId="8799" xr:uid="{00000000-0005-0000-0000-000004220000}"/>
    <cellStyle name="20% - 강조색5 2 4 9 2" xfId="8800" xr:uid="{00000000-0005-0000-0000-000005220000}"/>
    <cellStyle name="20% - 강조색5 2 5" xfId="8801" xr:uid="{00000000-0005-0000-0000-000006220000}"/>
    <cellStyle name="20% - 강조색5 2 5 10" xfId="8802" xr:uid="{00000000-0005-0000-0000-000007220000}"/>
    <cellStyle name="20% - 강조색5 2 5 11" xfId="8803" xr:uid="{00000000-0005-0000-0000-000008220000}"/>
    <cellStyle name="20% - 강조색5 2 5 12" xfId="8804" xr:uid="{00000000-0005-0000-0000-000009220000}"/>
    <cellStyle name="20% - 강조색5 2 5 13" xfId="8805" xr:uid="{00000000-0005-0000-0000-00000A220000}"/>
    <cellStyle name="20% - 강조색5 2 5 14" xfId="8806" xr:uid="{00000000-0005-0000-0000-00000B220000}"/>
    <cellStyle name="20% - 강조색5 2 5 2" xfId="8807" xr:uid="{00000000-0005-0000-0000-00000C220000}"/>
    <cellStyle name="20% - 강조색5 2 5 2 10" xfId="8808" xr:uid="{00000000-0005-0000-0000-00000D220000}"/>
    <cellStyle name="20% - 강조색5 2 5 2 11" xfId="8809" xr:uid="{00000000-0005-0000-0000-00000E220000}"/>
    <cellStyle name="20% - 강조색5 2 5 2 12" xfId="8810" xr:uid="{00000000-0005-0000-0000-00000F220000}"/>
    <cellStyle name="20% - 강조색5 2 5 2 2" xfId="8811" xr:uid="{00000000-0005-0000-0000-000010220000}"/>
    <cellStyle name="20% - 강조색5 2 5 2 2 10" xfId="8812" xr:uid="{00000000-0005-0000-0000-000011220000}"/>
    <cellStyle name="20% - 강조색5 2 5 2 2 2" xfId="8813" xr:uid="{00000000-0005-0000-0000-000012220000}"/>
    <cellStyle name="20% - 강조색5 2 5 2 2 2 2" xfId="8814" xr:uid="{00000000-0005-0000-0000-000013220000}"/>
    <cellStyle name="20% - 강조색5 2 5 2 2 2 2 2" xfId="8815" xr:uid="{00000000-0005-0000-0000-000014220000}"/>
    <cellStyle name="20% - 강조색5 2 5 2 2 2 2 3" xfId="8816" xr:uid="{00000000-0005-0000-0000-000015220000}"/>
    <cellStyle name="20% - 강조색5 2 5 2 2 2 2 4" xfId="8817" xr:uid="{00000000-0005-0000-0000-000016220000}"/>
    <cellStyle name="20% - 강조색5 2 5 2 2 2 2 5" xfId="8818" xr:uid="{00000000-0005-0000-0000-000017220000}"/>
    <cellStyle name="20% - 강조색5 2 5 2 2 2 3" xfId="8819" xr:uid="{00000000-0005-0000-0000-000018220000}"/>
    <cellStyle name="20% - 강조색5 2 5 2 2 2 4" xfId="8820" xr:uid="{00000000-0005-0000-0000-000019220000}"/>
    <cellStyle name="20% - 강조색5 2 5 2 2 2 5" xfId="8821" xr:uid="{00000000-0005-0000-0000-00001A220000}"/>
    <cellStyle name="20% - 강조색5 2 5 2 2 2 6" xfId="8822" xr:uid="{00000000-0005-0000-0000-00001B220000}"/>
    <cellStyle name="20% - 강조색5 2 5 2 2 2 7" xfId="8823" xr:uid="{00000000-0005-0000-0000-00001C220000}"/>
    <cellStyle name="20% - 강조색5 2 5 2 2 3" xfId="8824" xr:uid="{00000000-0005-0000-0000-00001D220000}"/>
    <cellStyle name="20% - 강조색5 2 5 2 2 3 2" xfId="8825" xr:uid="{00000000-0005-0000-0000-00001E220000}"/>
    <cellStyle name="20% - 강조색5 2 5 2 2 3 3" xfId="8826" xr:uid="{00000000-0005-0000-0000-00001F220000}"/>
    <cellStyle name="20% - 강조색5 2 5 2 2 3 4" xfId="8827" xr:uid="{00000000-0005-0000-0000-000020220000}"/>
    <cellStyle name="20% - 강조색5 2 5 2 2 3 5" xfId="8828" xr:uid="{00000000-0005-0000-0000-000021220000}"/>
    <cellStyle name="20% - 강조색5 2 5 2 2 3 6" xfId="8829" xr:uid="{00000000-0005-0000-0000-000022220000}"/>
    <cellStyle name="20% - 강조색5 2 5 2 2 4" xfId="8830" xr:uid="{00000000-0005-0000-0000-000023220000}"/>
    <cellStyle name="20% - 강조색5 2 5 2 2 4 2" xfId="8831" xr:uid="{00000000-0005-0000-0000-000024220000}"/>
    <cellStyle name="20% - 강조색5 2 5 2 2 5" xfId="8832" xr:uid="{00000000-0005-0000-0000-000025220000}"/>
    <cellStyle name="20% - 강조색5 2 5 2 2 5 2" xfId="8833" xr:uid="{00000000-0005-0000-0000-000026220000}"/>
    <cellStyle name="20% - 강조색5 2 5 2 2 6" xfId="8834" xr:uid="{00000000-0005-0000-0000-000027220000}"/>
    <cellStyle name="20% - 강조색5 2 5 2 2 7" xfId="8835" xr:uid="{00000000-0005-0000-0000-000028220000}"/>
    <cellStyle name="20% - 강조색5 2 5 2 2 8" xfId="8836" xr:uid="{00000000-0005-0000-0000-000029220000}"/>
    <cellStyle name="20% - 강조색5 2 5 2 2 9" xfId="8837" xr:uid="{00000000-0005-0000-0000-00002A220000}"/>
    <cellStyle name="20% - 강조색5 2 5 2 3" xfId="8838" xr:uid="{00000000-0005-0000-0000-00002B220000}"/>
    <cellStyle name="20% - 강조색5 2 5 2 3 10" xfId="8839" xr:uid="{00000000-0005-0000-0000-00002C220000}"/>
    <cellStyle name="20% - 강조색5 2 5 2 3 2" xfId="8840" xr:uid="{00000000-0005-0000-0000-00002D220000}"/>
    <cellStyle name="20% - 강조색5 2 5 2 3 2 2" xfId="8841" xr:uid="{00000000-0005-0000-0000-00002E220000}"/>
    <cellStyle name="20% - 강조색5 2 5 2 3 2 3" xfId="8842" xr:uid="{00000000-0005-0000-0000-00002F220000}"/>
    <cellStyle name="20% - 강조색5 2 5 2 3 2 4" xfId="8843" xr:uid="{00000000-0005-0000-0000-000030220000}"/>
    <cellStyle name="20% - 강조색5 2 5 2 3 2 5" xfId="8844" xr:uid="{00000000-0005-0000-0000-000031220000}"/>
    <cellStyle name="20% - 강조색5 2 5 2 3 2 6" xfId="8845" xr:uid="{00000000-0005-0000-0000-000032220000}"/>
    <cellStyle name="20% - 강조색5 2 5 2 3 3" xfId="8846" xr:uid="{00000000-0005-0000-0000-000033220000}"/>
    <cellStyle name="20% - 강조색5 2 5 2 3 3 2" xfId="8847" xr:uid="{00000000-0005-0000-0000-000034220000}"/>
    <cellStyle name="20% - 강조색5 2 5 2 3 4" xfId="8848" xr:uid="{00000000-0005-0000-0000-000035220000}"/>
    <cellStyle name="20% - 강조색5 2 5 2 3 4 2" xfId="8849" xr:uid="{00000000-0005-0000-0000-000036220000}"/>
    <cellStyle name="20% - 강조색5 2 5 2 3 5" xfId="8850" xr:uid="{00000000-0005-0000-0000-000037220000}"/>
    <cellStyle name="20% - 강조색5 2 5 2 3 5 2" xfId="8851" xr:uid="{00000000-0005-0000-0000-000038220000}"/>
    <cellStyle name="20% - 강조색5 2 5 2 3 6" xfId="8852" xr:uid="{00000000-0005-0000-0000-000039220000}"/>
    <cellStyle name="20% - 강조색5 2 5 2 3 7" xfId="8853" xr:uid="{00000000-0005-0000-0000-00003A220000}"/>
    <cellStyle name="20% - 강조색5 2 5 2 3 8" xfId="8854" xr:uid="{00000000-0005-0000-0000-00003B220000}"/>
    <cellStyle name="20% - 강조색5 2 5 2 3 9" xfId="8855" xr:uid="{00000000-0005-0000-0000-00003C220000}"/>
    <cellStyle name="20% - 강조색5 2 5 2 4" xfId="8856" xr:uid="{00000000-0005-0000-0000-00003D220000}"/>
    <cellStyle name="20% - 강조색5 2 5 2 4 2" xfId="8857" xr:uid="{00000000-0005-0000-0000-00003E220000}"/>
    <cellStyle name="20% - 강조색5 2 5 2 4 3" xfId="8858" xr:uid="{00000000-0005-0000-0000-00003F220000}"/>
    <cellStyle name="20% - 강조색5 2 5 2 4 4" xfId="8859" xr:uid="{00000000-0005-0000-0000-000040220000}"/>
    <cellStyle name="20% - 강조색5 2 5 2 4 5" xfId="8860" xr:uid="{00000000-0005-0000-0000-000041220000}"/>
    <cellStyle name="20% - 강조색5 2 5 2 4 6" xfId="8861" xr:uid="{00000000-0005-0000-0000-000042220000}"/>
    <cellStyle name="20% - 강조색5 2 5 2 5" xfId="8862" xr:uid="{00000000-0005-0000-0000-000043220000}"/>
    <cellStyle name="20% - 강조색5 2 5 2 5 2" xfId="8863" xr:uid="{00000000-0005-0000-0000-000044220000}"/>
    <cellStyle name="20% - 강조색5 2 5 2 6" xfId="8864" xr:uid="{00000000-0005-0000-0000-000045220000}"/>
    <cellStyle name="20% - 강조색5 2 5 2 6 2" xfId="8865" xr:uid="{00000000-0005-0000-0000-000046220000}"/>
    <cellStyle name="20% - 강조색5 2 5 2 7" xfId="8866" xr:uid="{00000000-0005-0000-0000-000047220000}"/>
    <cellStyle name="20% - 강조색5 2 5 2 7 2" xfId="8867" xr:uid="{00000000-0005-0000-0000-000048220000}"/>
    <cellStyle name="20% - 강조색5 2 5 2 8" xfId="8868" xr:uid="{00000000-0005-0000-0000-000049220000}"/>
    <cellStyle name="20% - 강조색5 2 5 2 9" xfId="8869" xr:uid="{00000000-0005-0000-0000-00004A220000}"/>
    <cellStyle name="20% - 강조색5 2 5 3" xfId="8870" xr:uid="{00000000-0005-0000-0000-00004B220000}"/>
    <cellStyle name="20% - 강조색5 2 5 3 10" xfId="8871" xr:uid="{00000000-0005-0000-0000-00004C220000}"/>
    <cellStyle name="20% - 강조색5 2 5 3 2" xfId="8872" xr:uid="{00000000-0005-0000-0000-00004D220000}"/>
    <cellStyle name="20% - 강조색5 2 5 3 2 2" xfId="8873" xr:uid="{00000000-0005-0000-0000-00004E220000}"/>
    <cellStyle name="20% - 강조색5 2 5 3 2 2 2" xfId="8874" xr:uid="{00000000-0005-0000-0000-00004F220000}"/>
    <cellStyle name="20% - 강조색5 2 5 3 2 2 3" xfId="8875" xr:uid="{00000000-0005-0000-0000-000050220000}"/>
    <cellStyle name="20% - 강조색5 2 5 3 2 2 4" xfId="8876" xr:uid="{00000000-0005-0000-0000-000051220000}"/>
    <cellStyle name="20% - 강조색5 2 5 3 2 2 5" xfId="8877" xr:uid="{00000000-0005-0000-0000-000052220000}"/>
    <cellStyle name="20% - 강조색5 2 5 3 2 3" xfId="8878" xr:uid="{00000000-0005-0000-0000-000053220000}"/>
    <cellStyle name="20% - 강조색5 2 5 3 2 4" xfId="8879" xr:uid="{00000000-0005-0000-0000-000054220000}"/>
    <cellStyle name="20% - 강조색5 2 5 3 2 5" xfId="8880" xr:uid="{00000000-0005-0000-0000-000055220000}"/>
    <cellStyle name="20% - 강조색5 2 5 3 2 6" xfId="8881" xr:uid="{00000000-0005-0000-0000-000056220000}"/>
    <cellStyle name="20% - 강조색5 2 5 3 2 7" xfId="8882" xr:uid="{00000000-0005-0000-0000-000057220000}"/>
    <cellStyle name="20% - 강조색5 2 5 3 3" xfId="8883" xr:uid="{00000000-0005-0000-0000-000058220000}"/>
    <cellStyle name="20% - 강조색5 2 5 3 3 2" xfId="8884" xr:uid="{00000000-0005-0000-0000-000059220000}"/>
    <cellStyle name="20% - 강조색5 2 5 3 3 3" xfId="8885" xr:uid="{00000000-0005-0000-0000-00005A220000}"/>
    <cellStyle name="20% - 강조색5 2 5 3 3 4" xfId="8886" xr:uid="{00000000-0005-0000-0000-00005B220000}"/>
    <cellStyle name="20% - 강조색5 2 5 3 3 5" xfId="8887" xr:uid="{00000000-0005-0000-0000-00005C220000}"/>
    <cellStyle name="20% - 강조색5 2 5 3 3 6" xfId="8888" xr:uid="{00000000-0005-0000-0000-00005D220000}"/>
    <cellStyle name="20% - 강조색5 2 5 3 4" xfId="8889" xr:uid="{00000000-0005-0000-0000-00005E220000}"/>
    <cellStyle name="20% - 강조색5 2 5 3 4 2" xfId="8890" xr:uid="{00000000-0005-0000-0000-00005F220000}"/>
    <cellStyle name="20% - 강조색5 2 5 3 5" xfId="8891" xr:uid="{00000000-0005-0000-0000-000060220000}"/>
    <cellStyle name="20% - 강조색5 2 5 3 5 2" xfId="8892" xr:uid="{00000000-0005-0000-0000-000061220000}"/>
    <cellStyle name="20% - 강조색5 2 5 3 6" xfId="8893" xr:uid="{00000000-0005-0000-0000-000062220000}"/>
    <cellStyle name="20% - 강조색5 2 5 3 7" xfId="8894" xr:uid="{00000000-0005-0000-0000-000063220000}"/>
    <cellStyle name="20% - 강조색5 2 5 3 8" xfId="8895" xr:uid="{00000000-0005-0000-0000-000064220000}"/>
    <cellStyle name="20% - 강조색5 2 5 3 9" xfId="8896" xr:uid="{00000000-0005-0000-0000-000065220000}"/>
    <cellStyle name="20% - 강조색5 2 5 4" xfId="8897" xr:uid="{00000000-0005-0000-0000-000066220000}"/>
    <cellStyle name="20% - 강조색5 2 5 4 10" xfId="8898" xr:uid="{00000000-0005-0000-0000-000067220000}"/>
    <cellStyle name="20% - 강조색5 2 5 4 2" xfId="8899" xr:uid="{00000000-0005-0000-0000-000068220000}"/>
    <cellStyle name="20% - 강조색5 2 5 4 2 2" xfId="8900" xr:uid="{00000000-0005-0000-0000-000069220000}"/>
    <cellStyle name="20% - 강조색5 2 5 4 2 2 2" xfId="8901" xr:uid="{00000000-0005-0000-0000-00006A220000}"/>
    <cellStyle name="20% - 강조색5 2 5 4 2 2 3" xfId="8902" xr:uid="{00000000-0005-0000-0000-00006B220000}"/>
    <cellStyle name="20% - 강조색5 2 5 4 2 2 4" xfId="8903" xr:uid="{00000000-0005-0000-0000-00006C220000}"/>
    <cellStyle name="20% - 강조색5 2 5 4 2 2 5" xfId="8904" xr:uid="{00000000-0005-0000-0000-00006D220000}"/>
    <cellStyle name="20% - 강조색5 2 5 4 2 3" xfId="8905" xr:uid="{00000000-0005-0000-0000-00006E220000}"/>
    <cellStyle name="20% - 강조색5 2 5 4 2 4" xfId="8906" xr:uid="{00000000-0005-0000-0000-00006F220000}"/>
    <cellStyle name="20% - 강조색5 2 5 4 2 5" xfId="8907" xr:uid="{00000000-0005-0000-0000-000070220000}"/>
    <cellStyle name="20% - 강조색5 2 5 4 2 6" xfId="8908" xr:uid="{00000000-0005-0000-0000-000071220000}"/>
    <cellStyle name="20% - 강조색5 2 5 4 2 7" xfId="8909" xr:uid="{00000000-0005-0000-0000-000072220000}"/>
    <cellStyle name="20% - 강조색5 2 5 4 3" xfId="8910" xr:uid="{00000000-0005-0000-0000-000073220000}"/>
    <cellStyle name="20% - 강조색5 2 5 4 3 2" xfId="8911" xr:uid="{00000000-0005-0000-0000-000074220000}"/>
    <cellStyle name="20% - 강조색5 2 5 4 3 3" xfId="8912" xr:uid="{00000000-0005-0000-0000-000075220000}"/>
    <cellStyle name="20% - 강조색5 2 5 4 3 4" xfId="8913" xr:uid="{00000000-0005-0000-0000-000076220000}"/>
    <cellStyle name="20% - 강조색5 2 5 4 3 5" xfId="8914" xr:uid="{00000000-0005-0000-0000-000077220000}"/>
    <cellStyle name="20% - 강조색5 2 5 4 3 6" xfId="8915" xr:uid="{00000000-0005-0000-0000-000078220000}"/>
    <cellStyle name="20% - 강조색5 2 5 4 4" xfId="8916" xr:uid="{00000000-0005-0000-0000-000079220000}"/>
    <cellStyle name="20% - 강조색5 2 5 4 4 2" xfId="8917" xr:uid="{00000000-0005-0000-0000-00007A220000}"/>
    <cellStyle name="20% - 강조색5 2 5 4 5" xfId="8918" xr:uid="{00000000-0005-0000-0000-00007B220000}"/>
    <cellStyle name="20% - 강조색5 2 5 4 5 2" xfId="8919" xr:uid="{00000000-0005-0000-0000-00007C220000}"/>
    <cellStyle name="20% - 강조색5 2 5 4 6" xfId="8920" xr:uid="{00000000-0005-0000-0000-00007D220000}"/>
    <cellStyle name="20% - 강조색5 2 5 4 7" xfId="8921" xr:uid="{00000000-0005-0000-0000-00007E220000}"/>
    <cellStyle name="20% - 강조색5 2 5 4 8" xfId="8922" xr:uid="{00000000-0005-0000-0000-00007F220000}"/>
    <cellStyle name="20% - 강조색5 2 5 4 9" xfId="8923" xr:uid="{00000000-0005-0000-0000-000080220000}"/>
    <cellStyle name="20% - 강조색5 2 5 5" xfId="8924" xr:uid="{00000000-0005-0000-0000-000081220000}"/>
    <cellStyle name="20% - 강조색5 2 5 5 10" xfId="8925" xr:uid="{00000000-0005-0000-0000-000082220000}"/>
    <cellStyle name="20% - 강조색5 2 5 5 2" xfId="8926" xr:uid="{00000000-0005-0000-0000-000083220000}"/>
    <cellStyle name="20% - 강조색5 2 5 5 2 2" xfId="8927" xr:uid="{00000000-0005-0000-0000-000084220000}"/>
    <cellStyle name="20% - 강조색5 2 5 5 2 3" xfId="8928" xr:uid="{00000000-0005-0000-0000-000085220000}"/>
    <cellStyle name="20% - 강조색5 2 5 5 2 4" xfId="8929" xr:uid="{00000000-0005-0000-0000-000086220000}"/>
    <cellStyle name="20% - 강조색5 2 5 5 2 5" xfId="8930" xr:uid="{00000000-0005-0000-0000-000087220000}"/>
    <cellStyle name="20% - 강조색5 2 5 5 2 6" xfId="8931" xr:uid="{00000000-0005-0000-0000-000088220000}"/>
    <cellStyle name="20% - 강조색5 2 5 5 3" xfId="8932" xr:uid="{00000000-0005-0000-0000-000089220000}"/>
    <cellStyle name="20% - 강조색5 2 5 5 3 2" xfId="8933" xr:uid="{00000000-0005-0000-0000-00008A220000}"/>
    <cellStyle name="20% - 강조색5 2 5 5 4" xfId="8934" xr:uid="{00000000-0005-0000-0000-00008B220000}"/>
    <cellStyle name="20% - 강조색5 2 5 5 4 2" xfId="8935" xr:uid="{00000000-0005-0000-0000-00008C220000}"/>
    <cellStyle name="20% - 강조색5 2 5 5 5" xfId="8936" xr:uid="{00000000-0005-0000-0000-00008D220000}"/>
    <cellStyle name="20% - 강조색5 2 5 5 5 2" xfId="8937" xr:uid="{00000000-0005-0000-0000-00008E220000}"/>
    <cellStyle name="20% - 강조색5 2 5 5 6" xfId="8938" xr:uid="{00000000-0005-0000-0000-00008F220000}"/>
    <cellStyle name="20% - 강조색5 2 5 5 7" xfId="8939" xr:uid="{00000000-0005-0000-0000-000090220000}"/>
    <cellStyle name="20% - 강조색5 2 5 5 8" xfId="8940" xr:uid="{00000000-0005-0000-0000-000091220000}"/>
    <cellStyle name="20% - 강조색5 2 5 5 9" xfId="8941" xr:uid="{00000000-0005-0000-0000-000092220000}"/>
    <cellStyle name="20% - 강조색5 2 5 6" xfId="8942" xr:uid="{00000000-0005-0000-0000-000093220000}"/>
    <cellStyle name="20% - 강조색5 2 5 6 2" xfId="8943" xr:uid="{00000000-0005-0000-0000-000094220000}"/>
    <cellStyle name="20% - 강조색5 2 5 6 3" xfId="8944" xr:uid="{00000000-0005-0000-0000-000095220000}"/>
    <cellStyle name="20% - 강조색5 2 5 6 4" xfId="8945" xr:uid="{00000000-0005-0000-0000-000096220000}"/>
    <cellStyle name="20% - 강조색5 2 5 6 5" xfId="8946" xr:uid="{00000000-0005-0000-0000-000097220000}"/>
    <cellStyle name="20% - 강조색5 2 5 6 6" xfId="8947" xr:uid="{00000000-0005-0000-0000-000098220000}"/>
    <cellStyle name="20% - 강조색5 2 5 7" xfId="8948" xr:uid="{00000000-0005-0000-0000-000099220000}"/>
    <cellStyle name="20% - 강조색5 2 5 7 2" xfId="8949" xr:uid="{00000000-0005-0000-0000-00009A220000}"/>
    <cellStyle name="20% - 강조색5 2 5 8" xfId="8950" xr:uid="{00000000-0005-0000-0000-00009B220000}"/>
    <cellStyle name="20% - 강조색5 2 5 8 2" xfId="8951" xr:uid="{00000000-0005-0000-0000-00009C220000}"/>
    <cellStyle name="20% - 강조색5 2 5 9" xfId="8952" xr:uid="{00000000-0005-0000-0000-00009D220000}"/>
    <cellStyle name="20% - 강조색5 2 5 9 2" xfId="8953" xr:uid="{00000000-0005-0000-0000-00009E220000}"/>
    <cellStyle name="20% - 강조색5 2 6" xfId="8954" xr:uid="{00000000-0005-0000-0000-00009F220000}"/>
    <cellStyle name="20% - 강조색5 2 6 10" xfId="8955" xr:uid="{00000000-0005-0000-0000-0000A0220000}"/>
    <cellStyle name="20% - 강조색5 2 6 11" xfId="8956" xr:uid="{00000000-0005-0000-0000-0000A1220000}"/>
    <cellStyle name="20% - 강조색5 2 6 12" xfId="8957" xr:uid="{00000000-0005-0000-0000-0000A2220000}"/>
    <cellStyle name="20% - 강조색5 2 6 13" xfId="8958" xr:uid="{00000000-0005-0000-0000-0000A3220000}"/>
    <cellStyle name="20% - 강조색5 2 6 14" xfId="8959" xr:uid="{00000000-0005-0000-0000-0000A4220000}"/>
    <cellStyle name="20% - 강조색5 2 6 2" xfId="8960" xr:uid="{00000000-0005-0000-0000-0000A5220000}"/>
    <cellStyle name="20% - 강조색5 2 6 2 10" xfId="8961" xr:uid="{00000000-0005-0000-0000-0000A6220000}"/>
    <cellStyle name="20% - 강조색5 2 6 2 11" xfId="8962" xr:uid="{00000000-0005-0000-0000-0000A7220000}"/>
    <cellStyle name="20% - 강조색5 2 6 2 12" xfId="8963" xr:uid="{00000000-0005-0000-0000-0000A8220000}"/>
    <cellStyle name="20% - 강조색5 2 6 2 2" xfId="8964" xr:uid="{00000000-0005-0000-0000-0000A9220000}"/>
    <cellStyle name="20% - 강조색5 2 6 2 2 10" xfId="8965" xr:uid="{00000000-0005-0000-0000-0000AA220000}"/>
    <cellStyle name="20% - 강조색5 2 6 2 2 2" xfId="8966" xr:uid="{00000000-0005-0000-0000-0000AB220000}"/>
    <cellStyle name="20% - 강조색5 2 6 2 2 2 2" xfId="8967" xr:uid="{00000000-0005-0000-0000-0000AC220000}"/>
    <cellStyle name="20% - 강조색5 2 6 2 2 2 2 2" xfId="8968" xr:uid="{00000000-0005-0000-0000-0000AD220000}"/>
    <cellStyle name="20% - 강조색5 2 6 2 2 2 2 3" xfId="8969" xr:uid="{00000000-0005-0000-0000-0000AE220000}"/>
    <cellStyle name="20% - 강조색5 2 6 2 2 2 2 4" xfId="8970" xr:uid="{00000000-0005-0000-0000-0000AF220000}"/>
    <cellStyle name="20% - 강조색5 2 6 2 2 2 2 5" xfId="8971" xr:uid="{00000000-0005-0000-0000-0000B0220000}"/>
    <cellStyle name="20% - 강조색5 2 6 2 2 2 3" xfId="8972" xr:uid="{00000000-0005-0000-0000-0000B1220000}"/>
    <cellStyle name="20% - 강조색5 2 6 2 2 2 4" xfId="8973" xr:uid="{00000000-0005-0000-0000-0000B2220000}"/>
    <cellStyle name="20% - 강조색5 2 6 2 2 2 5" xfId="8974" xr:uid="{00000000-0005-0000-0000-0000B3220000}"/>
    <cellStyle name="20% - 강조색5 2 6 2 2 2 6" xfId="8975" xr:uid="{00000000-0005-0000-0000-0000B4220000}"/>
    <cellStyle name="20% - 강조색5 2 6 2 2 2 7" xfId="8976" xr:uid="{00000000-0005-0000-0000-0000B5220000}"/>
    <cellStyle name="20% - 강조색5 2 6 2 2 3" xfId="8977" xr:uid="{00000000-0005-0000-0000-0000B6220000}"/>
    <cellStyle name="20% - 강조색5 2 6 2 2 3 2" xfId="8978" xr:uid="{00000000-0005-0000-0000-0000B7220000}"/>
    <cellStyle name="20% - 강조색5 2 6 2 2 3 3" xfId="8979" xr:uid="{00000000-0005-0000-0000-0000B8220000}"/>
    <cellStyle name="20% - 강조색5 2 6 2 2 3 4" xfId="8980" xr:uid="{00000000-0005-0000-0000-0000B9220000}"/>
    <cellStyle name="20% - 강조색5 2 6 2 2 3 5" xfId="8981" xr:uid="{00000000-0005-0000-0000-0000BA220000}"/>
    <cellStyle name="20% - 강조색5 2 6 2 2 3 6" xfId="8982" xr:uid="{00000000-0005-0000-0000-0000BB220000}"/>
    <cellStyle name="20% - 강조색5 2 6 2 2 4" xfId="8983" xr:uid="{00000000-0005-0000-0000-0000BC220000}"/>
    <cellStyle name="20% - 강조색5 2 6 2 2 4 2" xfId="8984" xr:uid="{00000000-0005-0000-0000-0000BD220000}"/>
    <cellStyle name="20% - 강조색5 2 6 2 2 5" xfId="8985" xr:uid="{00000000-0005-0000-0000-0000BE220000}"/>
    <cellStyle name="20% - 강조색5 2 6 2 2 5 2" xfId="8986" xr:uid="{00000000-0005-0000-0000-0000BF220000}"/>
    <cellStyle name="20% - 강조색5 2 6 2 2 6" xfId="8987" xr:uid="{00000000-0005-0000-0000-0000C0220000}"/>
    <cellStyle name="20% - 강조색5 2 6 2 2 7" xfId="8988" xr:uid="{00000000-0005-0000-0000-0000C1220000}"/>
    <cellStyle name="20% - 강조색5 2 6 2 2 8" xfId="8989" xr:uid="{00000000-0005-0000-0000-0000C2220000}"/>
    <cellStyle name="20% - 강조색5 2 6 2 2 9" xfId="8990" xr:uid="{00000000-0005-0000-0000-0000C3220000}"/>
    <cellStyle name="20% - 강조색5 2 6 2 3" xfId="8991" xr:uid="{00000000-0005-0000-0000-0000C4220000}"/>
    <cellStyle name="20% - 강조색5 2 6 2 3 10" xfId="8992" xr:uid="{00000000-0005-0000-0000-0000C5220000}"/>
    <cellStyle name="20% - 강조색5 2 6 2 3 2" xfId="8993" xr:uid="{00000000-0005-0000-0000-0000C6220000}"/>
    <cellStyle name="20% - 강조색5 2 6 2 3 2 2" xfId="8994" xr:uid="{00000000-0005-0000-0000-0000C7220000}"/>
    <cellStyle name="20% - 강조색5 2 6 2 3 2 3" xfId="8995" xr:uid="{00000000-0005-0000-0000-0000C8220000}"/>
    <cellStyle name="20% - 강조색5 2 6 2 3 2 4" xfId="8996" xr:uid="{00000000-0005-0000-0000-0000C9220000}"/>
    <cellStyle name="20% - 강조색5 2 6 2 3 2 5" xfId="8997" xr:uid="{00000000-0005-0000-0000-0000CA220000}"/>
    <cellStyle name="20% - 강조색5 2 6 2 3 2 6" xfId="8998" xr:uid="{00000000-0005-0000-0000-0000CB220000}"/>
    <cellStyle name="20% - 강조색5 2 6 2 3 3" xfId="8999" xr:uid="{00000000-0005-0000-0000-0000CC220000}"/>
    <cellStyle name="20% - 강조색5 2 6 2 3 3 2" xfId="9000" xr:uid="{00000000-0005-0000-0000-0000CD220000}"/>
    <cellStyle name="20% - 강조색5 2 6 2 3 4" xfId="9001" xr:uid="{00000000-0005-0000-0000-0000CE220000}"/>
    <cellStyle name="20% - 강조색5 2 6 2 3 4 2" xfId="9002" xr:uid="{00000000-0005-0000-0000-0000CF220000}"/>
    <cellStyle name="20% - 강조색5 2 6 2 3 5" xfId="9003" xr:uid="{00000000-0005-0000-0000-0000D0220000}"/>
    <cellStyle name="20% - 강조색5 2 6 2 3 5 2" xfId="9004" xr:uid="{00000000-0005-0000-0000-0000D1220000}"/>
    <cellStyle name="20% - 강조색5 2 6 2 3 6" xfId="9005" xr:uid="{00000000-0005-0000-0000-0000D2220000}"/>
    <cellStyle name="20% - 강조색5 2 6 2 3 7" xfId="9006" xr:uid="{00000000-0005-0000-0000-0000D3220000}"/>
    <cellStyle name="20% - 강조색5 2 6 2 3 8" xfId="9007" xr:uid="{00000000-0005-0000-0000-0000D4220000}"/>
    <cellStyle name="20% - 강조색5 2 6 2 3 9" xfId="9008" xr:uid="{00000000-0005-0000-0000-0000D5220000}"/>
    <cellStyle name="20% - 강조색5 2 6 2 4" xfId="9009" xr:uid="{00000000-0005-0000-0000-0000D6220000}"/>
    <cellStyle name="20% - 강조색5 2 6 2 4 2" xfId="9010" xr:uid="{00000000-0005-0000-0000-0000D7220000}"/>
    <cellStyle name="20% - 강조색5 2 6 2 4 3" xfId="9011" xr:uid="{00000000-0005-0000-0000-0000D8220000}"/>
    <cellStyle name="20% - 강조색5 2 6 2 4 4" xfId="9012" xr:uid="{00000000-0005-0000-0000-0000D9220000}"/>
    <cellStyle name="20% - 강조색5 2 6 2 4 5" xfId="9013" xr:uid="{00000000-0005-0000-0000-0000DA220000}"/>
    <cellStyle name="20% - 강조색5 2 6 2 4 6" xfId="9014" xr:uid="{00000000-0005-0000-0000-0000DB220000}"/>
    <cellStyle name="20% - 강조색5 2 6 2 5" xfId="9015" xr:uid="{00000000-0005-0000-0000-0000DC220000}"/>
    <cellStyle name="20% - 강조색5 2 6 2 5 2" xfId="9016" xr:uid="{00000000-0005-0000-0000-0000DD220000}"/>
    <cellStyle name="20% - 강조색5 2 6 2 6" xfId="9017" xr:uid="{00000000-0005-0000-0000-0000DE220000}"/>
    <cellStyle name="20% - 강조색5 2 6 2 6 2" xfId="9018" xr:uid="{00000000-0005-0000-0000-0000DF220000}"/>
    <cellStyle name="20% - 강조색5 2 6 2 7" xfId="9019" xr:uid="{00000000-0005-0000-0000-0000E0220000}"/>
    <cellStyle name="20% - 강조색5 2 6 2 7 2" xfId="9020" xr:uid="{00000000-0005-0000-0000-0000E1220000}"/>
    <cellStyle name="20% - 강조색5 2 6 2 8" xfId="9021" xr:uid="{00000000-0005-0000-0000-0000E2220000}"/>
    <cellStyle name="20% - 강조색5 2 6 2 9" xfId="9022" xr:uid="{00000000-0005-0000-0000-0000E3220000}"/>
    <cellStyle name="20% - 강조색5 2 6 3" xfId="9023" xr:uid="{00000000-0005-0000-0000-0000E4220000}"/>
    <cellStyle name="20% - 강조색5 2 6 3 10" xfId="9024" xr:uid="{00000000-0005-0000-0000-0000E5220000}"/>
    <cellStyle name="20% - 강조색5 2 6 3 2" xfId="9025" xr:uid="{00000000-0005-0000-0000-0000E6220000}"/>
    <cellStyle name="20% - 강조색5 2 6 3 2 2" xfId="9026" xr:uid="{00000000-0005-0000-0000-0000E7220000}"/>
    <cellStyle name="20% - 강조색5 2 6 3 2 2 2" xfId="9027" xr:uid="{00000000-0005-0000-0000-0000E8220000}"/>
    <cellStyle name="20% - 강조색5 2 6 3 2 2 3" xfId="9028" xr:uid="{00000000-0005-0000-0000-0000E9220000}"/>
    <cellStyle name="20% - 강조색5 2 6 3 2 2 4" xfId="9029" xr:uid="{00000000-0005-0000-0000-0000EA220000}"/>
    <cellStyle name="20% - 강조색5 2 6 3 2 2 5" xfId="9030" xr:uid="{00000000-0005-0000-0000-0000EB220000}"/>
    <cellStyle name="20% - 강조색5 2 6 3 2 3" xfId="9031" xr:uid="{00000000-0005-0000-0000-0000EC220000}"/>
    <cellStyle name="20% - 강조색5 2 6 3 2 4" xfId="9032" xr:uid="{00000000-0005-0000-0000-0000ED220000}"/>
    <cellStyle name="20% - 강조색5 2 6 3 2 5" xfId="9033" xr:uid="{00000000-0005-0000-0000-0000EE220000}"/>
    <cellStyle name="20% - 강조색5 2 6 3 2 6" xfId="9034" xr:uid="{00000000-0005-0000-0000-0000EF220000}"/>
    <cellStyle name="20% - 강조색5 2 6 3 2 7" xfId="9035" xr:uid="{00000000-0005-0000-0000-0000F0220000}"/>
    <cellStyle name="20% - 강조색5 2 6 3 3" xfId="9036" xr:uid="{00000000-0005-0000-0000-0000F1220000}"/>
    <cellStyle name="20% - 강조색5 2 6 3 3 2" xfId="9037" xr:uid="{00000000-0005-0000-0000-0000F2220000}"/>
    <cellStyle name="20% - 강조색5 2 6 3 3 3" xfId="9038" xr:uid="{00000000-0005-0000-0000-0000F3220000}"/>
    <cellStyle name="20% - 강조색5 2 6 3 3 4" xfId="9039" xr:uid="{00000000-0005-0000-0000-0000F4220000}"/>
    <cellStyle name="20% - 강조색5 2 6 3 3 5" xfId="9040" xr:uid="{00000000-0005-0000-0000-0000F5220000}"/>
    <cellStyle name="20% - 강조색5 2 6 3 3 6" xfId="9041" xr:uid="{00000000-0005-0000-0000-0000F6220000}"/>
    <cellStyle name="20% - 강조색5 2 6 3 4" xfId="9042" xr:uid="{00000000-0005-0000-0000-0000F7220000}"/>
    <cellStyle name="20% - 강조색5 2 6 3 4 2" xfId="9043" xr:uid="{00000000-0005-0000-0000-0000F8220000}"/>
    <cellStyle name="20% - 강조색5 2 6 3 5" xfId="9044" xr:uid="{00000000-0005-0000-0000-0000F9220000}"/>
    <cellStyle name="20% - 강조색5 2 6 3 5 2" xfId="9045" xr:uid="{00000000-0005-0000-0000-0000FA220000}"/>
    <cellStyle name="20% - 강조색5 2 6 3 6" xfId="9046" xr:uid="{00000000-0005-0000-0000-0000FB220000}"/>
    <cellStyle name="20% - 강조색5 2 6 3 7" xfId="9047" xr:uid="{00000000-0005-0000-0000-0000FC220000}"/>
    <cellStyle name="20% - 강조색5 2 6 3 8" xfId="9048" xr:uid="{00000000-0005-0000-0000-0000FD220000}"/>
    <cellStyle name="20% - 강조색5 2 6 3 9" xfId="9049" xr:uid="{00000000-0005-0000-0000-0000FE220000}"/>
    <cellStyle name="20% - 강조색5 2 6 4" xfId="9050" xr:uid="{00000000-0005-0000-0000-0000FF220000}"/>
    <cellStyle name="20% - 강조색5 2 6 4 10" xfId="9051" xr:uid="{00000000-0005-0000-0000-000000230000}"/>
    <cellStyle name="20% - 강조색5 2 6 4 2" xfId="9052" xr:uid="{00000000-0005-0000-0000-000001230000}"/>
    <cellStyle name="20% - 강조색5 2 6 4 2 2" xfId="9053" xr:uid="{00000000-0005-0000-0000-000002230000}"/>
    <cellStyle name="20% - 강조색5 2 6 4 2 2 2" xfId="9054" xr:uid="{00000000-0005-0000-0000-000003230000}"/>
    <cellStyle name="20% - 강조색5 2 6 4 2 2 3" xfId="9055" xr:uid="{00000000-0005-0000-0000-000004230000}"/>
    <cellStyle name="20% - 강조색5 2 6 4 2 2 4" xfId="9056" xr:uid="{00000000-0005-0000-0000-000005230000}"/>
    <cellStyle name="20% - 강조색5 2 6 4 2 2 5" xfId="9057" xr:uid="{00000000-0005-0000-0000-000006230000}"/>
    <cellStyle name="20% - 강조색5 2 6 4 2 3" xfId="9058" xr:uid="{00000000-0005-0000-0000-000007230000}"/>
    <cellStyle name="20% - 강조색5 2 6 4 2 4" xfId="9059" xr:uid="{00000000-0005-0000-0000-000008230000}"/>
    <cellStyle name="20% - 강조색5 2 6 4 2 5" xfId="9060" xr:uid="{00000000-0005-0000-0000-000009230000}"/>
    <cellStyle name="20% - 강조색5 2 6 4 2 6" xfId="9061" xr:uid="{00000000-0005-0000-0000-00000A230000}"/>
    <cellStyle name="20% - 강조색5 2 6 4 2 7" xfId="9062" xr:uid="{00000000-0005-0000-0000-00000B230000}"/>
    <cellStyle name="20% - 강조색5 2 6 4 3" xfId="9063" xr:uid="{00000000-0005-0000-0000-00000C230000}"/>
    <cellStyle name="20% - 강조색5 2 6 4 3 2" xfId="9064" xr:uid="{00000000-0005-0000-0000-00000D230000}"/>
    <cellStyle name="20% - 강조색5 2 6 4 3 3" xfId="9065" xr:uid="{00000000-0005-0000-0000-00000E230000}"/>
    <cellStyle name="20% - 강조색5 2 6 4 3 4" xfId="9066" xr:uid="{00000000-0005-0000-0000-00000F230000}"/>
    <cellStyle name="20% - 강조색5 2 6 4 3 5" xfId="9067" xr:uid="{00000000-0005-0000-0000-000010230000}"/>
    <cellStyle name="20% - 강조색5 2 6 4 3 6" xfId="9068" xr:uid="{00000000-0005-0000-0000-000011230000}"/>
    <cellStyle name="20% - 강조색5 2 6 4 4" xfId="9069" xr:uid="{00000000-0005-0000-0000-000012230000}"/>
    <cellStyle name="20% - 강조색5 2 6 4 4 2" xfId="9070" xr:uid="{00000000-0005-0000-0000-000013230000}"/>
    <cellStyle name="20% - 강조색5 2 6 4 5" xfId="9071" xr:uid="{00000000-0005-0000-0000-000014230000}"/>
    <cellStyle name="20% - 강조색5 2 6 4 5 2" xfId="9072" xr:uid="{00000000-0005-0000-0000-000015230000}"/>
    <cellStyle name="20% - 강조색5 2 6 4 6" xfId="9073" xr:uid="{00000000-0005-0000-0000-000016230000}"/>
    <cellStyle name="20% - 강조색5 2 6 4 7" xfId="9074" xr:uid="{00000000-0005-0000-0000-000017230000}"/>
    <cellStyle name="20% - 강조색5 2 6 4 8" xfId="9075" xr:uid="{00000000-0005-0000-0000-000018230000}"/>
    <cellStyle name="20% - 강조색5 2 6 4 9" xfId="9076" xr:uid="{00000000-0005-0000-0000-000019230000}"/>
    <cellStyle name="20% - 강조색5 2 6 5" xfId="9077" xr:uid="{00000000-0005-0000-0000-00001A230000}"/>
    <cellStyle name="20% - 강조색5 2 6 5 10" xfId="9078" xr:uid="{00000000-0005-0000-0000-00001B230000}"/>
    <cellStyle name="20% - 강조색5 2 6 5 2" xfId="9079" xr:uid="{00000000-0005-0000-0000-00001C230000}"/>
    <cellStyle name="20% - 강조색5 2 6 5 2 2" xfId="9080" xr:uid="{00000000-0005-0000-0000-00001D230000}"/>
    <cellStyle name="20% - 강조색5 2 6 5 2 3" xfId="9081" xr:uid="{00000000-0005-0000-0000-00001E230000}"/>
    <cellStyle name="20% - 강조색5 2 6 5 2 4" xfId="9082" xr:uid="{00000000-0005-0000-0000-00001F230000}"/>
    <cellStyle name="20% - 강조색5 2 6 5 2 5" xfId="9083" xr:uid="{00000000-0005-0000-0000-000020230000}"/>
    <cellStyle name="20% - 강조색5 2 6 5 2 6" xfId="9084" xr:uid="{00000000-0005-0000-0000-000021230000}"/>
    <cellStyle name="20% - 강조색5 2 6 5 3" xfId="9085" xr:uid="{00000000-0005-0000-0000-000022230000}"/>
    <cellStyle name="20% - 강조색5 2 6 5 3 2" xfId="9086" xr:uid="{00000000-0005-0000-0000-000023230000}"/>
    <cellStyle name="20% - 강조색5 2 6 5 4" xfId="9087" xr:uid="{00000000-0005-0000-0000-000024230000}"/>
    <cellStyle name="20% - 강조색5 2 6 5 4 2" xfId="9088" xr:uid="{00000000-0005-0000-0000-000025230000}"/>
    <cellStyle name="20% - 강조색5 2 6 5 5" xfId="9089" xr:uid="{00000000-0005-0000-0000-000026230000}"/>
    <cellStyle name="20% - 강조색5 2 6 5 5 2" xfId="9090" xr:uid="{00000000-0005-0000-0000-000027230000}"/>
    <cellStyle name="20% - 강조색5 2 6 5 6" xfId="9091" xr:uid="{00000000-0005-0000-0000-000028230000}"/>
    <cellStyle name="20% - 강조색5 2 6 5 7" xfId="9092" xr:uid="{00000000-0005-0000-0000-000029230000}"/>
    <cellStyle name="20% - 강조색5 2 6 5 8" xfId="9093" xr:uid="{00000000-0005-0000-0000-00002A230000}"/>
    <cellStyle name="20% - 강조색5 2 6 5 9" xfId="9094" xr:uid="{00000000-0005-0000-0000-00002B230000}"/>
    <cellStyle name="20% - 강조색5 2 6 6" xfId="9095" xr:uid="{00000000-0005-0000-0000-00002C230000}"/>
    <cellStyle name="20% - 강조색5 2 6 6 2" xfId="9096" xr:uid="{00000000-0005-0000-0000-00002D230000}"/>
    <cellStyle name="20% - 강조색5 2 6 6 3" xfId="9097" xr:uid="{00000000-0005-0000-0000-00002E230000}"/>
    <cellStyle name="20% - 강조색5 2 6 6 4" xfId="9098" xr:uid="{00000000-0005-0000-0000-00002F230000}"/>
    <cellStyle name="20% - 강조색5 2 6 6 5" xfId="9099" xr:uid="{00000000-0005-0000-0000-000030230000}"/>
    <cellStyle name="20% - 강조색5 2 6 6 6" xfId="9100" xr:uid="{00000000-0005-0000-0000-000031230000}"/>
    <cellStyle name="20% - 강조색5 2 6 7" xfId="9101" xr:uid="{00000000-0005-0000-0000-000032230000}"/>
    <cellStyle name="20% - 강조색5 2 6 7 2" xfId="9102" xr:uid="{00000000-0005-0000-0000-000033230000}"/>
    <cellStyle name="20% - 강조색5 2 6 8" xfId="9103" xr:uid="{00000000-0005-0000-0000-000034230000}"/>
    <cellStyle name="20% - 강조색5 2 6 8 2" xfId="9104" xr:uid="{00000000-0005-0000-0000-000035230000}"/>
    <cellStyle name="20% - 강조색5 2 6 9" xfId="9105" xr:uid="{00000000-0005-0000-0000-000036230000}"/>
    <cellStyle name="20% - 강조색5 2 6 9 2" xfId="9106" xr:uid="{00000000-0005-0000-0000-000037230000}"/>
    <cellStyle name="20% - 강조색5 2 7" xfId="9107" xr:uid="{00000000-0005-0000-0000-000038230000}"/>
    <cellStyle name="20% - 강조색5 2 7 10" xfId="9108" xr:uid="{00000000-0005-0000-0000-000039230000}"/>
    <cellStyle name="20% - 강조색5 2 7 11" xfId="9109" xr:uid="{00000000-0005-0000-0000-00003A230000}"/>
    <cellStyle name="20% - 강조색5 2 7 12" xfId="9110" xr:uid="{00000000-0005-0000-0000-00003B230000}"/>
    <cellStyle name="20% - 강조색5 2 7 13" xfId="9111" xr:uid="{00000000-0005-0000-0000-00003C230000}"/>
    <cellStyle name="20% - 강조색5 2 7 2" xfId="9112" xr:uid="{00000000-0005-0000-0000-00003D230000}"/>
    <cellStyle name="20% - 강조색5 2 7 2 10" xfId="9113" xr:uid="{00000000-0005-0000-0000-00003E230000}"/>
    <cellStyle name="20% - 강조색5 2 7 2 2" xfId="9114" xr:uid="{00000000-0005-0000-0000-00003F230000}"/>
    <cellStyle name="20% - 강조색5 2 7 2 2 2" xfId="9115" xr:uid="{00000000-0005-0000-0000-000040230000}"/>
    <cellStyle name="20% - 강조색5 2 7 2 2 2 2" xfId="9116" xr:uid="{00000000-0005-0000-0000-000041230000}"/>
    <cellStyle name="20% - 강조색5 2 7 2 2 2 3" xfId="9117" xr:uid="{00000000-0005-0000-0000-000042230000}"/>
    <cellStyle name="20% - 강조색5 2 7 2 2 2 4" xfId="9118" xr:uid="{00000000-0005-0000-0000-000043230000}"/>
    <cellStyle name="20% - 강조색5 2 7 2 2 2 5" xfId="9119" xr:uid="{00000000-0005-0000-0000-000044230000}"/>
    <cellStyle name="20% - 강조색5 2 7 2 2 3" xfId="9120" xr:uid="{00000000-0005-0000-0000-000045230000}"/>
    <cellStyle name="20% - 강조색5 2 7 2 2 4" xfId="9121" xr:uid="{00000000-0005-0000-0000-000046230000}"/>
    <cellStyle name="20% - 강조색5 2 7 2 2 5" xfId="9122" xr:uid="{00000000-0005-0000-0000-000047230000}"/>
    <cellStyle name="20% - 강조색5 2 7 2 2 6" xfId="9123" xr:uid="{00000000-0005-0000-0000-000048230000}"/>
    <cellStyle name="20% - 강조색5 2 7 2 2 7" xfId="9124" xr:uid="{00000000-0005-0000-0000-000049230000}"/>
    <cellStyle name="20% - 강조색5 2 7 2 3" xfId="9125" xr:uid="{00000000-0005-0000-0000-00004A230000}"/>
    <cellStyle name="20% - 강조색5 2 7 2 3 2" xfId="9126" xr:uid="{00000000-0005-0000-0000-00004B230000}"/>
    <cellStyle name="20% - 강조색5 2 7 2 3 3" xfId="9127" xr:uid="{00000000-0005-0000-0000-00004C230000}"/>
    <cellStyle name="20% - 강조색5 2 7 2 3 4" xfId="9128" xr:uid="{00000000-0005-0000-0000-00004D230000}"/>
    <cellStyle name="20% - 강조색5 2 7 2 3 5" xfId="9129" xr:uid="{00000000-0005-0000-0000-00004E230000}"/>
    <cellStyle name="20% - 강조색5 2 7 2 3 6" xfId="9130" xr:uid="{00000000-0005-0000-0000-00004F230000}"/>
    <cellStyle name="20% - 강조색5 2 7 2 4" xfId="9131" xr:uid="{00000000-0005-0000-0000-000050230000}"/>
    <cellStyle name="20% - 강조색5 2 7 2 4 2" xfId="9132" xr:uid="{00000000-0005-0000-0000-000051230000}"/>
    <cellStyle name="20% - 강조색5 2 7 2 5" xfId="9133" xr:uid="{00000000-0005-0000-0000-000052230000}"/>
    <cellStyle name="20% - 강조색5 2 7 2 5 2" xfId="9134" xr:uid="{00000000-0005-0000-0000-000053230000}"/>
    <cellStyle name="20% - 강조색5 2 7 2 6" xfId="9135" xr:uid="{00000000-0005-0000-0000-000054230000}"/>
    <cellStyle name="20% - 강조색5 2 7 2 7" xfId="9136" xr:uid="{00000000-0005-0000-0000-000055230000}"/>
    <cellStyle name="20% - 강조색5 2 7 2 8" xfId="9137" xr:uid="{00000000-0005-0000-0000-000056230000}"/>
    <cellStyle name="20% - 강조색5 2 7 2 9" xfId="9138" xr:uid="{00000000-0005-0000-0000-000057230000}"/>
    <cellStyle name="20% - 강조색5 2 7 3" xfId="9139" xr:uid="{00000000-0005-0000-0000-000058230000}"/>
    <cellStyle name="20% - 강조색5 2 7 3 10" xfId="9140" xr:uid="{00000000-0005-0000-0000-000059230000}"/>
    <cellStyle name="20% - 강조색5 2 7 3 2" xfId="9141" xr:uid="{00000000-0005-0000-0000-00005A230000}"/>
    <cellStyle name="20% - 강조색5 2 7 3 2 2" xfId="9142" xr:uid="{00000000-0005-0000-0000-00005B230000}"/>
    <cellStyle name="20% - 강조색5 2 7 3 2 2 2" xfId="9143" xr:uid="{00000000-0005-0000-0000-00005C230000}"/>
    <cellStyle name="20% - 강조색5 2 7 3 2 2 3" xfId="9144" xr:uid="{00000000-0005-0000-0000-00005D230000}"/>
    <cellStyle name="20% - 강조색5 2 7 3 2 2 4" xfId="9145" xr:uid="{00000000-0005-0000-0000-00005E230000}"/>
    <cellStyle name="20% - 강조색5 2 7 3 2 2 5" xfId="9146" xr:uid="{00000000-0005-0000-0000-00005F230000}"/>
    <cellStyle name="20% - 강조색5 2 7 3 2 3" xfId="9147" xr:uid="{00000000-0005-0000-0000-000060230000}"/>
    <cellStyle name="20% - 강조색5 2 7 3 2 4" xfId="9148" xr:uid="{00000000-0005-0000-0000-000061230000}"/>
    <cellStyle name="20% - 강조색5 2 7 3 2 5" xfId="9149" xr:uid="{00000000-0005-0000-0000-000062230000}"/>
    <cellStyle name="20% - 강조색5 2 7 3 2 6" xfId="9150" xr:uid="{00000000-0005-0000-0000-000063230000}"/>
    <cellStyle name="20% - 강조색5 2 7 3 2 7" xfId="9151" xr:uid="{00000000-0005-0000-0000-000064230000}"/>
    <cellStyle name="20% - 강조색5 2 7 3 3" xfId="9152" xr:uid="{00000000-0005-0000-0000-000065230000}"/>
    <cellStyle name="20% - 강조색5 2 7 3 3 2" xfId="9153" xr:uid="{00000000-0005-0000-0000-000066230000}"/>
    <cellStyle name="20% - 강조색5 2 7 3 3 3" xfId="9154" xr:uid="{00000000-0005-0000-0000-000067230000}"/>
    <cellStyle name="20% - 강조색5 2 7 3 3 4" xfId="9155" xr:uid="{00000000-0005-0000-0000-000068230000}"/>
    <cellStyle name="20% - 강조색5 2 7 3 3 5" xfId="9156" xr:uid="{00000000-0005-0000-0000-000069230000}"/>
    <cellStyle name="20% - 강조색5 2 7 3 3 6" xfId="9157" xr:uid="{00000000-0005-0000-0000-00006A230000}"/>
    <cellStyle name="20% - 강조색5 2 7 3 4" xfId="9158" xr:uid="{00000000-0005-0000-0000-00006B230000}"/>
    <cellStyle name="20% - 강조색5 2 7 3 4 2" xfId="9159" xr:uid="{00000000-0005-0000-0000-00006C230000}"/>
    <cellStyle name="20% - 강조색5 2 7 3 5" xfId="9160" xr:uid="{00000000-0005-0000-0000-00006D230000}"/>
    <cellStyle name="20% - 강조색5 2 7 3 5 2" xfId="9161" xr:uid="{00000000-0005-0000-0000-00006E230000}"/>
    <cellStyle name="20% - 강조색5 2 7 3 6" xfId="9162" xr:uid="{00000000-0005-0000-0000-00006F230000}"/>
    <cellStyle name="20% - 강조색5 2 7 3 7" xfId="9163" xr:uid="{00000000-0005-0000-0000-000070230000}"/>
    <cellStyle name="20% - 강조색5 2 7 3 8" xfId="9164" xr:uid="{00000000-0005-0000-0000-000071230000}"/>
    <cellStyle name="20% - 강조색5 2 7 3 9" xfId="9165" xr:uid="{00000000-0005-0000-0000-000072230000}"/>
    <cellStyle name="20% - 강조색5 2 7 4" xfId="9166" xr:uid="{00000000-0005-0000-0000-000073230000}"/>
    <cellStyle name="20% - 강조색5 2 7 4 10" xfId="9167" xr:uid="{00000000-0005-0000-0000-000074230000}"/>
    <cellStyle name="20% - 강조색5 2 7 4 2" xfId="9168" xr:uid="{00000000-0005-0000-0000-000075230000}"/>
    <cellStyle name="20% - 강조색5 2 7 4 2 2" xfId="9169" xr:uid="{00000000-0005-0000-0000-000076230000}"/>
    <cellStyle name="20% - 강조색5 2 7 4 2 3" xfId="9170" xr:uid="{00000000-0005-0000-0000-000077230000}"/>
    <cellStyle name="20% - 강조색5 2 7 4 2 4" xfId="9171" xr:uid="{00000000-0005-0000-0000-000078230000}"/>
    <cellStyle name="20% - 강조색5 2 7 4 2 5" xfId="9172" xr:uid="{00000000-0005-0000-0000-000079230000}"/>
    <cellStyle name="20% - 강조색5 2 7 4 2 6" xfId="9173" xr:uid="{00000000-0005-0000-0000-00007A230000}"/>
    <cellStyle name="20% - 강조색5 2 7 4 3" xfId="9174" xr:uid="{00000000-0005-0000-0000-00007B230000}"/>
    <cellStyle name="20% - 강조색5 2 7 4 3 2" xfId="9175" xr:uid="{00000000-0005-0000-0000-00007C230000}"/>
    <cellStyle name="20% - 강조색5 2 7 4 4" xfId="9176" xr:uid="{00000000-0005-0000-0000-00007D230000}"/>
    <cellStyle name="20% - 강조색5 2 7 4 4 2" xfId="9177" xr:uid="{00000000-0005-0000-0000-00007E230000}"/>
    <cellStyle name="20% - 강조색5 2 7 4 5" xfId="9178" xr:uid="{00000000-0005-0000-0000-00007F230000}"/>
    <cellStyle name="20% - 강조색5 2 7 4 5 2" xfId="9179" xr:uid="{00000000-0005-0000-0000-000080230000}"/>
    <cellStyle name="20% - 강조색5 2 7 4 6" xfId="9180" xr:uid="{00000000-0005-0000-0000-000081230000}"/>
    <cellStyle name="20% - 강조색5 2 7 4 7" xfId="9181" xr:uid="{00000000-0005-0000-0000-000082230000}"/>
    <cellStyle name="20% - 강조색5 2 7 4 8" xfId="9182" xr:uid="{00000000-0005-0000-0000-000083230000}"/>
    <cellStyle name="20% - 강조색5 2 7 4 9" xfId="9183" xr:uid="{00000000-0005-0000-0000-000084230000}"/>
    <cellStyle name="20% - 강조색5 2 7 5" xfId="9184" xr:uid="{00000000-0005-0000-0000-000085230000}"/>
    <cellStyle name="20% - 강조색5 2 7 5 2" xfId="9185" xr:uid="{00000000-0005-0000-0000-000086230000}"/>
    <cellStyle name="20% - 강조색5 2 7 5 3" xfId="9186" xr:uid="{00000000-0005-0000-0000-000087230000}"/>
    <cellStyle name="20% - 강조색5 2 7 5 4" xfId="9187" xr:uid="{00000000-0005-0000-0000-000088230000}"/>
    <cellStyle name="20% - 강조색5 2 7 5 5" xfId="9188" xr:uid="{00000000-0005-0000-0000-000089230000}"/>
    <cellStyle name="20% - 강조색5 2 7 5 6" xfId="9189" xr:uid="{00000000-0005-0000-0000-00008A230000}"/>
    <cellStyle name="20% - 강조색5 2 7 6" xfId="9190" xr:uid="{00000000-0005-0000-0000-00008B230000}"/>
    <cellStyle name="20% - 강조색5 2 7 6 2" xfId="9191" xr:uid="{00000000-0005-0000-0000-00008C230000}"/>
    <cellStyle name="20% - 강조색5 2 7 7" xfId="9192" xr:uid="{00000000-0005-0000-0000-00008D230000}"/>
    <cellStyle name="20% - 강조색5 2 7 7 2" xfId="9193" xr:uid="{00000000-0005-0000-0000-00008E230000}"/>
    <cellStyle name="20% - 강조색5 2 7 8" xfId="9194" xr:uid="{00000000-0005-0000-0000-00008F230000}"/>
    <cellStyle name="20% - 강조색5 2 7 8 2" xfId="9195" xr:uid="{00000000-0005-0000-0000-000090230000}"/>
    <cellStyle name="20% - 강조색5 2 7 9" xfId="9196" xr:uid="{00000000-0005-0000-0000-000091230000}"/>
    <cellStyle name="20% - 강조색5 2 8" xfId="9197" xr:uid="{00000000-0005-0000-0000-000092230000}"/>
    <cellStyle name="20% - 강조색5 2 8 10" xfId="9198" xr:uid="{00000000-0005-0000-0000-000093230000}"/>
    <cellStyle name="20% - 강조색5 2 8 11" xfId="9199" xr:uid="{00000000-0005-0000-0000-000094230000}"/>
    <cellStyle name="20% - 강조색5 2 8 12" xfId="9200" xr:uid="{00000000-0005-0000-0000-000095230000}"/>
    <cellStyle name="20% - 강조색5 2 8 2" xfId="9201" xr:uid="{00000000-0005-0000-0000-000096230000}"/>
    <cellStyle name="20% - 강조색5 2 8 2 10" xfId="9202" xr:uid="{00000000-0005-0000-0000-000097230000}"/>
    <cellStyle name="20% - 강조색5 2 8 2 2" xfId="9203" xr:uid="{00000000-0005-0000-0000-000098230000}"/>
    <cellStyle name="20% - 강조색5 2 8 2 2 2" xfId="9204" xr:uid="{00000000-0005-0000-0000-000099230000}"/>
    <cellStyle name="20% - 강조색5 2 8 2 2 2 2" xfId="9205" xr:uid="{00000000-0005-0000-0000-00009A230000}"/>
    <cellStyle name="20% - 강조색5 2 8 2 2 2 3" xfId="9206" xr:uid="{00000000-0005-0000-0000-00009B230000}"/>
    <cellStyle name="20% - 강조색5 2 8 2 2 2 4" xfId="9207" xr:uid="{00000000-0005-0000-0000-00009C230000}"/>
    <cellStyle name="20% - 강조색5 2 8 2 2 2 5" xfId="9208" xr:uid="{00000000-0005-0000-0000-00009D230000}"/>
    <cellStyle name="20% - 강조색5 2 8 2 2 3" xfId="9209" xr:uid="{00000000-0005-0000-0000-00009E230000}"/>
    <cellStyle name="20% - 강조색5 2 8 2 2 4" xfId="9210" xr:uid="{00000000-0005-0000-0000-00009F230000}"/>
    <cellStyle name="20% - 강조색5 2 8 2 2 5" xfId="9211" xr:uid="{00000000-0005-0000-0000-0000A0230000}"/>
    <cellStyle name="20% - 강조색5 2 8 2 2 6" xfId="9212" xr:uid="{00000000-0005-0000-0000-0000A1230000}"/>
    <cellStyle name="20% - 강조색5 2 8 2 2 7" xfId="9213" xr:uid="{00000000-0005-0000-0000-0000A2230000}"/>
    <cellStyle name="20% - 강조색5 2 8 2 3" xfId="9214" xr:uid="{00000000-0005-0000-0000-0000A3230000}"/>
    <cellStyle name="20% - 강조색5 2 8 2 3 2" xfId="9215" xr:uid="{00000000-0005-0000-0000-0000A4230000}"/>
    <cellStyle name="20% - 강조색5 2 8 2 3 3" xfId="9216" xr:uid="{00000000-0005-0000-0000-0000A5230000}"/>
    <cellStyle name="20% - 강조색5 2 8 2 3 4" xfId="9217" xr:uid="{00000000-0005-0000-0000-0000A6230000}"/>
    <cellStyle name="20% - 강조색5 2 8 2 3 5" xfId="9218" xr:uid="{00000000-0005-0000-0000-0000A7230000}"/>
    <cellStyle name="20% - 강조색5 2 8 2 3 6" xfId="9219" xr:uid="{00000000-0005-0000-0000-0000A8230000}"/>
    <cellStyle name="20% - 강조색5 2 8 2 4" xfId="9220" xr:uid="{00000000-0005-0000-0000-0000A9230000}"/>
    <cellStyle name="20% - 강조색5 2 8 2 4 2" xfId="9221" xr:uid="{00000000-0005-0000-0000-0000AA230000}"/>
    <cellStyle name="20% - 강조색5 2 8 2 5" xfId="9222" xr:uid="{00000000-0005-0000-0000-0000AB230000}"/>
    <cellStyle name="20% - 강조색5 2 8 2 5 2" xfId="9223" xr:uid="{00000000-0005-0000-0000-0000AC230000}"/>
    <cellStyle name="20% - 강조색5 2 8 2 6" xfId="9224" xr:uid="{00000000-0005-0000-0000-0000AD230000}"/>
    <cellStyle name="20% - 강조색5 2 8 2 7" xfId="9225" xr:uid="{00000000-0005-0000-0000-0000AE230000}"/>
    <cellStyle name="20% - 강조색5 2 8 2 8" xfId="9226" xr:uid="{00000000-0005-0000-0000-0000AF230000}"/>
    <cellStyle name="20% - 강조색5 2 8 2 9" xfId="9227" xr:uid="{00000000-0005-0000-0000-0000B0230000}"/>
    <cellStyle name="20% - 강조색5 2 8 3" xfId="9228" xr:uid="{00000000-0005-0000-0000-0000B1230000}"/>
    <cellStyle name="20% - 강조색5 2 8 3 10" xfId="9229" xr:uid="{00000000-0005-0000-0000-0000B2230000}"/>
    <cellStyle name="20% - 강조색5 2 8 3 2" xfId="9230" xr:uid="{00000000-0005-0000-0000-0000B3230000}"/>
    <cellStyle name="20% - 강조색5 2 8 3 2 2" xfId="9231" xr:uid="{00000000-0005-0000-0000-0000B4230000}"/>
    <cellStyle name="20% - 강조색5 2 8 3 2 3" xfId="9232" xr:uid="{00000000-0005-0000-0000-0000B5230000}"/>
    <cellStyle name="20% - 강조색5 2 8 3 2 4" xfId="9233" xr:uid="{00000000-0005-0000-0000-0000B6230000}"/>
    <cellStyle name="20% - 강조색5 2 8 3 2 5" xfId="9234" xr:uid="{00000000-0005-0000-0000-0000B7230000}"/>
    <cellStyle name="20% - 강조색5 2 8 3 2 6" xfId="9235" xr:uid="{00000000-0005-0000-0000-0000B8230000}"/>
    <cellStyle name="20% - 강조색5 2 8 3 3" xfId="9236" xr:uid="{00000000-0005-0000-0000-0000B9230000}"/>
    <cellStyle name="20% - 강조색5 2 8 3 3 2" xfId="9237" xr:uid="{00000000-0005-0000-0000-0000BA230000}"/>
    <cellStyle name="20% - 강조색5 2 8 3 4" xfId="9238" xr:uid="{00000000-0005-0000-0000-0000BB230000}"/>
    <cellStyle name="20% - 강조색5 2 8 3 4 2" xfId="9239" xr:uid="{00000000-0005-0000-0000-0000BC230000}"/>
    <cellStyle name="20% - 강조색5 2 8 3 5" xfId="9240" xr:uid="{00000000-0005-0000-0000-0000BD230000}"/>
    <cellStyle name="20% - 강조색5 2 8 3 5 2" xfId="9241" xr:uid="{00000000-0005-0000-0000-0000BE230000}"/>
    <cellStyle name="20% - 강조색5 2 8 3 6" xfId="9242" xr:uid="{00000000-0005-0000-0000-0000BF230000}"/>
    <cellStyle name="20% - 강조색5 2 8 3 7" xfId="9243" xr:uid="{00000000-0005-0000-0000-0000C0230000}"/>
    <cellStyle name="20% - 강조색5 2 8 3 8" xfId="9244" xr:uid="{00000000-0005-0000-0000-0000C1230000}"/>
    <cellStyle name="20% - 강조색5 2 8 3 9" xfId="9245" xr:uid="{00000000-0005-0000-0000-0000C2230000}"/>
    <cellStyle name="20% - 강조색5 2 8 4" xfId="9246" xr:uid="{00000000-0005-0000-0000-0000C3230000}"/>
    <cellStyle name="20% - 강조색5 2 8 4 2" xfId="9247" xr:uid="{00000000-0005-0000-0000-0000C4230000}"/>
    <cellStyle name="20% - 강조색5 2 8 4 3" xfId="9248" xr:uid="{00000000-0005-0000-0000-0000C5230000}"/>
    <cellStyle name="20% - 강조색5 2 8 4 4" xfId="9249" xr:uid="{00000000-0005-0000-0000-0000C6230000}"/>
    <cellStyle name="20% - 강조색5 2 8 4 5" xfId="9250" xr:uid="{00000000-0005-0000-0000-0000C7230000}"/>
    <cellStyle name="20% - 강조색5 2 8 4 6" xfId="9251" xr:uid="{00000000-0005-0000-0000-0000C8230000}"/>
    <cellStyle name="20% - 강조색5 2 8 5" xfId="9252" xr:uid="{00000000-0005-0000-0000-0000C9230000}"/>
    <cellStyle name="20% - 강조색5 2 8 5 2" xfId="9253" xr:uid="{00000000-0005-0000-0000-0000CA230000}"/>
    <cellStyle name="20% - 강조색5 2 8 6" xfId="9254" xr:uid="{00000000-0005-0000-0000-0000CB230000}"/>
    <cellStyle name="20% - 강조색5 2 8 6 2" xfId="9255" xr:uid="{00000000-0005-0000-0000-0000CC230000}"/>
    <cellStyle name="20% - 강조색5 2 8 7" xfId="9256" xr:uid="{00000000-0005-0000-0000-0000CD230000}"/>
    <cellStyle name="20% - 강조색5 2 8 7 2" xfId="9257" xr:uid="{00000000-0005-0000-0000-0000CE230000}"/>
    <cellStyle name="20% - 강조색5 2 8 8" xfId="9258" xr:uid="{00000000-0005-0000-0000-0000CF230000}"/>
    <cellStyle name="20% - 강조색5 2 8 9" xfId="9259" xr:uid="{00000000-0005-0000-0000-0000D0230000}"/>
    <cellStyle name="20% - 강조색5 2 9" xfId="9260" xr:uid="{00000000-0005-0000-0000-0000D1230000}"/>
    <cellStyle name="20% - 강조색5 2 9 10" xfId="9261" xr:uid="{00000000-0005-0000-0000-0000D2230000}"/>
    <cellStyle name="20% - 강조색5 2 9 2" xfId="9262" xr:uid="{00000000-0005-0000-0000-0000D3230000}"/>
    <cellStyle name="20% - 강조색5 2 9 2 2" xfId="9263" xr:uid="{00000000-0005-0000-0000-0000D4230000}"/>
    <cellStyle name="20% - 강조색5 2 9 2 2 2" xfId="9264" xr:uid="{00000000-0005-0000-0000-0000D5230000}"/>
    <cellStyle name="20% - 강조색5 2 9 2 2 3" xfId="9265" xr:uid="{00000000-0005-0000-0000-0000D6230000}"/>
    <cellStyle name="20% - 강조색5 2 9 2 2 4" xfId="9266" xr:uid="{00000000-0005-0000-0000-0000D7230000}"/>
    <cellStyle name="20% - 강조색5 2 9 2 2 5" xfId="9267" xr:uid="{00000000-0005-0000-0000-0000D8230000}"/>
    <cellStyle name="20% - 강조색5 2 9 2 3" xfId="9268" xr:uid="{00000000-0005-0000-0000-0000D9230000}"/>
    <cellStyle name="20% - 강조색5 2 9 2 4" xfId="9269" xr:uid="{00000000-0005-0000-0000-0000DA230000}"/>
    <cellStyle name="20% - 강조색5 2 9 2 5" xfId="9270" xr:uid="{00000000-0005-0000-0000-0000DB230000}"/>
    <cellStyle name="20% - 강조색5 2 9 2 6" xfId="9271" xr:uid="{00000000-0005-0000-0000-0000DC230000}"/>
    <cellStyle name="20% - 강조색5 2 9 2 7" xfId="9272" xr:uid="{00000000-0005-0000-0000-0000DD230000}"/>
    <cellStyle name="20% - 강조색5 2 9 3" xfId="9273" xr:uid="{00000000-0005-0000-0000-0000DE230000}"/>
    <cellStyle name="20% - 강조색5 2 9 3 2" xfId="9274" xr:uid="{00000000-0005-0000-0000-0000DF230000}"/>
    <cellStyle name="20% - 강조색5 2 9 3 3" xfId="9275" xr:uid="{00000000-0005-0000-0000-0000E0230000}"/>
    <cellStyle name="20% - 강조색5 2 9 3 4" xfId="9276" xr:uid="{00000000-0005-0000-0000-0000E1230000}"/>
    <cellStyle name="20% - 강조색5 2 9 3 5" xfId="9277" xr:uid="{00000000-0005-0000-0000-0000E2230000}"/>
    <cellStyle name="20% - 강조색5 2 9 3 6" xfId="9278" xr:uid="{00000000-0005-0000-0000-0000E3230000}"/>
    <cellStyle name="20% - 강조색5 2 9 4" xfId="9279" xr:uid="{00000000-0005-0000-0000-0000E4230000}"/>
    <cellStyle name="20% - 강조색5 2 9 4 2" xfId="9280" xr:uid="{00000000-0005-0000-0000-0000E5230000}"/>
    <cellStyle name="20% - 강조색5 2 9 5" xfId="9281" xr:uid="{00000000-0005-0000-0000-0000E6230000}"/>
    <cellStyle name="20% - 강조색5 2 9 5 2" xfId="9282" xr:uid="{00000000-0005-0000-0000-0000E7230000}"/>
    <cellStyle name="20% - 강조색5 2 9 6" xfId="9283" xr:uid="{00000000-0005-0000-0000-0000E8230000}"/>
    <cellStyle name="20% - 강조색5 2 9 7" xfId="9284" xr:uid="{00000000-0005-0000-0000-0000E9230000}"/>
    <cellStyle name="20% - 강조색5 2 9 8" xfId="9285" xr:uid="{00000000-0005-0000-0000-0000EA230000}"/>
    <cellStyle name="20% - 강조색5 2 9 9" xfId="9286" xr:uid="{00000000-0005-0000-0000-0000EB230000}"/>
    <cellStyle name="20% - 강조색5 3" xfId="9287" xr:uid="{00000000-0005-0000-0000-0000EC230000}"/>
    <cellStyle name="20% - 강조색5 4" xfId="9288" xr:uid="{00000000-0005-0000-0000-0000ED230000}"/>
    <cellStyle name="20% - 강조색5 5" xfId="9289" xr:uid="{00000000-0005-0000-0000-0000EE230000}"/>
    <cellStyle name="20% - 강조색5 6" xfId="9290" xr:uid="{00000000-0005-0000-0000-0000EF230000}"/>
    <cellStyle name="20% - 강조색6 2" xfId="9291" xr:uid="{00000000-0005-0000-0000-0000F0230000}"/>
    <cellStyle name="20% - 강조색6 2 10" xfId="9292" xr:uid="{00000000-0005-0000-0000-0000F1230000}"/>
    <cellStyle name="20% - 강조색6 2 10 10" xfId="9293" xr:uid="{00000000-0005-0000-0000-0000F2230000}"/>
    <cellStyle name="20% - 강조색6 2 10 2" xfId="9294" xr:uid="{00000000-0005-0000-0000-0000F3230000}"/>
    <cellStyle name="20% - 강조색6 2 10 2 2" xfId="9295" xr:uid="{00000000-0005-0000-0000-0000F4230000}"/>
    <cellStyle name="20% - 강조색6 2 10 2 3" xfId="9296" xr:uid="{00000000-0005-0000-0000-0000F5230000}"/>
    <cellStyle name="20% - 강조색6 2 10 2 4" xfId="9297" xr:uid="{00000000-0005-0000-0000-0000F6230000}"/>
    <cellStyle name="20% - 강조색6 2 10 2 5" xfId="9298" xr:uid="{00000000-0005-0000-0000-0000F7230000}"/>
    <cellStyle name="20% - 강조색6 2 10 2 6" xfId="9299" xr:uid="{00000000-0005-0000-0000-0000F8230000}"/>
    <cellStyle name="20% - 강조색6 2 10 3" xfId="9300" xr:uid="{00000000-0005-0000-0000-0000F9230000}"/>
    <cellStyle name="20% - 강조색6 2 10 3 2" xfId="9301" xr:uid="{00000000-0005-0000-0000-0000FA230000}"/>
    <cellStyle name="20% - 강조색6 2 10 4" xfId="9302" xr:uid="{00000000-0005-0000-0000-0000FB230000}"/>
    <cellStyle name="20% - 강조색6 2 10 4 2" xfId="9303" xr:uid="{00000000-0005-0000-0000-0000FC230000}"/>
    <cellStyle name="20% - 강조색6 2 10 5" xfId="9304" xr:uid="{00000000-0005-0000-0000-0000FD230000}"/>
    <cellStyle name="20% - 강조색6 2 10 5 2" xfId="9305" xr:uid="{00000000-0005-0000-0000-0000FE230000}"/>
    <cellStyle name="20% - 강조색6 2 10 6" xfId="9306" xr:uid="{00000000-0005-0000-0000-0000FF230000}"/>
    <cellStyle name="20% - 강조색6 2 10 7" xfId="9307" xr:uid="{00000000-0005-0000-0000-000000240000}"/>
    <cellStyle name="20% - 강조색6 2 10 8" xfId="9308" xr:uid="{00000000-0005-0000-0000-000001240000}"/>
    <cellStyle name="20% - 강조색6 2 10 9" xfId="9309" xr:uid="{00000000-0005-0000-0000-000002240000}"/>
    <cellStyle name="20% - 강조색6 2 11" xfId="9310" xr:uid="{00000000-0005-0000-0000-000003240000}"/>
    <cellStyle name="20% - 강조색6 2 11 10" xfId="9311" xr:uid="{00000000-0005-0000-0000-000004240000}"/>
    <cellStyle name="20% - 강조색6 2 11 2" xfId="9312" xr:uid="{00000000-0005-0000-0000-000005240000}"/>
    <cellStyle name="20% - 강조색6 2 11 2 2" xfId="9313" xr:uid="{00000000-0005-0000-0000-000006240000}"/>
    <cellStyle name="20% - 강조색6 2 11 3" xfId="9314" xr:uid="{00000000-0005-0000-0000-000007240000}"/>
    <cellStyle name="20% - 강조색6 2 11 3 2" xfId="9315" xr:uid="{00000000-0005-0000-0000-000008240000}"/>
    <cellStyle name="20% - 강조색6 2 11 4" xfId="9316" xr:uid="{00000000-0005-0000-0000-000009240000}"/>
    <cellStyle name="20% - 강조색6 2 11 4 2" xfId="9317" xr:uid="{00000000-0005-0000-0000-00000A240000}"/>
    <cellStyle name="20% - 강조색6 2 11 5" xfId="9318" xr:uid="{00000000-0005-0000-0000-00000B240000}"/>
    <cellStyle name="20% - 강조색6 2 11 5 2" xfId="9319" xr:uid="{00000000-0005-0000-0000-00000C240000}"/>
    <cellStyle name="20% - 강조색6 2 11 6" xfId="9320" xr:uid="{00000000-0005-0000-0000-00000D240000}"/>
    <cellStyle name="20% - 강조색6 2 11 7" xfId="9321" xr:uid="{00000000-0005-0000-0000-00000E240000}"/>
    <cellStyle name="20% - 강조색6 2 11 8" xfId="9322" xr:uid="{00000000-0005-0000-0000-00000F240000}"/>
    <cellStyle name="20% - 강조색6 2 11 9" xfId="9323" xr:uid="{00000000-0005-0000-0000-000010240000}"/>
    <cellStyle name="20% - 강조색6 2 12" xfId="9324" xr:uid="{00000000-0005-0000-0000-000011240000}"/>
    <cellStyle name="20% - 강조색6 2 12 2" xfId="9325" xr:uid="{00000000-0005-0000-0000-000012240000}"/>
    <cellStyle name="20% - 강조색6 2 13" xfId="9326" xr:uid="{00000000-0005-0000-0000-000013240000}"/>
    <cellStyle name="20% - 강조색6 2 13 2" xfId="9327" xr:uid="{00000000-0005-0000-0000-000014240000}"/>
    <cellStyle name="20% - 강조색6 2 14" xfId="9328" xr:uid="{00000000-0005-0000-0000-000015240000}"/>
    <cellStyle name="20% - 강조색6 2 14 2" xfId="9329" xr:uid="{00000000-0005-0000-0000-000016240000}"/>
    <cellStyle name="20% - 강조색6 2 15" xfId="9330" xr:uid="{00000000-0005-0000-0000-000017240000}"/>
    <cellStyle name="20% - 강조색6 2 15 2" xfId="9331" xr:uid="{00000000-0005-0000-0000-000018240000}"/>
    <cellStyle name="20% - 강조색6 2 16" xfId="9332" xr:uid="{00000000-0005-0000-0000-000019240000}"/>
    <cellStyle name="20% - 강조색6 2 17" xfId="9333" xr:uid="{00000000-0005-0000-0000-00001A240000}"/>
    <cellStyle name="20% - 강조색6 2 18" xfId="9334" xr:uid="{00000000-0005-0000-0000-00001B240000}"/>
    <cellStyle name="20% - 강조색6 2 19" xfId="9335" xr:uid="{00000000-0005-0000-0000-00001C240000}"/>
    <cellStyle name="20% - 강조색6 2 2" xfId="9336" xr:uid="{00000000-0005-0000-0000-00001D240000}"/>
    <cellStyle name="20% - 강조색6 2 2 10" xfId="9337" xr:uid="{00000000-0005-0000-0000-00001E240000}"/>
    <cellStyle name="20% - 강조색6 2 2 10 10" xfId="9338" xr:uid="{00000000-0005-0000-0000-00001F240000}"/>
    <cellStyle name="20% - 강조색6 2 2 10 2" xfId="9339" xr:uid="{00000000-0005-0000-0000-000020240000}"/>
    <cellStyle name="20% - 강조색6 2 2 10 2 2" xfId="9340" xr:uid="{00000000-0005-0000-0000-000021240000}"/>
    <cellStyle name="20% - 강조색6 2 2 10 3" xfId="9341" xr:uid="{00000000-0005-0000-0000-000022240000}"/>
    <cellStyle name="20% - 강조색6 2 2 10 3 2" xfId="9342" xr:uid="{00000000-0005-0000-0000-000023240000}"/>
    <cellStyle name="20% - 강조색6 2 2 10 4" xfId="9343" xr:uid="{00000000-0005-0000-0000-000024240000}"/>
    <cellStyle name="20% - 강조색6 2 2 10 4 2" xfId="9344" xr:uid="{00000000-0005-0000-0000-000025240000}"/>
    <cellStyle name="20% - 강조색6 2 2 10 5" xfId="9345" xr:uid="{00000000-0005-0000-0000-000026240000}"/>
    <cellStyle name="20% - 강조색6 2 2 10 5 2" xfId="9346" xr:uid="{00000000-0005-0000-0000-000027240000}"/>
    <cellStyle name="20% - 강조색6 2 2 10 6" xfId="9347" xr:uid="{00000000-0005-0000-0000-000028240000}"/>
    <cellStyle name="20% - 강조색6 2 2 10 7" xfId="9348" xr:uid="{00000000-0005-0000-0000-000029240000}"/>
    <cellStyle name="20% - 강조색6 2 2 10 8" xfId="9349" xr:uid="{00000000-0005-0000-0000-00002A240000}"/>
    <cellStyle name="20% - 강조색6 2 2 10 9" xfId="9350" xr:uid="{00000000-0005-0000-0000-00002B240000}"/>
    <cellStyle name="20% - 강조색6 2 2 11" xfId="9351" xr:uid="{00000000-0005-0000-0000-00002C240000}"/>
    <cellStyle name="20% - 강조색6 2 2 11 2" xfId="9352" xr:uid="{00000000-0005-0000-0000-00002D240000}"/>
    <cellStyle name="20% - 강조색6 2 2 12" xfId="9353" xr:uid="{00000000-0005-0000-0000-00002E240000}"/>
    <cellStyle name="20% - 강조색6 2 2 12 2" xfId="9354" xr:uid="{00000000-0005-0000-0000-00002F240000}"/>
    <cellStyle name="20% - 강조색6 2 2 13" xfId="9355" xr:uid="{00000000-0005-0000-0000-000030240000}"/>
    <cellStyle name="20% - 강조색6 2 2 13 2" xfId="9356" xr:uid="{00000000-0005-0000-0000-000031240000}"/>
    <cellStyle name="20% - 강조색6 2 2 14" xfId="9357" xr:uid="{00000000-0005-0000-0000-000032240000}"/>
    <cellStyle name="20% - 강조색6 2 2 14 2" xfId="9358" xr:uid="{00000000-0005-0000-0000-000033240000}"/>
    <cellStyle name="20% - 강조색6 2 2 15" xfId="9359" xr:uid="{00000000-0005-0000-0000-000034240000}"/>
    <cellStyle name="20% - 강조색6 2 2 16" xfId="9360" xr:uid="{00000000-0005-0000-0000-000035240000}"/>
    <cellStyle name="20% - 강조색6 2 2 17" xfId="9361" xr:uid="{00000000-0005-0000-0000-000036240000}"/>
    <cellStyle name="20% - 강조색6 2 2 18" xfId="9362" xr:uid="{00000000-0005-0000-0000-000037240000}"/>
    <cellStyle name="20% - 강조색6 2 2 19" xfId="9363" xr:uid="{00000000-0005-0000-0000-000038240000}"/>
    <cellStyle name="20% - 강조색6 2 2 2" xfId="9364" xr:uid="{00000000-0005-0000-0000-000039240000}"/>
    <cellStyle name="20% - 강조색6 2 2 2 10" xfId="9365" xr:uid="{00000000-0005-0000-0000-00003A240000}"/>
    <cellStyle name="20% - 강조색6 2 2 2 10 2" xfId="9366" xr:uid="{00000000-0005-0000-0000-00003B240000}"/>
    <cellStyle name="20% - 강조색6 2 2 2 11" xfId="9367" xr:uid="{00000000-0005-0000-0000-00003C240000}"/>
    <cellStyle name="20% - 강조색6 2 2 2 12" xfId="9368" xr:uid="{00000000-0005-0000-0000-00003D240000}"/>
    <cellStyle name="20% - 강조색6 2 2 2 13" xfId="9369" xr:uid="{00000000-0005-0000-0000-00003E240000}"/>
    <cellStyle name="20% - 강조색6 2 2 2 14" xfId="9370" xr:uid="{00000000-0005-0000-0000-00003F240000}"/>
    <cellStyle name="20% - 강조색6 2 2 2 15" xfId="9371" xr:uid="{00000000-0005-0000-0000-000040240000}"/>
    <cellStyle name="20% - 강조색6 2 2 2 2" xfId="9372" xr:uid="{00000000-0005-0000-0000-000041240000}"/>
    <cellStyle name="20% - 강조색6 2 2 2 2 10" xfId="9373" xr:uid="{00000000-0005-0000-0000-000042240000}"/>
    <cellStyle name="20% - 강조색6 2 2 2 2 11" xfId="9374" xr:uid="{00000000-0005-0000-0000-000043240000}"/>
    <cellStyle name="20% - 강조색6 2 2 2 2 12" xfId="9375" xr:uid="{00000000-0005-0000-0000-000044240000}"/>
    <cellStyle name="20% - 강조색6 2 2 2 2 13" xfId="9376" xr:uid="{00000000-0005-0000-0000-000045240000}"/>
    <cellStyle name="20% - 강조색6 2 2 2 2 14" xfId="9377" xr:uid="{00000000-0005-0000-0000-000046240000}"/>
    <cellStyle name="20% - 강조색6 2 2 2 2 2" xfId="9378" xr:uid="{00000000-0005-0000-0000-000047240000}"/>
    <cellStyle name="20% - 강조색6 2 2 2 2 2 10" xfId="9379" xr:uid="{00000000-0005-0000-0000-000048240000}"/>
    <cellStyle name="20% - 강조색6 2 2 2 2 2 2" xfId="9380" xr:uid="{00000000-0005-0000-0000-000049240000}"/>
    <cellStyle name="20% - 강조색6 2 2 2 2 2 2 2" xfId="9381" xr:uid="{00000000-0005-0000-0000-00004A240000}"/>
    <cellStyle name="20% - 강조색6 2 2 2 2 2 2 2 2" xfId="9382" xr:uid="{00000000-0005-0000-0000-00004B240000}"/>
    <cellStyle name="20% - 강조색6 2 2 2 2 2 2 2 3" xfId="9383" xr:uid="{00000000-0005-0000-0000-00004C240000}"/>
    <cellStyle name="20% - 강조색6 2 2 2 2 2 2 2 4" xfId="9384" xr:uid="{00000000-0005-0000-0000-00004D240000}"/>
    <cellStyle name="20% - 강조색6 2 2 2 2 2 2 2 5" xfId="9385" xr:uid="{00000000-0005-0000-0000-00004E240000}"/>
    <cellStyle name="20% - 강조색6 2 2 2 2 2 2 3" xfId="9386" xr:uid="{00000000-0005-0000-0000-00004F240000}"/>
    <cellStyle name="20% - 강조색6 2 2 2 2 2 2 4" xfId="9387" xr:uid="{00000000-0005-0000-0000-000050240000}"/>
    <cellStyle name="20% - 강조색6 2 2 2 2 2 2 5" xfId="9388" xr:uid="{00000000-0005-0000-0000-000051240000}"/>
    <cellStyle name="20% - 강조색6 2 2 2 2 2 2 6" xfId="9389" xr:uid="{00000000-0005-0000-0000-000052240000}"/>
    <cellStyle name="20% - 강조색6 2 2 2 2 2 2 7" xfId="9390" xr:uid="{00000000-0005-0000-0000-000053240000}"/>
    <cellStyle name="20% - 강조색6 2 2 2 2 2 3" xfId="9391" xr:uid="{00000000-0005-0000-0000-000054240000}"/>
    <cellStyle name="20% - 강조색6 2 2 2 2 2 3 2" xfId="9392" xr:uid="{00000000-0005-0000-0000-000055240000}"/>
    <cellStyle name="20% - 강조색6 2 2 2 2 2 3 3" xfId="9393" xr:uid="{00000000-0005-0000-0000-000056240000}"/>
    <cellStyle name="20% - 강조색6 2 2 2 2 2 3 4" xfId="9394" xr:uid="{00000000-0005-0000-0000-000057240000}"/>
    <cellStyle name="20% - 강조색6 2 2 2 2 2 3 5" xfId="9395" xr:uid="{00000000-0005-0000-0000-000058240000}"/>
    <cellStyle name="20% - 강조색6 2 2 2 2 2 3 6" xfId="9396" xr:uid="{00000000-0005-0000-0000-000059240000}"/>
    <cellStyle name="20% - 강조색6 2 2 2 2 2 4" xfId="9397" xr:uid="{00000000-0005-0000-0000-00005A240000}"/>
    <cellStyle name="20% - 강조색6 2 2 2 2 2 4 2" xfId="9398" xr:uid="{00000000-0005-0000-0000-00005B240000}"/>
    <cellStyle name="20% - 강조색6 2 2 2 2 2 4 3" xfId="9399" xr:uid="{00000000-0005-0000-0000-00005C240000}"/>
    <cellStyle name="20% - 강조색6 2 2 2 2 2 5" xfId="9400" xr:uid="{00000000-0005-0000-0000-00005D240000}"/>
    <cellStyle name="20% - 강조색6 2 2 2 2 2 5 2" xfId="9401" xr:uid="{00000000-0005-0000-0000-00005E240000}"/>
    <cellStyle name="20% - 강조색6 2 2 2 2 2 6" xfId="9402" xr:uid="{00000000-0005-0000-0000-00005F240000}"/>
    <cellStyle name="20% - 강조색6 2 2 2 2 2 7" xfId="9403" xr:uid="{00000000-0005-0000-0000-000060240000}"/>
    <cellStyle name="20% - 강조색6 2 2 2 2 2 8" xfId="9404" xr:uid="{00000000-0005-0000-0000-000061240000}"/>
    <cellStyle name="20% - 강조색6 2 2 2 2 2 9" xfId="9405" xr:uid="{00000000-0005-0000-0000-000062240000}"/>
    <cellStyle name="20% - 강조색6 2 2 2 2 3" xfId="9406" xr:uid="{00000000-0005-0000-0000-000063240000}"/>
    <cellStyle name="20% - 강조색6 2 2 2 2 3 10" xfId="9407" xr:uid="{00000000-0005-0000-0000-000064240000}"/>
    <cellStyle name="20% - 강조색6 2 2 2 2 3 2" xfId="9408" xr:uid="{00000000-0005-0000-0000-000065240000}"/>
    <cellStyle name="20% - 강조색6 2 2 2 2 3 2 2" xfId="9409" xr:uid="{00000000-0005-0000-0000-000066240000}"/>
    <cellStyle name="20% - 강조색6 2 2 2 2 3 2 2 2" xfId="9410" xr:uid="{00000000-0005-0000-0000-000067240000}"/>
    <cellStyle name="20% - 강조색6 2 2 2 2 3 2 2 3" xfId="9411" xr:uid="{00000000-0005-0000-0000-000068240000}"/>
    <cellStyle name="20% - 강조색6 2 2 2 2 3 2 2 4" xfId="9412" xr:uid="{00000000-0005-0000-0000-000069240000}"/>
    <cellStyle name="20% - 강조색6 2 2 2 2 3 2 2 5" xfId="9413" xr:uid="{00000000-0005-0000-0000-00006A240000}"/>
    <cellStyle name="20% - 강조색6 2 2 2 2 3 2 3" xfId="9414" xr:uid="{00000000-0005-0000-0000-00006B240000}"/>
    <cellStyle name="20% - 강조색6 2 2 2 2 3 2 4" xfId="9415" xr:uid="{00000000-0005-0000-0000-00006C240000}"/>
    <cellStyle name="20% - 강조색6 2 2 2 2 3 2 5" xfId="9416" xr:uid="{00000000-0005-0000-0000-00006D240000}"/>
    <cellStyle name="20% - 강조색6 2 2 2 2 3 2 6" xfId="9417" xr:uid="{00000000-0005-0000-0000-00006E240000}"/>
    <cellStyle name="20% - 강조색6 2 2 2 2 3 2 7" xfId="9418" xr:uid="{00000000-0005-0000-0000-00006F240000}"/>
    <cellStyle name="20% - 강조색6 2 2 2 2 3 3" xfId="9419" xr:uid="{00000000-0005-0000-0000-000070240000}"/>
    <cellStyle name="20% - 강조색6 2 2 2 2 3 3 2" xfId="9420" xr:uid="{00000000-0005-0000-0000-000071240000}"/>
    <cellStyle name="20% - 강조색6 2 2 2 2 3 3 3" xfId="9421" xr:uid="{00000000-0005-0000-0000-000072240000}"/>
    <cellStyle name="20% - 강조색6 2 2 2 2 3 3 4" xfId="9422" xr:uid="{00000000-0005-0000-0000-000073240000}"/>
    <cellStyle name="20% - 강조색6 2 2 2 2 3 3 5" xfId="9423" xr:uid="{00000000-0005-0000-0000-000074240000}"/>
    <cellStyle name="20% - 강조색6 2 2 2 2 3 3 6" xfId="9424" xr:uid="{00000000-0005-0000-0000-000075240000}"/>
    <cellStyle name="20% - 강조색6 2 2 2 2 3 4" xfId="9425" xr:uid="{00000000-0005-0000-0000-000076240000}"/>
    <cellStyle name="20% - 강조색6 2 2 2 2 3 4 2" xfId="9426" xr:uid="{00000000-0005-0000-0000-000077240000}"/>
    <cellStyle name="20% - 강조색6 2 2 2 2 3 4 3" xfId="9427" xr:uid="{00000000-0005-0000-0000-000078240000}"/>
    <cellStyle name="20% - 강조색6 2 2 2 2 3 5" xfId="9428" xr:uid="{00000000-0005-0000-0000-000079240000}"/>
    <cellStyle name="20% - 강조색6 2 2 2 2 3 5 2" xfId="9429" xr:uid="{00000000-0005-0000-0000-00007A240000}"/>
    <cellStyle name="20% - 강조색6 2 2 2 2 3 6" xfId="9430" xr:uid="{00000000-0005-0000-0000-00007B240000}"/>
    <cellStyle name="20% - 강조색6 2 2 2 2 3 7" xfId="9431" xr:uid="{00000000-0005-0000-0000-00007C240000}"/>
    <cellStyle name="20% - 강조색6 2 2 2 2 3 8" xfId="9432" xr:uid="{00000000-0005-0000-0000-00007D240000}"/>
    <cellStyle name="20% - 강조색6 2 2 2 2 3 9" xfId="9433" xr:uid="{00000000-0005-0000-0000-00007E240000}"/>
    <cellStyle name="20% - 강조색6 2 2 2 2 4" xfId="9434" xr:uid="{00000000-0005-0000-0000-00007F240000}"/>
    <cellStyle name="20% - 강조색6 2 2 2 2 4 10" xfId="9435" xr:uid="{00000000-0005-0000-0000-000080240000}"/>
    <cellStyle name="20% - 강조색6 2 2 2 2 4 2" xfId="9436" xr:uid="{00000000-0005-0000-0000-000081240000}"/>
    <cellStyle name="20% - 강조색6 2 2 2 2 4 2 2" xfId="9437" xr:uid="{00000000-0005-0000-0000-000082240000}"/>
    <cellStyle name="20% - 강조색6 2 2 2 2 4 2 3" xfId="9438" xr:uid="{00000000-0005-0000-0000-000083240000}"/>
    <cellStyle name="20% - 강조색6 2 2 2 2 4 2 4" xfId="9439" xr:uid="{00000000-0005-0000-0000-000084240000}"/>
    <cellStyle name="20% - 강조색6 2 2 2 2 4 2 5" xfId="9440" xr:uid="{00000000-0005-0000-0000-000085240000}"/>
    <cellStyle name="20% - 강조색6 2 2 2 2 4 2 6" xfId="9441" xr:uid="{00000000-0005-0000-0000-000086240000}"/>
    <cellStyle name="20% - 강조색6 2 2 2 2 4 3" xfId="9442" xr:uid="{00000000-0005-0000-0000-000087240000}"/>
    <cellStyle name="20% - 강조색6 2 2 2 2 4 3 2" xfId="9443" xr:uid="{00000000-0005-0000-0000-000088240000}"/>
    <cellStyle name="20% - 강조색6 2 2 2 2 4 3 3" xfId="9444" xr:uid="{00000000-0005-0000-0000-000089240000}"/>
    <cellStyle name="20% - 강조색6 2 2 2 2 4 4" xfId="9445" xr:uid="{00000000-0005-0000-0000-00008A240000}"/>
    <cellStyle name="20% - 강조색6 2 2 2 2 4 4 2" xfId="9446" xr:uid="{00000000-0005-0000-0000-00008B240000}"/>
    <cellStyle name="20% - 강조색6 2 2 2 2 4 4 3" xfId="9447" xr:uid="{00000000-0005-0000-0000-00008C240000}"/>
    <cellStyle name="20% - 강조색6 2 2 2 2 4 5" xfId="9448" xr:uid="{00000000-0005-0000-0000-00008D240000}"/>
    <cellStyle name="20% - 강조색6 2 2 2 2 4 5 2" xfId="9449" xr:uid="{00000000-0005-0000-0000-00008E240000}"/>
    <cellStyle name="20% - 강조색6 2 2 2 2 4 6" xfId="9450" xr:uid="{00000000-0005-0000-0000-00008F240000}"/>
    <cellStyle name="20% - 강조색6 2 2 2 2 4 7" xfId="9451" xr:uid="{00000000-0005-0000-0000-000090240000}"/>
    <cellStyle name="20% - 강조색6 2 2 2 2 4 8" xfId="9452" xr:uid="{00000000-0005-0000-0000-000091240000}"/>
    <cellStyle name="20% - 강조색6 2 2 2 2 4 9" xfId="9453" xr:uid="{00000000-0005-0000-0000-000092240000}"/>
    <cellStyle name="20% - 강조색6 2 2 2 2 5" xfId="9454" xr:uid="{00000000-0005-0000-0000-000093240000}"/>
    <cellStyle name="20% - 강조색6 2 2 2 2 5 10" xfId="9455" xr:uid="{00000000-0005-0000-0000-000094240000}"/>
    <cellStyle name="20% - 강조색6 2 2 2 2 5 2" xfId="9456" xr:uid="{00000000-0005-0000-0000-000095240000}"/>
    <cellStyle name="20% - 강조색6 2 2 2 2 5 2 2" xfId="9457" xr:uid="{00000000-0005-0000-0000-000096240000}"/>
    <cellStyle name="20% - 강조색6 2 2 2 2 5 2 3" xfId="9458" xr:uid="{00000000-0005-0000-0000-000097240000}"/>
    <cellStyle name="20% - 강조색6 2 2 2 2 5 3" xfId="9459" xr:uid="{00000000-0005-0000-0000-000098240000}"/>
    <cellStyle name="20% - 강조색6 2 2 2 2 5 3 2" xfId="9460" xr:uid="{00000000-0005-0000-0000-000099240000}"/>
    <cellStyle name="20% - 강조색6 2 2 2 2 5 3 3" xfId="9461" xr:uid="{00000000-0005-0000-0000-00009A240000}"/>
    <cellStyle name="20% - 강조색6 2 2 2 2 5 4" xfId="9462" xr:uid="{00000000-0005-0000-0000-00009B240000}"/>
    <cellStyle name="20% - 강조색6 2 2 2 2 5 4 2" xfId="9463" xr:uid="{00000000-0005-0000-0000-00009C240000}"/>
    <cellStyle name="20% - 강조색6 2 2 2 2 5 5" xfId="9464" xr:uid="{00000000-0005-0000-0000-00009D240000}"/>
    <cellStyle name="20% - 강조색6 2 2 2 2 5 5 2" xfId="9465" xr:uid="{00000000-0005-0000-0000-00009E240000}"/>
    <cellStyle name="20% - 강조색6 2 2 2 2 5 6" xfId="9466" xr:uid="{00000000-0005-0000-0000-00009F240000}"/>
    <cellStyle name="20% - 강조색6 2 2 2 2 5 7" xfId="9467" xr:uid="{00000000-0005-0000-0000-0000A0240000}"/>
    <cellStyle name="20% - 강조색6 2 2 2 2 5 8" xfId="9468" xr:uid="{00000000-0005-0000-0000-0000A1240000}"/>
    <cellStyle name="20% - 강조색6 2 2 2 2 5 9" xfId="9469" xr:uid="{00000000-0005-0000-0000-0000A2240000}"/>
    <cellStyle name="20% - 강조색6 2 2 2 2 6" xfId="9470" xr:uid="{00000000-0005-0000-0000-0000A3240000}"/>
    <cellStyle name="20% - 강조색6 2 2 2 2 6 2" xfId="9471" xr:uid="{00000000-0005-0000-0000-0000A4240000}"/>
    <cellStyle name="20% - 강조색6 2 2 2 2 6 3" xfId="9472" xr:uid="{00000000-0005-0000-0000-0000A5240000}"/>
    <cellStyle name="20% - 강조색6 2 2 2 2 7" xfId="9473" xr:uid="{00000000-0005-0000-0000-0000A6240000}"/>
    <cellStyle name="20% - 강조색6 2 2 2 2 7 2" xfId="9474" xr:uid="{00000000-0005-0000-0000-0000A7240000}"/>
    <cellStyle name="20% - 강조색6 2 2 2 2 7 3" xfId="9475" xr:uid="{00000000-0005-0000-0000-0000A8240000}"/>
    <cellStyle name="20% - 강조색6 2 2 2 2 8" xfId="9476" xr:uid="{00000000-0005-0000-0000-0000A9240000}"/>
    <cellStyle name="20% - 강조색6 2 2 2 2 8 2" xfId="9477" xr:uid="{00000000-0005-0000-0000-0000AA240000}"/>
    <cellStyle name="20% - 강조색6 2 2 2 2 8 3" xfId="9478" xr:uid="{00000000-0005-0000-0000-0000AB240000}"/>
    <cellStyle name="20% - 강조색6 2 2 2 2 9" xfId="9479" xr:uid="{00000000-0005-0000-0000-0000AC240000}"/>
    <cellStyle name="20% - 강조색6 2 2 2 2 9 2" xfId="9480" xr:uid="{00000000-0005-0000-0000-0000AD240000}"/>
    <cellStyle name="20% - 강조색6 2 2 2 3" xfId="9481" xr:uid="{00000000-0005-0000-0000-0000AE240000}"/>
    <cellStyle name="20% - 강조색6 2 2 2 3 10" xfId="9482" xr:uid="{00000000-0005-0000-0000-0000AF240000}"/>
    <cellStyle name="20% - 강조색6 2 2 2 3 2" xfId="9483" xr:uid="{00000000-0005-0000-0000-0000B0240000}"/>
    <cellStyle name="20% - 강조색6 2 2 2 3 2 2" xfId="9484" xr:uid="{00000000-0005-0000-0000-0000B1240000}"/>
    <cellStyle name="20% - 강조색6 2 2 2 3 2 2 2" xfId="9485" xr:uid="{00000000-0005-0000-0000-0000B2240000}"/>
    <cellStyle name="20% - 강조색6 2 2 2 3 2 2 3" xfId="9486" xr:uid="{00000000-0005-0000-0000-0000B3240000}"/>
    <cellStyle name="20% - 강조색6 2 2 2 3 2 2 4" xfId="9487" xr:uid="{00000000-0005-0000-0000-0000B4240000}"/>
    <cellStyle name="20% - 강조색6 2 2 2 3 2 2 5" xfId="9488" xr:uid="{00000000-0005-0000-0000-0000B5240000}"/>
    <cellStyle name="20% - 강조색6 2 2 2 3 2 3" xfId="9489" xr:uid="{00000000-0005-0000-0000-0000B6240000}"/>
    <cellStyle name="20% - 강조색6 2 2 2 3 2 4" xfId="9490" xr:uid="{00000000-0005-0000-0000-0000B7240000}"/>
    <cellStyle name="20% - 강조색6 2 2 2 3 2 5" xfId="9491" xr:uid="{00000000-0005-0000-0000-0000B8240000}"/>
    <cellStyle name="20% - 강조색6 2 2 2 3 2 6" xfId="9492" xr:uid="{00000000-0005-0000-0000-0000B9240000}"/>
    <cellStyle name="20% - 강조색6 2 2 2 3 2 7" xfId="9493" xr:uid="{00000000-0005-0000-0000-0000BA240000}"/>
    <cellStyle name="20% - 강조색6 2 2 2 3 3" xfId="9494" xr:uid="{00000000-0005-0000-0000-0000BB240000}"/>
    <cellStyle name="20% - 강조색6 2 2 2 3 3 2" xfId="9495" xr:uid="{00000000-0005-0000-0000-0000BC240000}"/>
    <cellStyle name="20% - 강조색6 2 2 2 3 3 3" xfId="9496" xr:uid="{00000000-0005-0000-0000-0000BD240000}"/>
    <cellStyle name="20% - 강조색6 2 2 2 3 3 4" xfId="9497" xr:uid="{00000000-0005-0000-0000-0000BE240000}"/>
    <cellStyle name="20% - 강조색6 2 2 2 3 3 5" xfId="9498" xr:uid="{00000000-0005-0000-0000-0000BF240000}"/>
    <cellStyle name="20% - 강조색6 2 2 2 3 3 6" xfId="9499" xr:uid="{00000000-0005-0000-0000-0000C0240000}"/>
    <cellStyle name="20% - 강조색6 2 2 2 3 4" xfId="9500" xr:uid="{00000000-0005-0000-0000-0000C1240000}"/>
    <cellStyle name="20% - 강조색6 2 2 2 3 4 2" xfId="9501" xr:uid="{00000000-0005-0000-0000-0000C2240000}"/>
    <cellStyle name="20% - 강조색6 2 2 2 3 4 3" xfId="9502" xr:uid="{00000000-0005-0000-0000-0000C3240000}"/>
    <cellStyle name="20% - 강조색6 2 2 2 3 5" xfId="9503" xr:uid="{00000000-0005-0000-0000-0000C4240000}"/>
    <cellStyle name="20% - 강조색6 2 2 2 3 5 2" xfId="9504" xr:uid="{00000000-0005-0000-0000-0000C5240000}"/>
    <cellStyle name="20% - 강조색6 2 2 2 3 6" xfId="9505" xr:uid="{00000000-0005-0000-0000-0000C6240000}"/>
    <cellStyle name="20% - 강조색6 2 2 2 3 7" xfId="9506" xr:uid="{00000000-0005-0000-0000-0000C7240000}"/>
    <cellStyle name="20% - 강조색6 2 2 2 3 8" xfId="9507" xr:uid="{00000000-0005-0000-0000-0000C8240000}"/>
    <cellStyle name="20% - 강조색6 2 2 2 3 9" xfId="9508" xr:uid="{00000000-0005-0000-0000-0000C9240000}"/>
    <cellStyle name="20% - 강조색6 2 2 2 4" xfId="9509" xr:uid="{00000000-0005-0000-0000-0000CA240000}"/>
    <cellStyle name="20% - 강조색6 2 2 2 4 10" xfId="9510" xr:uid="{00000000-0005-0000-0000-0000CB240000}"/>
    <cellStyle name="20% - 강조색6 2 2 2 4 2" xfId="9511" xr:uid="{00000000-0005-0000-0000-0000CC240000}"/>
    <cellStyle name="20% - 강조색6 2 2 2 4 2 2" xfId="9512" xr:uid="{00000000-0005-0000-0000-0000CD240000}"/>
    <cellStyle name="20% - 강조색6 2 2 2 4 2 2 2" xfId="9513" xr:uid="{00000000-0005-0000-0000-0000CE240000}"/>
    <cellStyle name="20% - 강조색6 2 2 2 4 2 2 3" xfId="9514" xr:uid="{00000000-0005-0000-0000-0000CF240000}"/>
    <cellStyle name="20% - 강조색6 2 2 2 4 2 2 4" xfId="9515" xr:uid="{00000000-0005-0000-0000-0000D0240000}"/>
    <cellStyle name="20% - 강조색6 2 2 2 4 2 2 5" xfId="9516" xr:uid="{00000000-0005-0000-0000-0000D1240000}"/>
    <cellStyle name="20% - 강조색6 2 2 2 4 2 3" xfId="9517" xr:uid="{00000000-0005-0000-0000-0000D2240000}"/>
    <cellStyle name="20% - 강조색6 2 2 2 4 2 4" xfId="9518" xr:uid="{00000000-0005-0000-0000-0000D3240000}"/>
    <cellStyle name="20% - 강조색6 2 2 2 4 2 5" xfId="9519" xr:uid="{00000000-0005-0000-0000-0000D4240000}"/>
    <cellStyle name="20% - 강조색6 2 2 2 4 2 6" xfId="9520" xr:uid="{00000000-0005-0000-0000-0000D5240000}"/>
    <cellStyle name="20% - 강조색6 2 2 2 4 2 7" xfId="9521" xr:uid="{00000000-0005-0000-0000-0000D6240000}"/>
    <cellStyle name="20% - 강조색6 2 2 2 4 3" xfId="9522" xr:uid="{00000000-0005-0000-0000-0000D7240000}"/>
    <cellStyle name="20% - 강조색6 2 2 2 4 3 2" xfId="9523" xr:uid="{00000000-0005-0000-0000-0000D8240000}"/>
    <cellStyle name="20% - 강조색6 2 2 2 4 3 3" xfId="9524" xr:uid="{00000000-0005-0000-0000-0000D9240000}"/>
    <cellStyle name="20% - 강조색6 2 2 2 4 3 4" xfId="9525" xr:uid="{00000000-0005-0000-0000-0000DA240000}"/>
    <cellStyle name="20% - 강조색6 2 2 2 4 3 5" xfId="9526" xr:uid="{00000000-0005-0000-0000-0000DB240000}"/>
    <cellStyle name="20% - 강조색6 2 2 2 4 3 6" xfId="9527" xr:uid="{00000000-0005-0000-0000-0000DC240000}"/>
    <cellStyle name="20% - 강조색6 2 2 2 4 4" xfId="9528" xr:uid="{00000000-0005-0000-0000-0000DD240000}"/>
    <cellStyle name="20% - 강조색6 2 2 2 4 4 2" xfId="9529" xr:uid="{00000000-0005-0000-0000-0000DE240000}"/>
    <cellStyle name="20% - 강조색6 2 2 2 4 4 3" xfId="9530" xr:uid="{00000000-0005-0000-0000-0000DF240000}"/>
    <cellStyle name="20% - 강조색6 2 2 2 4 5" xfId="9531" xr:uid="{00000000-0005-0000-0000-0000E0240000}"/>
    <cellStyle name="20% - 강조색6 2 2 2 4 5 2" xfId="9532" xr:uid="{00000000-0005-0000-0000-0000E1240000}"/>
    <cellStyle name="20% - 강조색6 2 2 2 4 6" xfId="9533" xr:uid="{00000000-0005-0000-0000-0000E2240000}"/>
    <cellStyle name="20% - 강조색6 2 2 2 4 7" xfId="9534" xr:uid="{00000000-0005-0000-0000-0000E3240000}"/>
    <cellStyle name="20% - 강조색6 2 2 2 4 8" xfId="9535" xr:uid="{00000000-0005-0000-0000-0000E4240000}"/>
    <cellStyle name="20% - 강조색6 2 2 2 4 9" xfId="9536" xr:uid="{00000000-0005-0000-0000-0000E5240000}"/>
    <cellStyle name="20% - 강조색6 2 2 2 5" xfId="9537" xr:uid="{00000000-0005-0000-0000-0000E6240000}"/>
    <cellStyle name="20% - 강조색6 2 2 2 5 10" xfId="9538" xr:uid="{00000000-0005-0000-0000-0000E7240000}"/>
    <cellStyle name="20% - 강조색6 2 2 2 5 2" xfId="9539" xr:uid="{00000000-0005-0000-0000-0000E8240000}"/>
    <cellStyle name="20% - 강조색6 2 2 2 5 2 2" xfId="9540" xr:uid="{00000000-0005-0000-0000-0000E9240000}"/>
    <cellStyle name="20% - 강조색6 2 2 2 5 2 3" xfId="9541" xr:uid="{00000000-0005-0000-0000-0000EA240000}"/>
    <cellStyle name="20% - 강조색6 2 2 2 5 2 4" xfId="9542" xr:uid="{00000000-0005-0000-0000-0000EB240000}"/>
    <cellStyle name="20% - 강조색6 2 2 2 5 2 5" xfId="9543" xr:uid="{00000000-0005-0000-0000-0000EC240000}"/>
    <cellStyle name="20% - 강조색6 2 2 2 5 2 6" xfId="9544" xr:uid="{00000000-0005-0000-0000-0000ED240000}"/>
    <cellStyle name="20% - 강조색6 2 2 2 5 3" xfId="9545" xr:uid="{00000000-0005-0000-0000-0000EE240000}"/>
    <cellStyle name="20% - 강조색6 2 2 2 5 3 2" xfId="9546" xr:uid="{00000000-0005-0000-0000-0000EF240000}"/>
    <cellStyle name="20% - 강조색6 2 2 2 5 3 3" xfId="9547" xr:uid="{00000000-0005-0000-0000-0000F0240000}"/>
    <cellStyle name="20% - 강조색6 2 2 2 5 4" xfId="9548" xr:uid="{00000000-0005-0000-0000-0000F1240000}"/>
    <cellStyle name="20% - 강조색6 2 2 2 5 4 2" xfId="9549" xr:uid="{00000000-0005-0000-0000-0000F2240000}"/>
    <cellStyle name="20% - 강조색6 2 2 2 5 4 3" xfId="9550" xr:uid="{00000000-0005-0000-0000-0000F3240000}"/>
    <cellStyle name="20% - 강조색6 2 2 2 5 5" xfId="9551" xr:uid="{00000000-0005-0000-0000-0000F4240000}"/>
    <cellStyle name="20% - 강조색6 2 2 2 5 5 2" xfId="9552" xr:uid="{00000000-0005-0000-0000-0000F5240000}"/>
    <cellStyle name="20% - 강조색6 2 2 2 5 6" xfId="9553" xr:uid="{00000000-0005-0000-0000-0000F6240000}"/>
    <cellStyle name="20% - 강조색6 2 2 2 5 7" xfId="9554" xr:uid="{00000000-0005-0000-0000-0000F7240000}"/>
    <cellStyle name="20% - 강조색6 2 2 2 5 8" xfId="9555" xr:uid="{00000000-0005-0000-0000-0000F8240000}"/>
    <cellStyle name="20% - 강조색6 2 2 2 5 9" xfId="9556" xr:uid="{00000000-0005-0000-0000-0000F9240000}"/>
    <cellStyle name="20% - 강조색6 2 2 2 6" xfId="9557" xr:uid="{00000000-0005-0000-0000-0000FA240000}"/>
    <cellStyle name="20% - 강조색6 2 2 2 6 10" xfId="9558" xr:uid="{00000000-0005-0000-0000-0000FB240000}"/>
    <cellStyle name="20% - 강조색6 2 2 2 6 2" xfId="9559" xr:uid="{00000000-0005-0000-0000-0000FC240000}"/>
    <cellStyle name="20% - 강조색6 2 2 2 6 2 2" xfId="9560" xr:uid="{00000000-0005-0000-0000-0000FD240000}"/>
    <cellStyle name="20% - 강조색6 2 2 2 6 2 3" xfId="9561" xr:uid="{00000000-0005-0000-0000-0000FE240000}"/>
    <cellStyle name="20% - 강조색6 2 2 2 6 3" xfId="9562" xr:uid="{00000000-0005-0000-0000-0000FF240000}"/>
    <cellStyle name="20% - 강조색6 2 2 2 6 3 2" xfId="9563" xr:uid="{00000000-0005-0000-0000-000000250000}"/>
    <cellStyle name="20% - 강조색6 2 2 2 6 3 3" xfId="9564" xr:uid="{00000000-0005-0000-0000-000001250000}"/>
    <cellStyle name="20% - 강조색6 2 2 2 6 4" xfId="9565" xr:uid="{00000000-0005-0000-0000-000002250000}"/>
    <cellStyle name="20% - 강조색6 2 2 2 6 4 2" xfId="9566" xr:uid="{00000000-0005-0000-0000-000003250000}"/>
    <cellStyle name="20% - 강조색6 2 2 2 6 5" xfId="9567" xr:uid="{00000000-0005-0000-0000-000004250000}"/>
    <cellStyle name="20% - 강조색6 2 2 2 6 5 2" xfId="9568" xr:uid="{00000000-0005-0000-0000-000005250000}"/>
    <cellStyle name="20% - 강조색6 2 2 2 6 6" xfId="9569" xr:uid="{00000000-0005-0000-0000-000006250000}"/>
    <cellStyle name="20% - 강조색6 2 2 2 6 7" xfId="9570" xr:uid="{00000000-0005-0000-0000-000007250000}"/>
    <cellStyle name="20% - 강조색6 2 2 2 6 8" xfId="9571" xr:uid="{00000000-0005-0000-0000-000008250000}"/>
    <cellStyle name="20% - 강조색6 2 2 2 6 9" xfId="9572" xr:uid="{00000000-0005-0000-0000-000009250000}"/>
    <cellStyle name="20% - 강조색6 2 2 2 7" xfId="9573" xr:uid="{00000000-0005-0000-0000-00000A250000}"/>
    <cellStyle name="20% - 강조색6 2 2 2 7 2" xfId="9574" xr:uid="{00000000-0005-0000-0000-00000B250000}"/>
    <cellStyle name="20% - 강조색6 2 2 2 7 3" xfId="9575" xr:uid="{00000000-0005-0000-0000-00000C250000}"/>
    <cellStyle name="20% - 강조색6 2 2 2 8" xfId="9576" xr:uid="{00000000-0005-0000-0000-00000D250000}"/>
    <cellStyle name="20% - 강조색6 2 2 2 8 2" xfId="9577" xr:uid="{00000000-0005-0000-0000-00000E250000}"/>
    <cellStyle name="20% - 강조색6 2 2 2 8 3" xfId="9578" xr:uid="{00000000-0005-0000-0000-00000F250000}"/>
    <cellStyle name="20% - 강조색6 2 2 2 9" xfId="9579" xr:uid="{00000000-0005-0000-0000-000010250000}"/>
    <cellStyle name="20% - 강조색6 2 2 2 9 2" xfId="9580" xr:uid="{00000000-0005-0000-0000-000011250000}"/>
    <cellStyle name="20% - 강조색6 2 2 2 9 3" xfId="9581" xr:uid="{00000000-0005-0000-0000-000012250000}"/>
    <cellStyle name="20% - 강조색6 2 2 3" xfId="9582" xr:uid="{00000000-0005-0000-0000-000013250000}"/>
    <cellStyle name="20% - 강조색6 2 2 3 10" xfId="9583" xr:uid="{00000000-0005-0000-0000-000014250000}"/>
    <cellStyle name="20% - 강조색6 2 2 3 10 2" xfId="9584" xr:uid="{00000000-0005-0000-0000-000015250000}"/>
    <cellStyle name="20% - 강조색6 2 2 3 11" xfId="9585" xr:uid="{00000000-0005-0000-0000-000016250000}"/>
    <cellStyle name="20% - 강조색6 2 2 3 12" xfId="9586" xr:uid="{00000000-0005-0000-0000-000017250000}"/>
    <cellStyle name="20% - 강조색6 2 2 3 13" xfId="9587" xr:uid="{00000000-0005-0000-0000-000018250000}"/>
    <cellStyle name="20% - 강조색6 2 2 3 14" xfId="9588" xr:uid="{00000000-0005-0000-0000-000019250000}"/>
    <cellStyle name="20% - 강조색6 2 2 3 15" xfId="9589" xr:uid="{00000000-0005-0000-0000-00001A250000}"/>
    <cellStyle name="20% - 강조색6 2 2 3 2" xfId="9590" xr:uid="{00000000-0005-0000-0000-00001B250000}"/>
    <cellStyle name="20% - 강조색6 2 2 3 2 10" xfId="9591" xr:uid="{00000000-0005-0000-0000-00001C250000}"/>
    <cellStyle name="20% - 강조색6 2 2 3 2 11" xfId="9592" xr:uid="{00000000-0005-0000-0000-00001D250000}"/>
    <cellStyle name="20% - 강조색6 2 2 3 2 12" xfId="9593" xr:uid="{00000000-0005-0000-0000-00001E250000}"/>
    <cellStyle name="20% - 강조색6 2 2 3 2 2" xfId="9594" xr:uid="{00000000-0005-0000-0000-00001F250000}"/>
    <cellStyle name="20% - 강조색6 2 2 3 2 2 10" xfId="9595" xr:uid="{00000000-0005-0000-0000-000020250000}"/>
    <cellStyle name="20% - 강조색6 2 2 3 2 2 2" xfId="9596" xr:uid="{00000000-0005-0000-0000-000021250000}"/>
    <cellStyle name="20% - 강조색6 2 2 3 2 2 2 2" xfId="9597" xr:uid="{00000000-0005-0000-0000-000022250000}"/>
    <cellStyle name="20% - 강조색6 2 2 3 2 2 2 2 2" xfId="9598" xr:uid="{00000000-0005-0000-0000-000023250000}"/>
    <cellStyle name="20% - 강조색6 2 2 3 2 2 2 2 3" xfId="9599" xr:uid="{00000000-0005-0000-0000-000024250000}"/>
    <cellStyle name="20% - 강조색6 2 2 3 2 2 2 2 4" xfId="9600" xr:uid="{00000000-0005-0000-0000-000025250000}"/>
    <cellStyle name="20% - 강조색6 2 2 3 2 2 2 2 5" xfId="9601" xr:uid="{00000000-0005-0000-0000-000026250000}"/>
    <cellStyle name="20% - 강조색6 2 2 3 2 2 2 3" xfId="9602" xr:uid="{00000000-0005-0000-0000-000027250000}"/>
    <cellStyle name="20% - 강조색6 2 2 3 2 2 2 4" xfId="9603" xr:uid="{00000000-0005-0000-0000-000028250000}"/>
    <cellStyle name="20% - 강조색6 2 2 3 2 2 2 5" xfId="9604" xr:uid="{00000000-0005-0000-0000-000029250000}"/>
    <cellStyle name="20% - 강조색6 2 2 3 2 2 2 6" xfId="9605" xr:uid="{00000000-0005-0000-0000-00002A250000}"/>
    <cellStyle name="20% - 강조색6 2 2 3 2 2 2 7" xfId="9606" xr:uid="{00000000-0005-0000-0000-00002B250000}"/>
    <cellStyle name="20% - 강조색6 2 2 3 2 2 3" xfId="9607" xr:uid="{00000000-0005-0000-0000-00002C250000}"/>
    <cellStyle name="20% - 강조색6 2 2 3 2 2 3 2" xfId="9608" xr:uid="{00000000-0005-0000-0000-00002D250000}"/>
    <cellStyle name="20% - 강조색6 2 2 3 2 2 3 3" xfId="9609" xr:uid="{00000000-0005-0000-0000-00002E250000}"/>
    <cellStyle name="20% - 강조색6 2 2 3 2 2 3 4" xfId="9610" xr:uid="{00000000-0005-0000-0000-00002F250000}"/>
    <cellStyle name="20% - 강조색6 2 2 3 2 2 3 5" xfId="9611" xr:uid="{00000000-0005-0000-0000-000030250000}"/>
    <cellStyle name="20% - 강조색6 2 2 3 2 2 3 6" xfId="9612" xr:uid="{00000000-0005-0000-0000-000031250000}"/>
    <cellStyle name="20% - 강조색6 2 2 3 2 2 4" xfId="9613" xr:uid="{00000000-0005-0000-0000-000032250000}"/>
    <cellStyle name="20% - 강조색6 2 2 3 2 2 4 2" xfId="9614" xr:uid="{00000000-0005-0000-0000-000033250000}"/>
    <cellStyle name="20% - 강조색6 2 2 3 2 2 5" xfId="9615" xr:uid="{00000000-0005-0000-0000-000034250000}"/>
    <cellStyle name="20% - 강조색6 2 2 3 2 2 5 2" xfId="9616" xr:uid="{00000000-0005-0000-0000-000035250000}"/>
    <cellStyle name="20% - 강조색6 2 2 3 2 2 6" xfId="9617" xr:uid="{00000000-0005-0000-0000-000036250000}"/>
    <cellStyle name="20% - 강조색6 2 2 3 2 2 7" xfId="9618" xr:uid="{00000000-0005-0000-0000-000037250000}"/>
    <cellStyle name="20% - 강조색6 2 2 3 2 2 8" xfId="9619" xr:uid="{00000000-0005-0000-0000-000038250000}"/>
    <cellStyle name="20% - 강조색6 2 2 3 2 2 9" xfId="9620" xr:uid="{00000000-0005-0000-0000-000039250000}"/>
    <cellStyle name="20% - 강조색6 2 2 3 2 3" xfId="9621" xr:uid="{00000000-0005-0000-0000-00003A250000}"/>
    <cellStyle name="20% - 강조색6 2 2 3 2 3 10" xfId="9622" xr:uid="{00000000-0005-0000-0000-00003B250000}"/>
    <cellStyle name="20% - 강조색6 2 2 3 2 3 2" xfId="9623" xr:uid="{00000000-0005-0000-0000-00003C250000}"/>
    <cellStyle name="20% - 강조색6 2 2 3 2 3 2 2" xfId="9624" xr:uid="{00000000-0005-0000-0000-00003D250000}"/>
    <cellStyle name="20% - 강조색6 2 2 3 2 3 2 3" xfId="9625" xr:uid="{00000000-0005-0000-0000-00003E250000}"/>
    <cellStyle name="20% - 강조색6 2 2 3 2 3 2 4" xfId="9626" xr:uid="{00000000-0005-0000-0000-00003F250000}"/>
    <cellStyle name="20% - 강조색6 2 2 3 2 3 2 5" xfId="9627" xr:uid="{00000000-0005-0000-0000-000040250000}"/>
    <cellStyle name="20% - 강조색6 2 2 3 2 3 2 6" xfId="9628" xr:uid="{00000000-0005-0000-0000-000041250000}"/>
    <cellStyle name="20% - 강조색6 2 2 3 2 3 3" xfId="9629" xr:uid="{00000000-0005-0000-0000-000042250000}"/>
    <cellStyle name="20% - 강조색6 2 2 3 2 3 3 2" xfId="9630" xr:uid="{00000000-0005-0000-0000-000043250000}"/>
    <cellStyle name="20% - 강조색6 2 2 3 2 3 4" xfId="9631" xr:uid="{00000000-0005-0000-0000-000044250000}"/>
    <cellStyle name="20% - 강조색6 2 2 3 2 3 4 2" xfId="9632" xr:uid="{00000000-0005-0000-0000-000045250000}"/>
    <cellStyle name="20% - 강조색6 2 2 3 2 3 5" xfId="9633" xr:uid="{00000000-0005-0000-0000-000046250000}"/>
    <cellStyle name="20% - 강조색6 2 2 3 2 3 5 2" xfId="9634" xr:uid="{00000000-0005-0000-0000-000047250000}"/>
    <cellStyle name="20% - 강조색6 2 2 3 2 3 6" xfId="9635" xr:uid="{00000000-0005-0000-0000-000048250000}"/>
    <cellStyle name="20% - 강조색6 2 2 3 2 3 7" xfId="9636" xr:uid="{00000000-0005-0000-0000-000049250000}"/>
    <cellStyle name="20% - 강조색6 2 2 3 2 3 8" xfId="9637" xr:uid="{00000000-0005-0000-0000-00004A250000}"/>
    <cellStyle name="20% - 강조색6 2 2 3 2 3 9" xfId="9638" xr:uid="{00000000-0005-0000-0000-00004B250000}"/>
    <cellStyle name="20% - 강조색6 2 2 3 2 4" xfId="9639" xr:uid="{00000000-0005-0000-0000-00004C250000}"/>
    <cellStyle name="20% - 강조색6 2 2 3 2 4 2" xfId="9640" xr:uid="{00000000-0005-0000-0000-00004D250000}"/>
    <cellStyle name="20% - 강조색6 2 2 3 2 4 3" xfId="9641" xr:uid="{00000000-0005-0000-0000-00004E250000}"/>
    <cellStyle name="20% - 강조색6 2 2 3 2 4 4" xfId="9642" xr:uid="{00000000-0005-0000-0000-00004F250000}"/>
    <cellStyle name="20% - 강조색6 2 2 3 2 4 5" xfId="9643" xr:uid="{00000000-0005-0000-0000-000050250000}"/>
    <cellStyle name="20% - 강조색6 2 2 3 2 4 6" xfId="9644" xr:uid="{00000000-0005-0000-0000-000051250000}"/>
    <cellStyle name="20% - 강조색6 2 2 3 2 5" xfId="9645" xr:uid="{00000000-0005-0000-0000-000052250000}"/>
    <cellStyle name="20% - 강조색6 2 2 3 2 5 2" xfId="9646" xr:uid="{00000000-0005-0000-0000-000053250000}"/>
    <cellStyle name="20% - 강조색6 2 2 3 2 6" xfId="9647" xr:uid="{00000000-0005-0000-0000-000054250000}"/>
    <cellStyle name="20% - 강조색6 2 2 3 2 6 2" xfId="9648" xr:uid="{00000000-0005-0000-0000-000055250000}"/>
    <cellStyle name="20% - 강조색6 2 2 3 2 7" xfId="9649" xr:uid="{00000000-0005-0000-0000-000056250000}"/>
    <cellStyle name="20% - 강조색6 2 2 3 2 7 2" xfId="9650" xr:uid="{00000000-0005-0000-0000-000057250000}"/>
    <cellStyle name="20% - 강조색6 2 2 3 2 8" xfId="9651" xr:uid="{00000000-0005-0000-0000-000058250000}"/>
    <cellStyle name="20% - 강조색6 2 2 3 2 9" xfId="9652" xr:uid="{00000000-0005-0000-0000-000059250000}"/>
    <cellStyle name="20% - 강조색6 2 2 3 3" xfId="9653" xr:uid="{00000000-0005-0000-0000-00005A250000}"/>
    <cellStyle name="20% - 강조색6 2 2 3 3 10" xfId="9654" xr:uid="{00000000-0005-0000-0000-00005B250000}"/>
    <cellStyle name="20% - 강조색6 2 2 3 3 2" xfId="9655" xr:uid="{00000000-0005-0000-0000-00005C250000}"/>
    <cellStyle name="20% - 강조색6 2 2 3 3 2 2" xfId="9656" xr:uid="{00000000-0005-0000-0000-00005D250000}"/>
    <cellStyle name="20% - 강조색6 2 2 3 3 2 2 2" xfId="9657" xr:uid="{00000000-0005-0000-0000-00005E250000}"/>
    <cellStyle name="20% - 강조색6 2 2 3 3 2 2 3" xfId="9658" xr:uid="{00000000-0005-0000-0000-00005F250000}"/>
    <cellStyle name="20% - 강조색6 2 2 3 3 2 2 4" xfId="9659" xr:uid="{00000000-0005-0000-0000-000060250000}"/>
    <cellStyle name="20% - 강조색6 2 2 3 3 2 2 5" xfId="9660" xr:uid="{00000000-0005-0000-0000-000061250000}"/>
    <cellStyle name="20% - 강조색6 2 2 3 3 2 3" xfId="9661" xr:uid="{00000000-0005-0000-0000-000062250000}"/>
    <cellStyle name="20% - 강조색6 2 2 3 3 2 4" xfId="9662" xr:uid="{00000000-0005-0000-0000-000063250000}"/>
    <cellStyle name="20% - 강조색6 2 2 3 3 2 5" xfId="9663" xr:uid="{00000000-0005-0000-0000-000064250000}"/>
    <cellStyle name="20% - 강조색6 2 2 3 3 2 6" xfId="9664" xr:uid="{00000000-0005-0000-0000-000065250000}"/>
    <cellStyle name="20% - 강조색6 2 2 3 3 2 7" xfId="9665" xr:uid="{00000000-0005-0000-0000-000066250000}"/>
    <cellStyle name="20% - 강조색6 2 2 3 3 3" xfId="9666" xr:uid="{00000000-0005-0000-0000-000067250000}"/>
    <cellStyle name="20% - 강조색6 2 2 3 3 3 2" xfId="9667" xr:uid="{00000000-0005-0000-0000-000068250000}"/>
    <cellStyle name="20% - 강조색6 2 2 3 3 3 3" xfId="9668" xr:uid="{00000000-0005-0000-0000-000069250000}"/>
    <cellStyle name="20% - 강조색6 2 2 3 3 3 4" xfId="9669" xr:uid="{00000000-0005-0000-0000-00006A250000}"/>
    <cellStyle name="20% - 강조색6 2 2 3 3 3 5" xfId="9670" xr:uid="{00000000-0005-0000-0000-00006B250000}"/>
    <cellStyle name="20% - 강조색6 2 2 3 3 3 6" xfId="9671" xr:uid="{00000000-0005-0000-0000-00006C250000}"/>
    <cellStyle name="20% - 강조색6 2 2 3 3 4" xfId="9672" xr:uid="{00000000-0005-0000-0000-00006D250000}"/>
    <cellStyle name="20% - 강조색6 2 2 3 3 4 2" xfId="9673" xr:uid="{00000000-0005-0000-0000-00006E250000}"/>
    <cellStyle name="20% - 강조색6 2 2 3 3 4 3" xfId="9674" xr:uid="{00000000-0005-0000-0000-00006F250000}"/>
    <cellStyle name="20% - 강조색6 2 2 3 3 5" xfId="9675" xr:uid="{00000000-0005-0000-0000-000070250000}"/>
    <cellStyle name="20% - 강조색6 2 2 3 3 5 2" xfId="9676" xr:uid="{00000000-0005-0000-0000-000071250000}"/>
    <cellStyle name="20% - 강조색6 2 2 3 3 6" xfId="9677" xr:uid="{00000000-0005-0000-0000-000072250000}"/>
    <cellStyle name="20% - 강조색6 2 2 3 3 7" xfId="9678" xr:uid="{00000000-0005-0000-0000-000073250000}"/>
    <cellStyle name="20% - 강조색6 2 2 3 3 8" xfId="9679" xr:uid="{00000000-0005-0000-0000-000074250000}"/>
    <cellStyle name="20% - 강조색6 2 2 3 3 9" xfId="9680" xr:uid="{00000000-0005-0000-0000-000075250000}"/>
    <cellStyle name="20% - 강조색6 2 2 3 4" xfId="9681" xr:uid="{00000000-0005-0000-0000-000076250000}"/>
    <cellStyle name="20% - 강조색6 2 2 3 4 10" xfId="9682" xr:uid="{00000000-0005-0000-0000-000077250000}"/>
    <cellStyle name="20% - 강조색6 2 2 3 4 2" xfId="9683" xr:uid="{00000000-0005-0000-0000-000078250000}"/>
    <cellStyle name="20% - 강조색6 2 2 3 4 2 2" xfId="9684" xr:uid="{00000000-0005-0000-0000-000079250000}"/>
    <cellStyle name="20% - 강조색6 2 2 3 4 2 2 2" xfId="9685" xr:uid="{00000000-0005-0000-0000-00007A250000}"/>
    <cellStyle name="20% - 강조색6 2 2 3 4 2 2 3" xfId="9686" xr:uid="{00000000-0005-0000-0000-00007B250000}"/>
    <cellStyle name="20% - 강조색6 2 2 3 4 2 2 4" xfId="9687" xr:uid="{00000000-0005-0000-0000-00007C250000}"/>
    <cellStyle name="20% - 강조색6 2 2 3 4 2 2 5" xfId="9688" xr:uid="{00000000-0005-0000-0000-00007D250000}"/>
    <cellStyle name="20% - 강조색6 2 2 3 4 2 3" xfId="9689" xr:uid="{00000000-0005-0000-0000-00007E250000}"/>
    <cellStyle name="20% - 강조색6 2 2 3 4 2 4" xfId="9690" xr:uid="{00000000-0005-0000-0000-00007F250000}"/>
    <cellStyle name="20% - 강조색6 2 2 3 4 2 5" xfId="9691" xr:uid="{00000000-0005-0000-0000-000080250000}"/>
    <cellStyle name="20% - 강조색6 2 2 3 4 2 6" xfId="9692" xr:uid="{00000000-0005-0000-0000-000081250000}"/>
    <cellStyle name="20% - 강조색6 2 2 3 4 2 7" xfId="9693" xr:uid="{00000000-0005-0000-0000-000082250000}"/>
    <cellStyle name="20% - 강조색6 2 2 3 4 3" xfId="9694" xr:uid="{00000000-0005-0000-0000-000083250000}"/>
    <cellStyle name="20% - 강조색6 2 2 3 4 3 2" xfId="9695" xr:uid="{00000000-0005-0000-0000-000084250000}"/>
    <cellStyle name="20% - 강조색6 2 2 3 4 3 3" xfId="9696" xr:uid="{00000000-0005-0000-0000-000085250000}"/>
    <cellStyle name="20% - 강조색6 2 2 3 4 3 4" xfId="9697" xr:uid="{00000000-0005-0000-0000-000086250000}"/>
    <cellStyle name="20% - 강조색6 2 2 3 4 3 5" xfId="9698" xr:uid="{00000000-0005-0000-0000-000087250000}"/>
    <cellStyle name="20% - 강조색6 2 2 3 4 3 6" xfId="9699" xr:uid="{00000000-0005-0000-0000-000088250000}"/>
    <cellStyle name="20% - 강조색6 2 2 3 4 4" xfId="9700" xr:uid="{00000000-0005-0000-0000-000089250000}"/>
    <cellStyle name="20% - 강조색6 2 2 3 4 4 2" xfId="9701" xr:uid="{00000000-0005-0000-0000-00008A250000}"/>
    <cellStyle name="20% - 강조색6 2 2 3 4 4 3" xfId="9702" xr:uid="{00000000-0005-0000-0000-00008B250000}"/>
    <cellStyle name="20% - 강조색6 2 2 3 4 5" xfId="9703" xr:uid="{00000000-0005-0000-0000-00008C250000}"/>
    <cellStyle name="20% - 강조색6 2 2 3 4 5 2" xfId="9704" xr:uid="{00000000-0005-0000-0000-00008D250000}"/>
    <cellStyle name="20% - 강조색6 2 2 3 4 6" xfId="9705" xr:uid="{00000000-0005-0000-0000-00008E250000}"/>
    <cellStyle name="20% - 강조색6 2 2 3 4 7" xfId="9706" xr:uid="{00000000-0005-0000-0000-00008F250000}"/>
    <cellStyle name="20% - 강조색6 2 2 3 4 8" xfId="9707" xr:uid="{00000000-0005-0000-0000-000090250000}"/>
    <cellStyle name="20% - 강조색6 2 2 3 4 9" xfId="9708" xr:uid="{00000000-0005-0000-0000-000091250000}"/>
    <cellStyle name="20% - 강조색6 2 2 3 5" xfId="9709" xr:uid="{00000000-0005-0000-0000-000092250000}"/>
    <cellStyle name="20% - 강조색6 2 2 3 5 10" xfId="9710" xr:uid="{00000000-0005-0000-0000-000093250000}"/>
    <cellStyle name="20% - 강조색6 2 2 3 5 2" xfId="9711" xr:uid="{00000000-0005-0000-0000-000094250000}"/>
    <cellStyle name="20% - 강조색6 2 2 3 5 2 2" xfId="9712" xr:uid="{00000000-0005-0000-0000-000095250000}"/>
    <cellStyle name="20% - 강조색6 2 2 3 5 2 3" xfId="9713" xr:uid="{00000000-0005-0000-0000-000096250000}"/>
    <cellStyle name="20% - 강조색6 2 2 3 5 2 4" xfId="9714" xr:uid="{00000000-0005-0000-0000-000097250000}"/>
    <cellStyle name="20% - 강조색6 2 2 3 5 2 5" xfId="9715" xr:uid="{00000000-0005-0000-0000-000098250000}"/>
    <cellStyle name="20% - 강조색6 2 2 3 5 2 6" xfId="9716" xr:uid="{00000000-0005-0000-0000-000099250000}"/>
    <cellStyle name="20% - 강조색6 2 2 3 5 3" xfId="9717" xr:uid="{00000000-0005-0000-0000-00009A250000}"/>
    <cellStyle name="20% - 강조색6 2 2 3 5 3 2" xfId="9718" xr:uid="{00000000-0005-0000-0000-00009B250000}"/>
    <cellStyle name="20% - 강조색6 2 2 3 5 3 3" xfId="9719" xr:uid="{00000000-0005-0000-0000-00009C250000}"/>
    <cellStyle name="20% - 강조색6 2 2 3 5 4" xfId="9720" xr:uid="{00000000-0005-0000-0000-00009D250000}"/>
    <cellStyle name="20% - 강조색6 2 2 3 5 4 2" xfId="9721" xr:uid="{00000000-0005-0000-0000-00009E250000}"/>
    <cellStyle name="20% - 강조색6 2 2 3 5 5" xfId="9722" xr:uid="{00000000-0005-0000-0000-00009F250000}"/>
    <cellStyle name="20% - 강조색6 2 2 3 5 5 2" xfId="9723" xr:uid="{00000000-0005-0000-0000-0000A0250000}"/>
    <cellStyle name="20% - 강조색6 2 2 3 5 6" xfId="9724" xr:uid="{00000000-0005-0000-0000-0000A1250000}"/>
    <cellStyle name="20% - 강조색6 2 2 3 5 7" xfId="9725" xr:uid="{00000000-0005-0000-0000-0000A2250000}"/>
    <cellStyle name="20% - 강조색6 2 2 3 5 8" xfId="9726" xr:uid="{00000000-0005-0000-0000-0000A3250000}"/>
    <cellStyle name="20% - 강조색6 2 2 3 5 9" xfId="9727" xr:uid="{00000000-0005-0000-0000-0000A4250000}"/>
    <cellStyle name="20% - 강조색6 2 2 3 6" xfId="9728" xr:uid="{00000000-0005-0000-0000-0000A5250000}"/>
    <cellStyle name="20% - 강조색6 2 2 3 6 10" xfId="9729" xr:uid="{00000000-0005-0000-0000-0000A6250000}"/>
    <cellStyle name="20% - 강조색6 2 2 3 6 2" xfId="9730" xr:uid="{00000000-0005-0000-0000-0000A7250000}"/>
    <cellStyle name="20% - 강조색6 2 2 3 6 2 2" xfId="9731" xr:uid="{00000000-0005-0000-0000-0000A8250000}"/>
    <cellStyle name="20% - 강조색6 2 2 3 6 3" xfId="9732" xr:uid="{00000000-0005-0000-0000-0000A9250000}"/>
    <cellStyle name="20% - 강조색6 2 2 3 6 3 2" xfId="9733" xr:uid="{00000000-0005-0000-0000-0000AA250000}"/>
    <cellStyle name="20% - 강조색6 2 2 3 6 4" xfId="9734" xr:uid="{00000000-0005-0000-0000-0000AB250000}"/>
    <cellStyle name="20% - 강조색6 2 2 3 6 4 2" xfId="9735" xr:uid="{00000000-0005-0000-0000-0000AC250000}"/>
    <cellStyle name="20% - 강조색6 2 2 3 6 5" xfId="9736" xr:uid="{00000000-0005-0000-0000-0000AD250000}"/>
    <cellStyle name="20% - 강조색6 2 2 3 6 5 2" xfId="9737" xr:uid="{00000000-0005-0000-0000-0000AE250000}"/>
    <cellStyle name="20% - 강조색6 2 2 3 6 6" xfId="9738" xr:uid="{00000000-0005-0000-0000-0000AF250000}"/>
    <cellStyle name="20% - 강조색6 2 2 3 6 7" xfId="9739" xr:uid="{00000000-0005-0000-0000-0000B0250000}"/>
    <cellStyle name="20% - 강조색6 2 2 3 6 8" xfId="9740" xr:uid="{00000000-0005-0000-0000-0000B1250000}"/>
    <cellStyle name="20% - 강조색6 2 2 3 6 9" xfId="9741" xr:uid="{00000000-0005-0000-0000-0000B2250000}"/>
    <cellStyle name="20% - 강조색6 2 2 3 7" xfId="9742" xr:uid="{00000000-0005-0000-0000-0000B3250000}"/>
    <cellStyle name="20% - 강조색6 2 2 3 7 2" xfId="9743" xr:uid="{00000000-0005-0000-0000-0000B4250000}"/>
    <cellStyle name="20% - 강조색6 2 2 3 7 3" xfId="9744" xr:uid="{00000000-0005-0000-0000-0000B5250000}"/>
    <cellStyle name="20% - 강조색6 2 2 3 8" xfId="9745" xr:uid="{00000000-0005-0000-0000-0000B6250000}"/>
    <cellStyle name="20% - 강조색6 2 2 3 8 2" xfId="9746" xr:uid="{00000000-0005-0000-0000-0000B7250000}"/>
    <cellStyle name="20% - 강조색6 2 2 3 8 3" xfId="9747" xr:uid="{00000000-0005-0000-0000-0000B8250000}"/>
    <cellStyle name="20% - 강조색6 2 2 3 9" xfId="9748" xr:uid="{00000000-0005-0000-0000-0000B9250000}"/>
    <cellStyle name="20% - 강조색6 2 2 3 9 2" xfId="9749" xr:uid="{00000000-0005-0000-0000-0000BA250000}"/>
    <cellStyle name="20% - 강조색6 2 2 4" xfId="9750" xr:uid="{00000000-0005-0000-0000-0000BB250000}"/>
    <cellStyle name="20% - 강조색6 2 2 4 10" xfId="9751" xr:uid="{00000000-0005-0000-0000-0000BC250000}"/>
    <cellStyle name="20% - 강조색6 2 2 4 11" xfId="9752" xr:uid="{00000000-0005-0000-0000-0000BD250000}"/>
    <cellStyle name="20% - 강조색6 2 2 4 12" xfId="9753" xr:uid="{00000000-0005-0000-0000-0000BE250000}"/>
    <cellStyle name="20% - 강조색6 2 2 4 13" xfId="9754" xr:uid="{00000000-0005-0000-0000-0000BF250000}"/>
    <cellStyle name="20% - 강조색6 2 2 4 14" xfId="9755" xr:uid="{00000000-0005-0000-0000-0000C0250000}"/>
    <cellStyle name="20% - 강조색6 2 2 4 2" xfId="9756" xr:uid="{00000000-0005-0000-0000-0000C1250000}"/>
    <cellStyle name="20% - 강조색6 2 2 4 2 10" xfId="9757" xr:uid="{00000000-0005-0000-0000-0000C2250000}"/>
    <cellStyle name="20% - 강조색6 2 2 4 2 11" xfId="9758" xr:uid="{00000000-0005-0000-0000-0000C3250000}"/>
    <cellStyle name="20% - 강조색6 2 2 4 2 12" xfId="9759" xr:uid="{00000000-0005-0000-0000-0000C4250000}"/>
    <cellStyle name="20% - 강조색6 2 2 4 2 2" xfId="9760" xr:uid="{00000000-0005-0000-0000-0000C5250000}"/>
    <cellStyle name="20% - 강조색6 2 2 4 2 2 10" xfId="9761" xr:uid="{00000000-0005-0000-0000-0000C6250000}"/>
    <cellStyle name="20% - 강조색6 2 2 4 2 2 2" xfId="9762" xr:uid="{00000000-0005-0000-0000-0000C7250000}"/>
    <cellStyle name="20% - 강조색6 2 2 4 2 2 2 2" xfId="9763" xr:uid="{00000000-0005-0000-0000-0000C8250000}"/>
    <cellStyle name="20% - 강조색6 2 2 4 2 2 2 2 2" xfId="9764" xr:uid="{00000000-0005-0000-0000-0000C9250000}"/>
    <cellStyle name="20% - 강조색6 2 2 4 2 2 2 2 3" xfId="9765" xr:uid="{00000000-0005-0000-0000-0000CA250000}"/>
    <cellStyle name="20% - 강조색6 2 2 4 2 2 2 2 4" xfId="9766" xr:uid="{00000000-0005-0000-0000-0000CB250000}"/>
    <cellStyle name="20% - 강조색6 2 2 4 2 2 2 2 5" xfId="9767" xr:uid="{00000000-0005-0000-0000-0000CC250000}"/>
    <cellStyle name="20% - 강조색6 2 2 4 2 2 2 3" xfId="9768" xr:uid="{00000000-0005-0000-0000-0000CD250000}"/>
    <cellStyle name="20% - 강조색6 2 2 4 2 2 2 4" xfId="9769" xr:uid="{00000000-0005-0000-0000-0000CE250000}"/>
    <cellStyle name="20% - 강조색6 2 2 4 2 2 2 5" xfId="9770" xr:uid="{00000000-0005-0000-0000-0000CF250000}"/>
    <cellStyle name="20% - 강조색6 2 2 4 2 2 2 6" xfId="9771" xr:uid="{00000000-0005-0000-0000-0000D0250000}"/>
    <cellStyle name="20% - 강조색6 2 2 4 2 2 2 7" xfId="9772" xr:uid="{00000000-0005-0000-0000-0000D1250000}"/>
    <cellStyle name="20% - 강조색6 2 2 4 2 2 3" xfId="9773" xr:uid="{00000000-0005-0000-0000-0000D2250000}"/>
    <cellStyle name="20% - 강조색6 2 2 4 2 2 3 2" xfId="9774" xr:uid="{00000000-0005-0000-0000-0000D3250000}"/>
    <cellStyle name="20% - 강조색6 2 2 4 2 2 3 3" xfId="9775" xr:uid="{00000000-0005-0000-0000-0000D4250000}"/>
    <cellStyle name="20% - 강조색6 2 2 4 2 2 3 4" xfId="9776" xr:uid="{00000000-0005-0000-0000-0000D5250000}"/>
    <cellStyle name="20% - 강조색6 2 2 4 2 2 3 5" xfId="9777" xr:uid="{00000000-0005-0000-0000-0000D6250000}"/>
    <cellStyle name="20% - 강조색6 2 2 4 2 2 3 6" xfId="9778" xr:uid="{00000000-0005-0000-0000-0000D7250000}"/>
    <cellStyle name="20% - 강조색6 2 2 4 2 2 4" xfId="9779" xr:uid="{00000000-0005-0000-0000-0000D8250000}"/>
    <cellStyle name="20% - 강조색6 2 2 4 2 2 4 2" xfId="9780" xr:uid="{00000000-0005-0000-0000-0000D9250000}"/>
    <cellStyle name="20% - 강조색6 2 2 4 2 2 5" xfId="9781" xr:uid="{00000000-0005-0000-0000-0000DA250000}"/>
    <cellStyle name="20% - 강조색6 2 2 4 2 2 5 2" xfId="9782" xr:uid="{00000000-0005-0000-0000-0000DB250000}"/>
    <cellStyle name="20% - 강조색6 2 2 4 2 2 6" xfId="9783" xr:uid="{00000000-0005-0000-0000-0000DC250000}"/>
    <cellStyle name="20% - 강조색6 2 2 4 2 2 7" xfId="9784" xr:uid="{00000000-0005-0000-0000-0000DD250000}"/>
    <cellStyle name="20% - 강조색6 2 2 4 2 2 8" xfId="9785" xr:uid="{00000000-0005-0000-0000-0000DE250000}"/>
    <cellStyle name="20% - 강조색6 2 2 4 2 2 9" xfId="9786" xr:uid="{00000000-0005-0000-0000-0000DF250000}"/>
    <cellStyle name="20% - 강조색6 2 2 4 2 3" xfId="9787" xr:uid="{00000000-0005-0000-0000-0000E0250000}"/>
    <cellStyle name="20% - 강조색6 2 2 4 2 3 10" xfId="9788" xr:uid="{00000000-0005-0000-0000-0000E1250000}"/>
    <cellStyle name="20% - 강조색6 2 2 4 2 3 2" xfId="9789" xr:uid="{00000000-0005-0000-0000-0000E2250000}"/>
    <cellStyle name="20% - 강조색6 2 2 4 2 3 2 2" xfId="9790" xr:uid="{00000000-0005-0000-0000-0000E3250000}"/>
    <cellStyle name="20% - 강조색6 2 2 4 2 3 2 3" xfId="9791" xr:uid="{00000000-0005-0000-0000-0000E4250000}"/>
    <cellStyle name="20% - 강조색6 2 2 4 2 3 2 4" xfId="9792" xr:uid="{00000000-0005-0000-0000-0000E5250000}"/>
    <cellStyle name="20% - 강조색6 2 2 4 2 3 2 5" xfId="9793" xr:uid="{00000000-0005-0000-0000-0000E6250000}"/>
    <cellStyle name="20% - 강조색6 2 2 4 2 3 2 6" xfId="9794" xr:uid="{00000000-0005-0000-0000-0000E7250000}"/>
    <cellStyle name="20% - 강조색6 2 2 4 2 3 3" xfId="9795" xr:uid="{00000000-0005-0000-0000-0000E8250000}"/>
    <cellStyle name="20% - 강조색6 2 2 4 2 3 3 2" xfId="9796" xr:uid="{00000000-0005-0000-0000-0000E9250000}"/>
    <cellStyle name="20% - 강조색6 2 2 4 2 3 4" xfId="9797" xr:uid="{00000000-0005-0000-0000-0000EA250000}"/>
    <cellStyle name="20% - 강조색6 2 2 4 2 3 4 2" xfId="9798" xr:uid="{00000000-0005-0000-0000-0000EB250000}"/>
    <cellStyle name="20% - 강조색6 2 2 4 2 3 5" xfId="9799" xr:uid="{00000000-0005-0000-0000-0000EC250000}"/>
    <cellStyle name="20% - 강조색6 2 2 4 2 3 5 2" xfId="9800" xr:uid="{00000000-0005-0000-0000-0000ED250000}"/>
    <cellStyle name="20% - 강조색6 2 2 4 2 3 6" xfId="9801" xr:uid="{00000000-0005-0000-0000-0000EE250000}"/>
    <cellStyle name="20% - 강조색6 2 2 4 2 3 7" xfId="9802" xr:uid="{00000000-0005-0000-0000-0000EF250000}"/>
    <cellStyle name="20% - 강조색6 2 2 4 2 3 8" xfId="9803" xr:uid="{00000000-0005-0000-0000-0000F0250000}"/>
    <cellStyle name="20% - 강조색6 2 2 4 2 3 9" xfId="9804" xr:uid="{00000000-0005-0000-0000-0000F1250000}"/>
    <cellStyle name="20% - 강조색6 2 2 4 2 4" xfId="9805" xr:uid="{00000000-0005-0000-0000-0000F2250000}"/>
    <cellStyle name="20% - 강조색6 2 2 4 2 4 2" xfId="9806" xr:uid="{00000000-0005-0000-0000-0000F3250000}"/>
    <cellStyle name="20% - 강조색6 2 2 4 2 4 3" xfId="9807" xr:uid="{00000000-0005-0000-0000-0000F4250000}"/>
    <cellStyle name="20% - 강조색6 2 2 4 2 4 4" xfId="9808" xr:uid="{00000000-0005-0000-0000-0000F5250000}"/>
    <cellStyle name="20% - 강조색6 2 2 4 2 4 5" xfId="9809" xr:uid="{00000000-0005-0000-0000-0000F6250000}"/>
    <cellStyle name="20% - 강조색6 2 2 4 2 4 6" xfId="9810" xr:uid="{00000000-0005-0000-0000-0000F7250000}"/>
    <cellStyle name="20% - 강조색6 2 2 4 2 5" xfId="9811" xr:uid="{00000000-0005-0000-0000-0000F8250000}"/>
    <cellStyle name="20% - 강조색6 2 2 4 2 5 2" xfId="9812" xr:uid="{00000000-0005-0000-0000-0000F9250000}"/>
    <cellStyle name="20% - 강조색6 2 2 4 2 6" xfId="9813" xr:uid="{00000000-0005-0000-0000-0000FA250000}"/>
    <cellStyle name="20% - 강조색6 2 2 4 2 6 2" xfId="9814" xr:uid="{00000000-0005-0000-0000-0000FB250000}"/>
    <cellStyle name="20% - 강조색6 2 2 4 2 7" xfId="9815" xr:uid="{00000000-0005-0000-0000-0000FC250000}"/>
    <cellStyle name="20% - 강조색6 2 2 4 2 7 2" xfId="9816" xr:uid="{00000000-0005-0000-0000-0000FD250000}"/>
    <cellStyle name="20% - 강조색6 2 2 4 2 8" xfId="9817" xr:uid="{00000000-0005-0000-0000-0000FE250000}"/>
    <cellStyle name="20% - 강조색6 2 2 4 2 9" xfId="9818" xr:uid="{00000000-0005-0000-0000-0000FF250000}"/>
    <cellStyle name="20% - 강조색6 2 2 4 3" xfId="9819" xr:uid="{00000000-0005-0000-0000-000000260000}"/>
    <cellStyle name="20% - 강조색6 2 2 4 3 10" xfId="9820" xr:uid="{00000000-0005-0000-0000-000001260000}"/>
    <cellStyle name="20% - 강조색6 2 2 4 3 2" xfId="9821" xr:uid="{00000000-0005-0000-0000-000002260000}"/>
    <cellStyle name="20% - 강조색6 2 2 4 3 2 2" xfId="9822" xr:uid="{00000000-0005-0000-0000-000003260000}"/>
    <cellStyle name="20% - 강조색6 2 2 4 3 2 2 2" xfId="9823" xr:uid="{00000000-0005-0000-0000-000004260000}"/>
    <cellStyle name="20% - 강조색6 2 2 4 3 2 2 3" xfId="9824" xr:uid="{00000000-0005-0000-0000-000005260000}"/>
    <cellStyle name="20% - 강조색6 2 2 4 3 2 2 4" xfId="9825" xr:uid="{00000000-0005-0000-0000-000006260000}"/>
    <cellStyle name="20% - 강조색6 2 2 4 3 2 2 5" xfId="9826" xr:uid="{00000000-0005-0000-0000-000007260000}"/>
    <cellStyle name="20% - 강조색6 2 2 4 3 2 3" xfId="9827" xr:uid="{00000000-0005-0000-0000-000008260000}"/>
    <cellStyle name="20% - 강조색6 2 2 4 3 2 4" xfId="9828" xr:uid="{00000000-0005-0000-0000-000009260000}"/>
    <cellStyle name="20% - 강조색6 2 2 4 3 2 5" xfId="9829" xr:uid="{00000000-0005-0000-0000-00000A260000}"/>
    <cellStyle name="20% - 강조색6 2 2 4 3 2 6" xfId="9830" xr:uid="{00000000-0005-0000-0000-00000B260000}"/>
    <cellStyle name="20% - 강조색6 2 2 4 3 2 7" xfId="9831" xr:uid="{00000000-0005-0000-0000-00000C260000}"/>
    <cellStyle name="20% - 강조색6 2 2 4 3 3" xfId="9832" xr:uid="{00000000-0005-0000-0000-00000D260000}"/>
    <cellStyle name="20% - 강조색6 2 2 4 3 3 2" xfId="9833" xr:uid="{00000000-0005-0000-0000-00000E260000}"/>
    <cellStyle name="20% - 강조색6 2 2 4 3 3 3" xfId="9834" xr:uid="{00000000-0005-0000-0000-00000F260000}"/>
    <cellStyle name="20% - 강조색6 2 2 4 3 3 4" xfId="9835" xr:uid="{00000000-0005-0000-0000-000010260000}"/>
    <cellStyle name="20% - 강조색6 2 2 4 3 3 5" xfId="9836" xr:uid="{00000000-0005-0000-0000-000011260000}"/>
    <cellStyle name="20% - 강조색6 2 2 4 3 3 6" xfId="9837" xr:uid="{00000000-0005-0000-0000-000012260000}"/>
    <cellStyle name="20% - 강조색6 2 2 4 3 4" xfId="9838" xr:uid="{00000000-0005-0000-0000-000013260000}"/>
    <cellStyle name="20% - 강조색6 2 2 4 3 4 2" xfId="9839" xr:uid="{00000000-0005-0000-0000-000014260000}"/>
    <cellStyle name="20% - 강조색6 2 2 4 3 5" xfId="9840" xr:uid="{00000000-0005-0000-0000-000015260000}"/>
    <cellStyle name="20% - 강조색6 2 2 4 3 5 2" xfId="9841" xr:uid="{00000000-0005-0000-0000-000016260000}"/>
    <cellStyle name="20% - 강조색6 2 2 4 3 6" xfId="9842" xr:uid="{00000000-0005-0000-0000-000017260000}"/>
    <cellStyle name="20% - 강조색6 2 2 4 3 7" xfId="9843" xr:uid="{00000000-0005-0000-0000-000018260000}"/>
    <cellStyle name="20% - 강조색6 2 2 4 3 8" xfId="9844" xr:uid="{00000000-0005-0000-0000-000019260000}"/>
    <cellStyle name="20% - 강조색6 2 2 4 3 9" xfId="9845" xr:uid="{00000000-0005-0000-0000-00001A260000}"/>
    <cellStyle name="20% - 강조색6 2 2 4 4" xfId="9846" xr:uid="{00000000-0005-0000-0000-00001B260000}"/>
    <cellStyle name="20% - 강조색6 2 2 4 4 10" xfId="9847" xr:uid="{00000000-0005-0000-0000-00001C260000}"/>
    <cellStyle name="20% - 강조색6 2 2 4 4 2" xfId="9848" xr:uid="{00000000-0005-0000-0000-00001D260000}"/>
    <cellStyle name="20% - 강조색6 2 2 4 4 2 2" xfId="9849" xr:uid="{00000000-0005-0000-0000-00001E260000}"/>
    <cellStyle name="20% - 강조색6 2 2 4 4 2 2 2" xfId="9850" xr:uid="{00000000-0005-0000-0000-00001F260000}"/>
    <cellStyle name="20% - 강조색6 2 2 4 4 2 2 3" xfId="9851" xr:uid="{00000000-0005-0000-0000-000020260000}"/>
    <cellStyle name="20% - 강조색6 2 2 4 4 2 2 4" xfId="9852" xr:uid="{00000000-0005-0000-0000-000021260000}"/>
    <cellStyle name="20% - 강조색6 2 2 4 4 2 2 5" xfId="9853" xr:uid="{00000000-0005-0000-0000-000022260000}"/>
    <cellStyle name="20% - 강조색6 2 2 4 4 2 3" xfId="9854" xr:uid="{00000000-0005-0000-0000-000023260000}"/>
    <cellStyle name="20% - 강조색6 2 2 4 4 2 4" xfId="9855" xr:uid="{00000000-0005-0000-0000-000024260000}"/>
    <cellStyle name="20% - 강조색6 2 2 4 4 2 5" xfId="9856" xr:uid="{00000000-0005-0000-0000-000025260000}"/>
    <cellStyle name="20% - 강조색6 2 2 4 4 2 6" xfId="9857" xr:uid="{00000000-0005-0000-0000-000026260000}"/>
    <cellStyle name="20% - 강조색6 2 2 4 4 2 7" xfId="9858" xr:uid="{00000000-0005-0000-0000-000027260000}"/>
    <cellStyle name="20% - 강조색6 2 2 4 4 3" xfId="9859" xr:uid="{00000000-0005-0000-0000-000028260000}"/>
    <cellStyle name="20% - 강조색6 2 2 4 4 3 2" xfId="9860" xr:uid="{00000000-0005-0000-0000-000029260000}"/>
    <cellStyle name="20% - 강조색6 2 2 4 4 3 3" xfId="9861" xr:uid="{00000000-0005-0000-0000-00002A260000}"/>
    <cellStyle name="20% - 강조색6 2 2 4 4 3 4" xfId="9862" xr:uid="{00000000-0005-0000-0000-00002B260000}"/>
    <cellStyle name="20% - 강조색6 2 2 4 4 3 5" xfId="9863" xr:uid="{00000000-0005-0000-0000-00002C260000}"/>
    <cellStyle name="20% - 강조색6 2 2 4 4 3 6" xfId="9864" xr:uid="{00000000-0005-0000-0000-00002D260000}"/>
    <cellStyle name="20% - 강조색6 2 2 4 4 4" xfId="9865" xr:uid="{00000000-0005-0000-0000-00002E260000}"/>
    <cellStyle name="20% - 강조색6 2 2 4 4 4 2" xfId="9866" xr:uid="{00000000-0005-0000-0000-00002F260000}"/>
    <cellStyle name="20% - 강조색6 2 2 4 4 5" xfId="9867" xr:uid="{00000000-0005-0000-0000-000030260000}"/>
    <cellStyle name="20% - 강조색6 2 2 4 4 5 2" xfId="9868" xr:uid="{00000000-0005-0000-0000-000031260000}"/>
    <cellStyle name="20% - 강조색6 2 2 4 4 6" xfId="9869" xr:uid="{00000000-0005-0000-0000-000032260000}"/>
    <cellStyle name="20% - 강조색6 2 2 4 4 7" xfId="9870" xr:uid="{00000000-0005-0000-0000-000033260000}"/>
    <cellStyle name="20% - 강조색6 2 2 4 4 8" xfId="9871" xr:uid="{00000000-0005-0000-0000-000034260000}"/>
    <cellStyle name="20% - 강조색6 2 2 4 4 9" xfId="9872" xr:uid="{00000000-0005-0000-0000-000035260000}"/>
    <cellStyle name="20% - 강조색6 2 2 4 5" xfId="9873" xr:uid="{00000000-0005-0000-0000-000036260000}"/>
    <cellStyle name="20% - 강조색6 2 2 4 5 10" xfId="9874" xr:uid="{00000000-0005-0000-0000-000037260000}"/>
    <cellStyle name="20% - 강조색6 2 2 4 5 2" xfId="9875" xr:uid="{00000000-0005-0000-0000-000038260000}"/>
    <cellStyle name="20% - 강조색6 2 2 4 5 2 2" xfId="9876" xr:uid="{00000000-0005-0000-0000-000039260000}"/>
    <cellStyle name="20% - 강조색6 2 2 4 5 2 3" xfId="9877" xr:uid="{00000000-0005-0000-0000-00003A260000}"/>
    <cellStyle name="20% - 강조색6 2 2 4 5 2 4" xfId="9878" xr:uid="{00000000-0005-0000-0000-00003B260000}"/>
    <cellStyle name="20% - 강조색6 2 2 4 5 2 5" xfId="9879" xr:uid="{00000000-0005-0000-0000-00003C260000}"/>
    <cellStyle name="20% - 강조색6 2 2 4 5 2 6" xfId="9880" xr:uid="{00000000-0005-0000-0000-00003D260000}"/>
    <cellStyle name="20% - 강조색6 2 2 4 5 3" xfId="9881" xr:uid="{00000000-0005-0000-0000-00003E260000}"/>
    <cellStyle name="20% - 강조색6 2 2 4 5 3 2" xfId="9882" xr:uid="{00000000-0005-0000-0000-00003F260000}"/>
    <cellStyle name="20% - 강조색6 2 2 4 5 4" xfId="9883" xr:uid="{00000000-0005-0000-0000-000040260000}"/>
    <cellStyle name="20% - 강조색6 2 2 4 5 4 2" xfId="9884" xr:uid="{00000000-0005-0000-0000-000041260000}"/>
    <cellStyle name="20% - 강조색6 2 2 4 5 5" xfId="9885" xr:uid="{00000000-0005-0000-0000-000042260000}"/>
    <cellStyle name="20% - 강조색6 2 2 4 5 5 2" xfId="9886" xr:uid="{00000000-0005-0000-0000-000043260000}"/>
    <cellStyle name="20% - 강조색6 2 2 4 5 6" xfId="9887" xr:uid="{00000000-0005-0000-0000-000044260000}"/>
    <cellStyle name="20% - 강조색6 2 2 4 5 7" xfId="9888" xr:uid="{00000000-0005-0000-0000-000045260000}"/>
    <cellStyle name="20% - 강조색6 2 2 4 5 8" xfId="9889" xr:uid="{00000000-0005-0000-0000-000046260000}"/>
    <cellStyle name="20% - 강조색6 2 2 4 5 9" xfId="9890" xr:uid="{00000000-0005-0000-0000-000047260000}"/>
    <cellStyle name="20% - 강조색6 2 2 4 6" xfId="9891" xr:uid="{00000000-0005-0000-0000-000048260000}"/>
    <cellStyle name="20% - 강조색6 2 2 4 6 2" xfId="9892" xr:uid="{00000000-0005-0000-0000-000049260000}"/>
    <cellStyle name="20% - 강조색6 2 2 4 6 3" xfId="9893" xr:uid="{00000000-0005-0000-0000-00004A260000}"/>
    <cellStyle name="20% - 강조색6 2 2 4 6 4" xfId="9894" xr:uid="{00000000-0005-0000-0000-00004B260000}"/>
    <cellStyle name="20% - 강조색6 2 2 4 6 5" xfId="9895" xr:uid="{00000000-0005-0000-0000-00004C260000}"/>
    <cellStyle name="20% - 강조색6 2 2 4 6 6" xfId="9896" xr:uid="{00000000-0005-0000-0000-00004D260000}"/>
    <cellStyle name="20% - 강조색6 2 2 4 7" xfId="9897" xr:uid="{00000000-0005-0000-0000-00004E260000}"/>
    <cellStyle name="20% - 강조색6 2 2 4 7 2" xfId="9898" xr:uid="{00000000-0005-0000-0000-00004F260000}"/>
    <cellStyle name="20% - 강조색6 2 2 4 8" xfId="9899" xr:uid="{00000000-0005-0000-0000-000050260000}"/>
    <cellStyle name="20% - 강조색6 2 2 4 8 2" xfId="9900" xr:uid="{00000000-0005-0000-0000-000051260000}"/>
    <cellStyle name="20% - 강조색6 2 2 4 9" xfId="9901" xr:uid="{00000000-0005-0000-0000-000052260000}"/>
    <cellStyle name="20% - 강조색6 2 2 4 9 2" xfId="9902" xr:uid="{00000000-0005-0000-0000-000053260000}"/>
    <cellStyle name="20% - 강조색6 2 2 5" xfId="9903" xr:uid="{00000000-0005-0000-0000-000054260000}"/>
    <cellStyle name="20% - 강조색6 2 2 5 10" xfId="9904" xr:uid="{00000000-0005-0000-0000-000055260000}"/>
    <cellStyle name="20% - 강조색6 2 2 5 11" xfId="9905" xr:uid="{00000000-0005-0000-0000-000056260000}"/>
    <cellStyle name="20% - 강조색6 2 2 5 12" xfId="9906" xr:uid="{00000000-0005-0000-0000-000057260000}"/>
    <cellStyle name="20% - 강조색6 2 2 5 13" xfId="9907" xr:uid="{00000000-0005-0000-0000-000058260000}"/>
    <cellStyle name="20% - 강조색6 2 2 5 14" xfId="9908" xr:uid="{00000000-0005-0000-0000-000059260000}"/>
    <cellStyle name="20% - 강조색6 2 2 5 2" xfId="9909" xr:uid="{00000000-0005-0000-0000-00005A260000}"/>
    <cellStyle name="20% - 강조색6 2 2 5 2 10" xfId="9910" xr:uid="{00000000-0005-0000-0000-00005B260000}"/>
    <cellStyle name="20% - 강조색6 2 2 5 2 11" xfId="9911" xr:uid="{00000000-0005-0000-0000-00005C260000}"/>
    <cellStyle name="20% - 강조색6 2 2 5 2 12" xfId="9912" xr:uid="{00000000-0005-0000-0000-00005D260000}"/>
    <cellStyle name="20% - 강조색6 2 2 5 2 2" xfId="9913" xr:uid="{00000000-0005-0000-0000-00005E260000}"/>
    <cellStyle name="20% - 강조색6 2 2 5 2 2 10" xfId="9914" xr:uid="{00000000-0005-0000-0000-00005F260000}"/>
    <cellStyle name="20% - 강조색6 2 2 5 2 2 2" xfId="9915" xr:uid="{00000000-0005-0000-0000-000060260000}"/>
    <cellStyle name="20% - 강조색6 2 2 5 2 2 2 2" xfId="9916" xr:uid="{00000000-0005-0000-0000-000061260000}"/>
    <cellStyle name="20% - 강조색6 2 2 5 2 2 2 2 2" xfId="9917" xr:uid="{00000000-0005-0000-0000-000062260000}"/>
    <cellStyle name="20% - 강조색6 2 2 5 2 2 2 2 3" xfId="9918" xr:uid="{00000000-0005-0000-0000-000063260000}"/>
    <cellStyle name="20% - 강조색6 2 2 5 2 2 2 2 4" xfId="9919" xr:uid="{00000000-0005-0000-0000-000064260000}"/>
    <cellStyle name="20% - 강조색6 2 2 5 2 2 2 2 5" xfId="9920" xr:uid="{00000000-0005-0000-0000-000065260000}"/>
    <cellStyle name="20% - 강조색6 2 2 5 2 2 2 3" xfId="9921" xr:uid="{00000000-0005-0000-0000-000066260000}"/>
    <cellStyle name="20% - 강조색6 2 2 5 2 2 2 4" xfId="9922" xr:uid="{00000000-0005-0000-0000-000067260000}"/>
    <cellStyle name="20% - 강조색6 2 2 5 2 2 2 5" xfId="9923" xr:uid="{00000000-0005-0000-0000-000068260000}"/>
    <cellStyle name="20% - 강조색6 2 2 5 2 2 2 6" xfId="9924" xr:uid="{00000000-0005-0000-0000-000069260000}"/>
    <cellStyle name="20% - 강조색6 2 2 5 2 2 2 7" xfId="9925" xr:uid="{00000000-0005-0000-0000-00006A260000}"/>
    <cellStyle name="20% - 강조색6 2 2 5 2 2 3" xfId="9926" xr:uid="{00000000-0005-0000-0000-00006B260000}"/>
    <cellStyle name="20% - 강조색6 2 2 5 2 2 3 2" xfId="9927" xr:uid="{00000000-0005-0000-0000-00006C260000}"/>
    <cellStyle name="20% - 강조색6 2 2 5 2 2 3 3" xfId="9928" xr:uid="{00000000-0005-0000-0000-00006D260000}"/>
    <cellStyle name="20% - 강조색6 2 2 5 2 2 3 4" xfId="9929" xr:uid="{00000000-0005-0000-0000-00006E260000}"/>
    <cellStyle name="20% - 강조색6 2 2 5 2 2 3 5" xfId="9930" xr:uid="{00000000-0005-0000-0000-00006F260000}"/>
    <cellStyle name="20% - 강조색6 2 2 5 2 2 3 6" xfId="9931" xr:uid="{00000000-0005-0000-0000-000070260000}"/>
    <cellStyle name="20% - 강조색6 2 2 5 2 2 4" xfId="9932" xr:uid="{00000000-0005-0000-0000-000071260000}"/>
    <cellStyle name="20% - 강조색6 2 2 5 2 2 4 2" xfId="9933" xr:uid="{00000000-0005-0000-0000-000072260000}"/>
    <cellStyle name="20% - 강조색6 2 2 5 2 2 5" xfId="9934" xr:uid="{00000000-0005-0000-0000-000073260000}"/>
    <cellStyle name="20% - 강조색6 2 2 5 2 2 5 2" xfId="9935" xr:uid="{00000000-0005-0000-0000-000074260000}"/>
    <cellStyle name="20% - 강조색6 2 2 5 2 2 6" xfId="9936" xr:uid="{00000000-0005-0000-0000-000075260000}"/>
    <cellStyle name="20% - 강조색6 2 2 5 2 2 7" xfId="9937" xr:uid="{00000000-0005-0000-0000-000076260000}"/>
    <cellStyle name="20% - 강조색6 2 2 5 2 2 8" xfId="9938" xr:uid="{00000000-0005-0000-0000-000077260000}"/>
    <cellStyle name="20% - 강조색6 2 2 5 2 2 9" xfId="9939" xr:uid="{00000000-0005-0000-0000-000078260000}"/>
    <cellStyle name="20% - 강조색6 2 2 5 2 3" xfId="9940" xr:uid="{00000000-0005-0000-0000-000079260000}"/>
    <cellStyle name="20% - 강조색6 2 2 5 2 3 10" xfId="9941" xr:uid="{00000000-0005-0000-0000-00007A260000}"/>
    <cellStyle name="20% - 강조색6 2 2 5 2 3 2" xfId="9942" xr:uid="{00000000-0005-0000-0000-00007B260000}"/>
    <cellStyle name="20% - 강조색6 2 2 5 2 3 2 2" xfId="9943" xr:uid="{00000000-0005-0000-0000-00007C260000}"/>
    <cellStyle name="20% - 강조색6 2 2 5 2 3 2 3" xfId="9944" xr:uid="{00000000-0005-0000-0000-00007D260000}"/>
    <cellStyle name="20% - 강조색6 2 2 5 2 3 2 4" xfId="9945" xr:uid="{00000000-0005-0000-0000-00007E260000}"/>
    <cellStyle name="20% - 강조색6 2 2 5 2 3 2 5" xfId="9946" xr:uid="{00000000-0005-0000-0000-00007F260000}"/>
    <cellStyle name="20% - 강조색6 2 2 5 2 3 2 6" xfId="9947" xr:uid="{00000000-0005-0000-0000-000080260000}"/>
    <cellStyle name="20% - 강조색6 2 2 5 2 3 3" xfId="9948" xr:uid="{00000000-0005-0000-0000-000081260000}"/>
    <cellStyle name="20% - 강조색6 2 2 5 2 3 3 2" xfId="9949" xr:uid="{00000000-0005-0000-0000-000082260000}"/>
    <cellStyle name="20% - 강조색6 2 2 5 2 3 4" xfId="9950" xr:uid="{00000000-0005-0000-0000-000083260000}"/>
    <cellStyle name="20% - 강조색6 2 2 5 2 3 4 2" xfId="9951" xr:uid="{00000000-0005-0000-0000-000084260000}"/>
    <cellStyle name="20% - 강조색6 2 2 5 2 3 5" xfId="9952" xr:uid="{00000000-0005-0000-0000-000085260000}"/>
    <cellStyle name="20% - 강조색6 2 2 5 2 3 5 2" xfId="9953" xr:uid="{00000000-0005-0000-0000-000086260000}"/>
    <cellStyle name="20% - 강조색6 2 2 5 2 3 6" xfId="9954" xr:uid="{00000000-0005-0000-0000-000087260000}"/>
    <cellStyle name="20% - 강조색6 2 2 5 2 3 7" xfId="9955" xr:uid="{00000000-0005-0000-0000-000088260000}"/>
    <cellStyle name="20% - 강조색6 2 2 5 2 3 8" xfId="9956" xr:uid="{00000000-0005-0000-0000-000089260000}"/>
    <cellStyle name="20% - 강조색6 2 2 5 2 3 9" xfId="9957" xr:uid="{00000000-0005-0000-0000-00008A260000}"/>
    <cellStyle name="20% - 강조색6 2 2 5 2 4" xfId="9958" xr:uid="{00000000-0005-0000-0000-00008B260000}"/>
    <cellStyle name="20% - 강조색6 2 2 5 2 4 2" xfId="9959" xr:uid="{00000000-0005-0000-0000-00008C260000}"/>
    <cellStyle name="20% - 강조색6 2 2 5 2 4 3" xfId="9960" xr:uid="{00000000-0005-0000-0000-00008D260000}"/>
    <cellStyle name="20% - 강조색6 2 2 5 2 4 4" xfId="9961" xr:uid="{00000000-0005-0000-0000-00008E260000}"/>
    <cellStyle name="20% - 강조색6 2 2 5 2 4 5" xfId="9962" xr:uid="{00000000-0005-0000-0000-00008F260000}"/>
    <cellStyle name="20% - 강조색6 2 2 5 2 4 6" xfId="9963" xr:uid="{00000000-0005-0000-0000-000090260000}"/>
    <cellStyle name="20% - 강조색6 2 2 5 2 5" xfId="9964" xr:uid="{00000000-0005-0000-0000-000091260000}"/>
    <cellStyle name="20% - 강조색6 2 2 5 2 5 2" xfId="9965" xr:uid="{00000000-0005-0000-0000-000092260000}"/>
    <cellStyle name="20% - 강조색6 2 2 5 2 6" xfId="9966" xr:uid="{00000000-0005-0000-0000-000093260000}"/>
    <cellStyle name="20% - 강조색6 2 2 5 2 6 2" xfId="9967" xr:uid="{00000000-0005-0000-0000-000094260000}"/>
    <cellStyle name="20% - 강조색6 2 2 5 2 7" xfId="9968" xr:uid="{00000000-0005-0000-0000-000095260000}"/>
    <cellStyle name="20% - 강조색6 2 2 5 2 7 2" xfId="9969" xr:uid="{00000000-0005-0000-0000-000096260000}"/>
    <cellStyle name="20% - 강조색6 2 2 5 2 8" xfId="9970" xr:uid="{00000000-0005-0000-0000-000097260000}"/>
    <cellStyle name="20% - 강조색6 2 2 5 2 9" xfId="9971" xr:uid="{00000000-0005-0000-0000-000098260000}"/>
    <cellStyle name="20% - 강조색6 2 2 5 3" xfId="9972" xr:uid="{00000000-0005-0000-0000-000099260000}"/>
    <cellStyle name="20% - 강조색6 2 2 5 3 10" xfId="9973" xr:uid="{00000000-0005-0000-0000-00009A260000}"/>
    <cellStyle name="20% - 강조색6 2 2 5 3 2" xfId="9974" xr:uid="{00000000-0005-0000-0000-00009B260000}"/>
    <cellStyle name="20% - 강조색6 2 2 5 3 2 2" xfId="9975" xr:uid="{00000000-0005-0000-0000-00009C260000}"/>
    <cellStyle name="20% - 강조색6 2 2 5 3 2 2 2" xfId="9976" xr:uid="{00000000-0005-0000-0000-00009D260000}"/>
    <cellStyle name="20% - 강조색6 2 2 5 3 2 2 3" xfId="9977" xr:uid="{00000000-0005-0000-0000-00009E260000}"/>
    <cellStyle name="20% - 강조색6 2 2 5 3 2 2 4" xfId="9978" xr:uid="{00000000-0005-0000-0000-00009F260000}"/>
    <cellStyle name="20% - 강조색6 2 2 5 3 2 2 5" xfId="9979" xr:uid="{00000000-0005-0000-0000-0000A0260000}"/>
    <cellStyle name="20% - 강조색6 2 2 5 3 2 3" xfId="9980" xr:uid="{00000000-0005-0000-0000-0000A1260000}"/>
    <cellStyle name="20% - 강조색6 2 2 5 3 2 4" xfId="9981" xr:uid="{00000000-0005-0000-0000-0000A2260000}"/>
    <cellStyle name="20% - 강조색6 2 2 5 3 2 5" xfId="9982" xr:uid="{00000000-0005-0000-0000-0000A3260000}"/>
    <cellStyle name="20% - 강조색6 2 2 5 3 2 6" xfId="9983" xr:uid="{00000000-0005-0000-0000-0000A4260000}"/>
    <cellStyle name="20% - 강조색6 2 2 5 3 2 7" xfId="9984" xr:uid="{00000000-0005-0000-0000-0000A5260000}"/>
    <cellStyle name="20% - 강조색6 2 2 5 3 3" xfId="9985" xr:uid="{00000000-0005-0000-0000-0000A6260000}"/>
    <cellStyle name="20% - 강조색6 2 2 5 3 3 2" xfId="9986" xr:uid="{00000000-0005-0000-0000-0000A7260000}"/>
    <cellStyle name="20% - 강조색6 2 2 5 3 3 3" xfId="9987" xr:uid="{00000000-0005-0000-0000-0000A8260000}"/>
    <cellStyle name="20% - 강조색6 2 2 5 3 3 4" xfId="9988" xr:uid="{00000000-0005-0000-0000-0000A9260000}"/>
    <cellStyle name="20% - 강조색6 2 2 5 3 3 5" xfId="9989" xr:uid="{00000000-0005-0000-0000-0000AA260000}"/>
    <cellStyle name="20% - 강조색6 2 2 5 3 3 6" xfId="9990" xr:uid="{00000000-0005-0000-0000-0000AB260000}"/>
    <cellStyle name="20% - 강조색6 2 2 5 3 4" xfId="9991" xr:uid="{00000000-0005-0000-0000-0000AC260000}"/>
    <cellStyle name="20% - 강조색6 2 2 5 3 4 2" xfId="9992" xr:uid="{00000000-0005-0000-0000-0000AD260000}"/>
    <cellStyle name="20% - 강조색6 2 2 5 3 5" xfId="9993" xr:uid="{00000000-0005-0000-0000-0000AE260000}"/>
    <cellStyle name="20% - 강조색6 2 2 5 3 5 2" xfId="9994" xr:uid="{00000000-0005-0000-0000-0000AF260000}"/>
    <cellStyle name="20% - 강조색6 2 2 5 3 6" xfId="9995" xr:uid="{00000000-0005-0000-0000-0000B0260000}"/>
    <cellStyle name="20% - 강조색6 2 2 5 3 7" xfId="9996" xr:uid="{00000000-0005-0000-0000-0000B1260000}"/>
    <cellStyle name="20% - 강조색6 2 2 5 3 8" xfId="9997" xr:uid="{00000000-0005-0000-0000-0000B2260000}"/>
    <cellStyle name="20% - 강조색6 2 2 5 3 9" xfId="9998" xr:uid="{00000000-0005-0000-0000-0000B3260000}"/>
    <cellStyle name="20% - 강조색6 2 2 5 4" xfId="9999" xr:uid="{00000000-0005-0000-0000-0000B4260000}"/>
    <cellStyle name="20% - 강조색6 2 2 5 4 10" xfId="10000" xr:uid="{00000000-0005-0000-0000-0000B5260000}"/>
    <cellStyle name="20% - 강조색6 2 2 5 4 2" xfId="10001" xr:uid="{00000000-0005-0000-0000-0000B6260000}"/>
    <cellStyle name="20% - 강조색6 2 2 5 4 2 2" xfId="10002" xr:uid="{00000000-0005-0000-0000-0000B7260000}"/>
    <cellStyle name="20% - 강조색6 2 2 5 4 2 2 2" xfId="10003" xr:uid="{00000000-0005-0000-0000-0000B8260000}"/>
    <cellStyle name="20% - 강조색6 2 2 5 4 2 2 3" xfId="10004" xr:uid="{00000000-0005-0000-0000-0000B9260000}"/>
    <cellStyle name="20% - 강조색6 2 2 5 4 2 2 4" xfId="10005" xr:uid="{00000000-0005-0000-0000-0000BA260000}"/>
    <cellStyle name="20% - 강조색6 2 2 5 4 2 2 5" xfId="10006" xr:uid="{00000000-0005-0000-0000-0000BB260000}"/>
    <cellStyle name="20% - 강조색6 2 2 5 4 2 3" xfId="10007" xr:uid="{00000000-0005-0000-0000-0000BC260000}"/>
    <cellStyle name="20% - 강조색6 2 2 5 4 2 4" xfId="10008" xr:uid="{00000000-0005-0000-0000-0000BD260000}"/>
    <cellStyle name="20% - 강조색6 2 2 5 4 2 5" xfId="10009" xr:uid="{00000000-0005-0000-0000-0000BE260000}"/>
    <cellStyle name="20% - 강조색6 2 2 5 4 2 6" xfId="10010" xr:uid="{00000000-0005-0000-0000-0000BF260000}"/>
    <cellStyle name="20% - 강조색6 2 2 5 4 2 7" xfId="10011" xr:uid="{00000000-0005-0000-0000-0000C0260000}"/>
    <cellStyle name="20% - 강조색6 2 2 5 4 3" xfId="10012" xr:uid="{00000000-0005-0000-0000-0000C1260000}"/>
    <cellStyle name="20% - 강조색6 2 2 5 4 3 2" xfId="10013" xr:uid="{00000000-0005-0000-0000-0000C2260000}"/>
    <cellStyle name="20% - 강조색6 2 2 5 4 3 3" xfId="10014" xr:uid="{00000000-0005-0000-0000-0000C3260000}"/>
    <cellStyle name="20% - 강조색6 2 2 5 4 3 4" xfId="10015" xr:uid="{00000000-0005-0000-0000-0000C4260000}"/>
    <cellStyle name="20% - 강조색6 2 2 5 4 3 5" xfId="10016" xr:uid="{00000000-0005-0000-0000-0000C5260000}"/>
    <cellStyle name="20% - 강조색6 2 2 5 4 3 6" xfId="10017" xr:uid="{00000000-0005-0000-0000-0000C6260000}"/>
    <cellStyle name="20% - 강조색6 2 2 5 4 4" xfId="10018" xr:uid="{00000000-0005-0000-0000-0000C7260000}"/>
    <cellStyle name="20% - 강조색6 2 2 5 4 4 2" xfId="10019" xr:uid="{00000000-0005-0000-0000-0000C8260000}"/>
    <cellStyle name="20% - 강조색6 2 2 5 4 5" xfId="10020" xr:uid="{00000000-0005-0000-0000-0000C9260000}"/>
    <cellStyle name="20% - 강조색6 2 2 5 4 5 2" xfId="10021" xr:uid="{00000000-0005-0000-0000-0000CA260000}"/>
    <cellStyle name="20% - 강조색6 2 2 5 4 6" xfId="10022" xr:uid="{00000000-0005-0000-0000-0000CB260000}"/>
    <cellStyle name="20% - 강조색6 2 2 5 4 7" xfId="10023" xr:uid="{00000000-0005-0000-0000-0000CC260000}"/>
    <cellStyle name="20% - 강조색6 2 2 5 4 8" xfId="10024" xr:uid="{00000000-0005-0000-0000-0000CD260000}"/>
    <cellStyle name="20% - 강조색6 2 2 5 4 9" xfId="10025" xr:uid="{00000000-0005-0000-0000-0000CE260000}"/>
    <cellStyle name="20% - 강조색6 2 2 5 5" xfId="10026" xr:uid="{00000000-0005-0000-0000-0000CF260000}"/>
    <cellStyle name="20% - 강조색6 2 2 5 5 10" xfId="10027" xr:uid="{00000000-0005-0000-0000-0000D0260000}"/>
    <cellStyle name="20% - 강조색6 2 2 5 5 2" xfId="10028" xr:uid="{00000000-0005-0000-0000-0000D1260000}"/>
    <cellStyle name="20% - 강조색6 2 2 5 5 2 2" xfId="10029" xr:uid="{00000000-0005-0000-0000-0000D2260000}"/>
    <cellStyle name="20% - 강조색6 2 2 5 5 2 3" xfId="10030" xr:uid="{00000000-0005-0000-0000-0000D3260000}"/>
    <cellStyle name="20% - 강조색6 2 2 5 5 2 4" xfId="10031" xr:uid="{00000000-0005-0000-0000-0000D4260000}"/>
    <cellStyle name="20% - 강조색6 2 2 5 5 2 5" xfId="10032" xr:uid="{00000000-0005-0000-0000-0000D5260000}"/>
    <cellStyle name="20% - 강조색6 2 2 5 5 2 6" xfId="10033" xr:uid="{00000000-0005-0000-0000-0000D6260000}"/>
    <cellStyle name="20% - 강조색6 2 2 5 5 3" xfId="10034" xr:uid="{00000000-0005-0000-0000-0000D7260000}"/>
    <cellStyle name="20% - 강조색6 2 2 5 5 3 2" xfId="10035" xr:uid="{00000000-0005-0000-0000-0000D8260000}"/>
    <cellStyle name="20% - 강조색6 2 2 5 5 4" xfId="10036" xr:uid="{00000000-0005-0000-0000-0000D9260000}"/>
    <cellStyle name="20% - 강조색6 2 2 5 5 4 2" xfId="10037" xr:uid="{00000000-0005-0000-0000-0000DA260000}"/>
    <cellStyle name="20% - 강조색6 2 2 5 5 5" xfId="10038" xr:uid="{00000000-0005-0000-0000-0000DB260000}"/>
    <cellStyle name="20% - 강조색6 2 2 5 5 5 2" xfId="10039" xr:uid="{00000000-0005-0000-0000-0000DC260000}"/>
    <cellStyle name="20% - 강조색6 2 2 5 5 6" xfId="10040" xr:uid="{00000000-0005-0000-0000-0000DD260000}"/>
    <cellStyle name="20% - 강조색6 2 2 5 5 7" xfId="10041" xr:uid="{00000000-0005-0000-0000-0000DE260000}"/>
    <cellStyle name="20% - 강조색6 2 2 5 5 8" xfId="10042" xr:uid="{00000000-0005-0000-0000-0000DF260000}"/>
    <cellStyle name="20% - 강조색6 2 2 5 5 9" xfId="10043" xr:uid="{00000000-0005-0000-0000-0000E0260000}"/>
    <cellStyle name="20% - 강조색6 2 2 5 6" xfId="10044" xr:uid="{00000000-0005-0000-0000-0000E1260000}"/>
    <cellStyle name="20% - 강조색6 2 2 5 6 2" xfId="10045" xr:uid="{00000000-0005-0000-0000-0000E2260000}"/>
    <cellStyle name="20% - 강조색6 2 2 5 6 3" xfId="10046" xr:uid="{00000000-0005-0000-0000-0000E3260000}"/>
    <cellStyle name="20% - 강조색6 2 2 5 6 4" xfId="10047" xr:uid="{00000000-0005-0000-0000-0000E4260000}"/>
    <cellStyle name="20% - 강조색6 2 2 5 6 5" xfId="10048" xr:uid="{00000000-0005-0000-0000-0000E5260000}"/>
    <cellStyle name="20% - 강조색6 2 2 5 6 6" xfId="10049" xr:uid="{00000000-0005-0000-0000-0000E6260000}"/>
    <cellStyle name="20% - 강조색6 2 2 5 7" xfId="10050" xr:uid="{00000000-0005-0000-0000-0000E7260000}"/>
    <cellStyle name="20% - 강조색6 2 2 5 7 2" xfId="10051" xr:uid="{00000000-0005-0000-0000-0000E8260000}"/>
    <cellStyle name="20% - 강조색6 2 2 5 8" xfId="10052" xr:uid="{00000000-0005-0000-0000-0000E9260000}"/>
    <cellStyle name="20% - 강조색6 2 2 5 8 2" xfId="10053" xr:uid="{00000000-0005-0000-0000-0000EA260000}"/>
    <cellStyle name="20% - 강조색6 2 2 5 9" xfId="10054" xr:uid="{00000000-0005-0000-0000-0000EB260000}"/>
    <cellStyle name="20% - 강조색6 2 2 5 9 2" xfId="10055" xr:uid="{00000000-0005-0000-0000-0000EC260000}"/>
    <cellStyle name="20% - 강조색6 2 2 6" xfId="10056" xr:uid="{00000000-0005-0000-0000-0000ED260000}"/>
    <cellStyle name="20% - 강조색6 2 2 6 10" xfId="10057" xr:uid="{00000000-0005-0000-0000-0000EE260000}"/>
    <cellStyle name="20% - 강조색6 2 2 6 11" xfId="10058" xr:uid="{00000000-0005-0000-0000-0000EF260000}"/>
    <cellStyle name="20% - 강조색6 2 2 6 12" xfId="10059" xr:uid="{00000000-0005-0000-0000-0000F0260000}"/>
    <cellStyle name="20% - 강조색6 2 2 6 13" xfId="10060" xr:uid="{00000000-0005-0000-0000-0000F1260000}"/>
    <cellStyle name="20% - 강조색6 2 2 6 2" xfId="10061" xr:uid="{00000000-0005-0000-0000-0000F2260000}"/>
    <cellStyle name="20% - 강조색6 2 2 6 2 10" xfId="10062" xr:uid="{00000000-0005-0000-0000-0000F3260000}"/>
    <cellStyle name="20% - 강조색6 2 2 6 2 2" xfId="10063" xr:uid="{00000000-0005-0000-0000-0000F4260000}"/>
    <cellStyle name="20% - 강조색6 2 2 6 2 2 2" xfId="10064" xr:uid="{00000000-0005-0000-0000-0000F5260000}"/>
    <cellStyle name="20% - 강조색6 2 2 6 2 2 2 2" xfId="10065" xr:uid="{00000000-0005-0000-0000-0000F6260000}"/>
    <cellStyle name="20% - 강조색6 2 2 6 2 2 2 3" xfId="10066" xr:uid="{00000000-0005-0000-0000-0000F7260000}"/>
    <cellStyle name="20% - 강조색6 2 2 6 2 2 2 4" xfId="10067" xr:uid="{00000000-0005-0000-0000-0000F8260000}"/>
    <cellStyle name="20% - 강조색6 2 2 6 2 2 2 5" xfId="10068" xr:uid="{00000000-0005-0000-0000-0000F9260000}"/>
    <cellStyle name="20% - 강조색6 2 2 6 2 2 3" xfId="10069" xr:uid="{00000000-0005-0000-0000-0000FA260000}"/>
    <cellStyle name="20% - 강조색6 2 2 6 2 2 4" xfId="10070" xr:uid="{00000000-0005-0000-0000-0000FB260000}"/>
    <cellStyle name="20% - 강조색6 2 2 6 2 2 5" xfId="10071" xr:uid="{00000000-0005-0000-0000-0000FC260000}"/>
    <cellStyle name="20% - 강조색6 2 2 6 2 2 6" xfId="10072" xr:uid="{00000000-0005-0000-0000-0000FD260000}"/>
    <cellStyle name="20% - 강조색6 2 2 6 2 2 7" xfId="10073" xr:uid="{00000000-0005-0000-0000-0000FE260000}"/>
    <cellStyle name="20% - 강조색6 2 2 6 2 3" xfId="10074" xr:uid="{00000000-0005-0000-0000-0000FF260000}"/>
    <cellStyle name="20% - 강조색6 2 2 6 2 3 2" xfId="10075" xr:uid="{00000000-0005-0000-0000-000000270000}"/>
    <cellStyle name="20% - 강조색6 2 2 6 2 3 3" xfId="10076" xr:uid="{00000000-0005-0000-0000-000001270000}"/>
    <cellStyle name="20% - 강조색6 2 2 6 2 3 4" xfId="10077" xr:uid="{00000000-0005-0000-0000-000002270000}"/>
    <cellStyle name="20% - 강조색6 2 2 6 2 3 5" xfId="10078" xr:uid="{00000000-0005-0000-0000-000003270000}"/>
    <cellStyle name="20% - 강조색6 2 2 6 2 3 6" xfId="10079" xr:uid="{00000000-0005-0000-0000-000004270000}"/>
    <cellStyle name="20% - 강조색6 2 2 6 2 4" xfId="10080" xr:uid="{00000000-0005-0000-0000-000005270000}"/>
    <cellStyle name="20% - 강조색6 2 2 6 2 4 2" xfId="10081" xr:uid="{00000000-0005-0000-0000-000006270000}"/>
    <cellStyle name="20% - 강조색6 2 2 6 2 5" xfId="10082" xr:uid="{00000000-0005-0000-0000-000007270000}"/>
    <cellStyle name="20% - 강조색6 2 2 6 2 5 2" xfId="10083" xr:uid="{00000000-0005-0000-0000-000008270000}"/>
    <cellStyle name="20% - 강조색6 2 2 6 2 6" xfId="10084" xr:uid="{00000000-0005-0000-0000-000009270000}"/>
    <cellStyle name="20% - 강조색6 2 2 6 2 7" xfId="10085" xr:uid="{00000000-0005-0000-0000-00000A270000}"/>
    <cellStyle name="20% - 강조색6 2 2 6 2 8" xfId="10086" xr:uid="{00000000-0005-0000-0000-00000B270000}"/>
    <cellStyle name="20% - 강조색6 2 2 6 2 9" xfId="10087" xr:uid="{00000000-0005-0000-0000-00000C270000}"/>
    <cellStyle name="20% - 강조색6 2 2 6 3" xfId="10088" xr:uid="{00000000-0005-0000-0000-00000D270000}"/>
    <cellStyle name="20% - 강조색6 2 2 6 3 10" xfId="10089" xr:uid="{00000000-0005-0000-0000-00000E270000}"/>
    <cellStyle name="20% - 강조색6 2 2 6 3 2" xfId="10090" xr:uid="{00000000-0005-0000-0000-00000F270000}"/>
    <cellStyle name="20% - 강조색6 2 2 6 3 2 2" xfId="10091" xr:uid="{00000000-0005-0000-0000-000010270000}"/>
    <cellStyle name="20% - 강조색6 2 2 6 3 2 2 2" xfId="10092" xr:uid="{00000000-0005-0000-0000-000011270000}"/>
    <cellStyle name="20% - 강조색6 2 2 6 3 2 2 3" xfId="10093" xr:uid="{00000000-0005-0000-0000-000012270000}"/>
    <cellStyle name="20% - 강조색6 2 2 6 3 2 2 4" xfId="10094" xr:uid="{00000000-0005-0000-0000-000013270000}"/>
    <cellStyle name="20% - 강조색6 2 2 6 3 2 2 5" xfId="10095" xr:uid="{00000000-0005-0000-0000-000014270000}"/>
    <cellStyle name="20% - 강조색6 2 2 6 3 2 3" xfId="10096" xr:uid="{00000000-0005-0000-0000-000015270000}"/>
    <cellStyle name="20% - 강조색6 2 2 6 3 2 4" xfId="10097" xr:uid="{00000000-0005-0000-0000-000016270000}"/>
    <cellStyle name="20% - 강조색6 2 2 6 3 2 5" xfId="10098" xr:uid="{00000000-0005-0000-0000-000017270000}"/>
    <cellStyle name="20% - 강조색6 2 2 6 3 2 6" xfId="10099" xr:uid="{00000000-0005-0000-0000-000018270000}"/>
    <cellStyle name="20% - 강조색6 2 2 6 3 2 7" xfId="10100" xr:uid="{00000000-0005-0000-0000-000019270000}"/>
    <cellStyle name="20% - 강조색6 2 2 6 3 3" xfId="10101" xr:uid="{00000000-0005-0000-0000-00001A270000}"/>
    <cellStyle name="20% - 강조색6 2 2 6 3 3 2" xfId="10102" xr:uid="{00000000-0005-0000-0000-00001B270000}"/>
    <cellStyle name="20% - 강조색6 2 2 6 3 3 3" xfId="10103" xr:uid="{00000000-0005-0000-0000-00001C270000}"/>
    <cellStyle name="20% - 강조색6 2 2 6 3 3 4" xfId="10104" xr:uid="{00000000-0005-0000-0000-00001D270000}"/>
    <cellStyle name="20% - 강조색6 2 2 6 3 3 5" xfId="10105" xr:uid="{00000000-0005-0000-0000-00001E270000}"/>
    <cellStyle name="20% - 강조색6 2 2 6 3 3 6" xfId="10106" xr:uid="{00000000-0005-0000-0000-00001F270000}"/>
    <cellStyle name="20% - 강조색6 2 2 6 3 4" xfId="10107" xr:uid="{00000000-0005-0000-0000-000020270000}"/>
    <cellStyle name="20% - 강조색6 2 2 6 3 4 2" xfId="10108" xr:uid="{00000000-0005-0000-0000-000021270000}"/>
    <cellStyle name="20% - 강조색6 2 2 6 3 5" xfId="10109" xr:uid="{00000000-0005-0000-0000-000022270000}"/>
    <cellStyle name="20% - 강조색6 2 2 6 3 5 2" xfId="10110" xr:uid="{00000000-0005-0000-0000-000023270000}"/>
    <cellStyle name="20% - 강조색6 2 2 6 3 6" xfId="10111" xr:uid="{00000000-0005-0000-0000-000024270000}"/>
    <cellStyle name="20% - 강조색6 2 2 6 3 7" xfId="10112" xr:uid="{00000000-0005-0000-0000-000025270000}"/>
    <cellStyle name="20% - 강조색6 2 2 6 3 8" xfId="10113" xr:uid="{00000000-0005-0000-0000-000026270000}"/>
    <cellStyle name="20% - 강조색6 2 2 6 3 9" xfId="10114" xr:uid="{00000000-0005-0000-0000-000027270000}"/>
    <cellStyle name="20% - 강조색6 2 2 6 4" xfId="10115" xr:uid="{00000000-0005-0000-0000-000028270000}"/>
    <cellStyle name="20% - 강조색6 2 2 6 4 10" xfId="10116" xr:uid="{00000000-0005-0000-0000-000029270000}"/>
    <cellStyle name="20% - 강조색6 2 2 6 4 2" xfId="10117" xr:uid="{00000000-0005-0000-0000-00002A270000}"/>
    <cellStyle name="20% - 강조색6 2 2 6 4 2 2" xfId="10118" xr:uid="{00000000-0005-0000-0000-00002B270000}"/>
    <cellStyle name="20% - 강조색6 2 2 6 4 2 3" xfId="10119" xr:uid="{00000000-0005-0000-0000-00002C270000}"/>
    <cellStyle name="20% - 강조색6 2 2 6 4 2 4" xfId="10120" xr:uid="{00000000-0005-0000-0000-00002D270000}"/>
    <cellStyle name="20% - 강조색6 2 2 6 4 2 5" xfId="10121" xr:uid="{00000000-0005-0000-0000-00002E270000}"/>
    <cellStyle name="20% - 강조색6 2 2 6 4 2 6" xfId="10122" xr:uid="{00000000-0005-0000-0000-00002F270000}"/>
    <cellStyle name="20% - 강조색6 2 2 6 4 3" xfId="10123" xr:uid="{00000000-0005-0000-0000-000030270000}"/>
    <cellStyle name="20% - 강조색6 2 2 6 4 3 2" xfId="10124" xr:uid="{00000000-0005-0000-0000-000031270000}"/>
    <cellStyle name="20% - 강조색6 2 2 6 4 4" xfId="10125" xr:uid="{00000000-0005-0000-0000-000032270000}"/>
    <cellStyle name="20% - 강조색6 2 2 6 4 4 2" xfId="10126" xr:uid="{00000000-0005-0000-0000-000033270000}"/>
    <cellStyle name="20% - 강조색6 2 2 6 4 5" xfId="10127" xr:uid="{00000000-0005-0000-0000-000034270000}"/>
    <cellStyle name="20% - 강조색6 2 2 6 4 5 2" xfId="10128" xr:uid="{00000000-0005-0000-0000-000035270000}"/>
    <cellStyle name="20% - 강조색6 2 2 6 4 6" xfId="10129" xr:uid="{00000000-0005-0000-0000-000036270000}"/>
    <cellStyle name="20% - 강조색6 2 2 6 4 7" xfId="10130" xr:uid="{00000000-0005-0000-0000-000037270000}"/>
    <cellStyle name="20% - 강조색6 2 2 6 4 8" xfId="10131" xr:uid="{00000000-0005-0000-0000-000038270000}"/>
    <cellStyle name="20% - 강조색6 2 2 6 4 9" xfId="10132" xr:uid="{00000000-0005-0000-0000-000039270000}"/>
    <cellStyle name="20% - 강조색6 2 2 6 5" xfId="10133" xr:uid="{00000000-0005-0000-0000-00003A270000}"/>
    <cellStyle name="20% - 강조색6 2 2 6 5 2" xfId="10134" xr:uid="{00000000-0005-0000-0000-00003B270000}"/>
    <cellStyle name="20% - 강조색6 2 2 6 5 3" xfId="10135" xr:uid="{00000000-0005-0000-0000-00003C270000}"/>
    <cellStyle name="20% - 강조색6 2 2 6 5 4" xfId="10136" xr:uid="{00000000-0005-0000-0000-00003D270000}"/>
    <cellStyle name="20% - 강조색6 2 2 6 5 5" xfId="10137" xr:uid="{00000000-0005-0000-0000-00003E270000}"/>
    <cellStyle name="20% - 강조색6 2 2 6 5 6" xfId="10138" xr:uid="{00000000-0005-0000-0000-00003F270000}"/>
    <cellStyle name="20% - 강조색6 2 2 6 6" xfId="10139" xr:uid="{00000000-0005-0000-0000-000040270000}"/>
    <cellStyle name="20% - 강조색6 2 2 6 6 2" xfId="10140" xr:uid="{00000000-0005-0000-0000-000041270000}"/>
    <cellStyle name="20% - 강조색6 2 2 6 7" xfId="10141" xr:uid="{00000000-0005-0000-0000-000042270000}"/>
    <cellStyle name="20% - 강조색6 2 2 6 7 2" xfId="10142" xr:uid="{00000000-0005-0000-0000-000043270000}"/>
    <cellStyle name="20% - 강조색6 2 2 6 8" xfId="10143" xr:uid="{00000000-0005-0000-0000-000044270000}"/>
    <cellStyle name="20% - 강조색6 2 2 6 8 2" xfId="10144" xr:uid="{00000000-0005-0000-0000-000045270000}"/>
    <cellStyle name="20% - 강조색6 2 2 6 9" xfId="10145" xr:uid="{00000000-0005-0000-0000-000046270000}"/>
    <cellStyle name="20% - 강조색6 2 2 7" xfId="10146" xr:uid="{00000000-0005-0000-0000-000047270000}"/>
    <cellStyle name="20% - 강조색6 2 2 7 10" xfId="10147" xr:uid="{00000000-0005-0000-0000-000048270000}"/>
    <cellStyle name="20% - 강조색6 2 2 7 11" xfId="10148" xr:uid="{00000000-0005-0000-0000-000049270000}"/>
    <cellStyle name="20% - 강조색6 2 2 7 12" xfId="10149" xr:uid="{00000000-0005-0000-0000-00004A270000}"/>
    <cellStyle name="20% - 강조색6 2 2 7 2" xfId="10150" xr:uid="{00000000-0005-0000-0000-00004B270000}"/>
    <cellStyle name="20% - 강조색6 2 2 7 2 10" xfId="10151" xr:uid="{00000000-0005-0000-0000-00004C270000}"/>
    <cellStyle name="20% - 강조색6 2 2 7 2 2" xfId="10152" xr:uid="{00000000-0005-0000-0000-00004D270000}"/>
    <cellStyle name="20% - 강조색6 2 2 7 2 2 2" xfId="10153" xr:uid="{00000000-0005-0000-0000-00004E270000}"/>
    <cellStyle name="20% - 강조색6 2 2 7 2 2 2 2" xfId="10154" xr:uid="{00000000-0005-0000-0000-00004F270000}"/>
    <cellStyle name="20% - 강조색6 2 2 7 2 2 2 3" xfId="10155" xr:uid="{00000000-0005-0000-0000-000050270000}"/>
    <cellStyle name="20% - 강조색6 2 2 7 2 2 2 4" xfId="10156" xr:uid="{00000000-0005-0000-0000-000051270000}"/>
    <cellStyle name="20% - 강조색6 2 2 7 2 2 2 5" xfId="10157" xr:uid="{00000000-0005-0000-0000-000052270000}"/>
    <cellStyle name="20% - 강조색6 2 2 7 2 2 3" xfId="10158" xr:uid="{00000000-0005-0000-0000-000053270000}"/>
    <cellStyle name="20% - 강조색6 2 2 7 2 2 4" xfId="10159" xr:uid="{00000000-0005-0000-0000-000054270000}"/>
    <cellStyle name="20% - 강조색6 2 2 7 2 2 5" xfId="10160" xr:uid="{00000000-0005-0000-0000-000055270000}"/>
    <cellStyle name="20% - 강조색6 2 2 7 2 2 6" xfId="10161" xr:uid="{00000000-0005-0000-0000-000056270000}"/>
    <cellStyle name="20% - 강조색6 2 2 7 2 2 7" xfId="10162" xr:uid="{00000000-0005-0000-0000-000057270000}"/>
    <cellStyle name="20% - 강조색6 2 2 7 2 3" xfId="10163" xr:uid="{00000000-0005-0000-0000-000058270000}"/>
    <cellStyle name="20% - 강조색6 2 2 7 2 3 2" xfId="10164" xr:uid="{00000000-0005-0000-0000-000059270000}"/>
    <cellStyle name="20% - 강조색6 2 2 7 2 3 3" xfId="10165" xr:uid="{00000000-0005-0000-0000-00005A270000}"/>
    <cellStyle name="20% - 강조색6 2 2 7 2 3 4" xfId="10166" xr:uid="{00000000-0005-0000-0000-00005B270000}"/>
    <cellStyle name="20% - 강조색6 2 2 7 2 3 5" xfId="10167" xr:uid="{00000000-0005-0000-0000-00005C270000}"/>
    <cellStyle name="20% - 강조색6 2 2 7 2 3 6" xfId="10168" xr:uid="{00000000-0005-0000-0000-00005D270000}"/>
    <cellStyle name="20% - 강조색6 2 2 7 2 4" xfId="10169" xr:uid="{00000000-0005-0000-0000-00005E270000}"/>
    <cellStyle name="20% - 강조색6 2 2 7 2 4 2" xfId="10170" xr:uid="{00000000-0005-0000-0000-00005F270000}"/>
    <cellStyle name="20% - 강조색6 2 2 7 2 5" xfId="10171" xr:uid="{00000000-0005-0000-0000-000060270000}"/>
    <cellStyle name="20% - 강조색6 2 2 7 2 5 2" xfId="10172" xr:uid="{00000000-0005-0000-0000-000061270000}"/>
    <cellStyle name="20% - 강조색6 2 2 7 2 6" xfId="10173" xr:uid="{00000000-0005-0000-0000-000062270000}"/>
    <cellStyle name="20% - 강조색6 2 2 7 2 7" xfId="10174" xr:uid="{00000000-0005-0000-0000-000063270000}"/>
    <cellStyle name="20% - 강조색6 2 2 7 2 8" xfId="10175" xr:uid="{00000000-0005-0000-0000-000064270000}"/>
    <cellStyle name="20% - 강조색6 2 2 7 2 9" xfId="10176" xr:uid="{00000000-0005-0000-0000-000065270000}"/>
    <cellStyle name="20% - 강조색6 2 2 7 3" xfId="10177" xr:uid="{00000000-0005-0000-0000-000066270000}"/>
    <cellStyle name="20% - 강조색6 2 2 7 3 10" xfId="10178" xr:uid="{00000000-0005-0000-0000-000067270000}"/>
    <cellStyle name="20% - 강조색6 2 2 7 3 2" xfId="10179" xr:uid="{00000000-0005-0000-0000-000068270000}"/>
    <cellStyle name="20% - 강조색6 2 2 7 3 2 2" xfId="10180" xr:uid="{00000000-0005-0000-0000-000069270000}"/>
    <cellStyle name="20% - 강조색6 2 2 7 3 2 3" xfId="10181" xr:uid="{00000000-0005-0000-0000-00006A270000}"/>
    <cellStyle name="20% - 강조색6 2 2 7 3 2 4" xfId="10182" xr:uid="{00000000-0005-0000-0000-00006B270000}"/>
    <cellStyle name="20% - 강조색6 2 2 7 3 2 5" xfId="10183" xr:uid="{00000000-0005-0000-0000-00006C270000}"/>
    <cellStyle name="20% - 강조색6 2 2 7 3 2 6" xfId="10184" xr:uid="{00000000-0005-0000-0000-00006D270000}"/>
    <cellStyle name="20% - 강조색6 2 2 7 3 3" xfId="10185" xr:uid="{00000000-0005-0000-0000-00006E270000}"/>
    <cellStyle name="20% - 강조색6 2 2 7 3 3 2" xfId="10186" xr:uid="{00000000-0005-0000-0000-00006F270000}"/>
    <cellStyle name="20% - 강조색6 2 2 7 3 4" xfId="10187" xr:uid="{00000000-0005-0000-0000-000070270000}"/>
    <cellStyle name="20% - 강조색6 2 2 7 3 4 2" xfId="10188" xr:uid="{00000000-0005-0000-0000-000071270000}"/>
    <cellStyle name="20% - 강조색6 2 2 7 3 5" xfId="10189" xr:uid="{00000000-0005-0000-0000-000072270000}"/>
    <cellStyle name="20% - 강조색6 2 2 7 3 5 2" xfId="10190" xr:uid="{00000000-0005-0000-0000-000073270000}"/>
    <cellStyle name="20% - 강조색6 2 2 7 3 6" xfId="10191" xr:uid="{00000000-0005-0000-0000-000074270000}"/>
    <cellStyle name="20% - 강조색6 2 2 7 3 7" xfId="10192" xr:uid="{00000000-0005-0000-0000-000075270000}"/>
    <cellStyle name="20% - 강조색6 2 2 7 3 8" xfId="10193" xr:uid="{00000000-0005-0000-0000-000076270000}"/>
    <cellStyle name="20% - 강조색6 2 2 7 3 9" xfId="10194" xr:uid="{00000000-0005-0000-0000-000077270000}"/>
    <cellStyle name="20% - 강조색6 2 2 7 4" xfId="10195" xr:uid="{00000000-0005-0000-0000-000078270000}"/>
    <cellStyle name="20% - 강조색6 2 2 7 4 2" xfId="10196" xr:uid="{00000000-0005-0000-0000-000079270000}"/>
    <cellStyle name="20% - 강조색6 2 2 7 4 3" xfId="10197" xr:uid="{00000000-0005-0000-0000-00007A270000}"/>
    <cellStyle name="20% - 강조색6 2 2 7 4 4" xfId="10198" xr:uid="{00000000-0005-0000-0000-00007B270000}"/>
    <cellStyle name="20% - 강조색6 2 2 7 4 5" xfId="10199" xr:uid="{00000000-0005-0000-0000-00007C270000}"/>
    <cellStyle name="20% - 강조색6 2 2 7 4 6" xfId="10200" xr:uid="{00000000-0005-0000-0000-00007D270000}"/>
    <cellStyle name="20% - 강조색6 2 2 7 5" xfId="10201" xr:uid="{00000000-0005-0000-0000-00007E270000}"/>
    <cellStyle name="20% - 강조색6 2 2 7 5 2" xfId="10202" xr:uid="{00000000-0005-0000-0000-00007F270000}"/>
    <cellStyle name="20% - 강조색6 2 2 7 6" xfId="10203" xr:uid="{00000000-0005-0000-0000-000080270000}"/>
    <cellStyle name="20% - 강조색6 2 2 7 6 2" xfId="10204" xr:uid="{00000000-0005-0000-0000-000081270000}"/>
    <cellStyle name="20% - 강조색6 2 2 7 7" xfId="10205" xr:uid="{00000000-0005-0000-0000-000082270000}"/>
    <cellStyle name="20% - 강조색6 2 2 7 7 2" xfId="10206" xr:uid="{00000000-0005-0000-0000-000083270000}"/>
    <cellStyle name="20% - 강조색6 2 2 7 8" xfId="10207" xr:uid="{00000000-0005-0000-0000-000084270000}"/>
    <cellStyle name="20% - 강조색6 2 2 7 9" xfId="10208" xr:uid="{00000000-0005-0000-0000-000085270000}"/>
    <cellStyle name="20% - 강조색6 2 2 8" xfId="10209" xr:uid="{00000000-0005-0000-0000-000086270000}"/>
    <cellStyle name="20% - 강조색6 2 2 8 10" xfId="10210" xr:uid="{00000000-0005-0000-0000-000087270000}"/>
    <cellStyle name="20% - 강조색6 2 2 8 2" xfId="10211" xr:uid="{00000000-0005-0000-0000-000088270000}"/>
    <cellStyle name="20% - 강조색6 2 2 8 2 2" xfId="10212" xr:uid="{00000000-0005-0000-0000-000089270000}"/>
    <cellStyle name="20% - 강조색6 2 2 8 2 2 2" xfId="10213" xr:uid="{00000000-0005-0000-0000-00008A270000}"/>
    <cellStyle name="20% - 강조색6 2 2 8 2 2 3" xfId="10214" xr:uid="{00000000-0005-0000-0000-00008B270000}"/>
    <cellStyle name="20% - 강조색6 2 2 8 2 2 4" xfId="10215" xr:uid="{00000000-0005-0000-0000-00008C270000}"/>
    <cellStyle name="20% - 강조색6 2 2 8 2 2 5" xfId="10216" xr:uid="{00000000-0005-0000-0000-00008D270000}"/>
    <cellStyle name="20% - 강조색6 2 2 8 2 3" xfId="10217" xr:uid="{00000000-0005-0000-0000-00008E270000}"/>
    <cellStyle name="20% - 강조색6 2 2 8 2 4" xfId="10218" xr:uid="{00000000-0005-0000-0000-00008F270000}"/>
    <cellStyle name="20% - 강조색6 2 2 8 2 5" xfId="10219" xr:uid="{00000000-0005-0000-0000-000090270000}"/>
    <cellStyle name="20% - 강조색6 2 2 8 2 6" xfId="10220" xr:uid="{00000000-0005-0000-0000-000091270000}"/>
    <cellStyle name="20% - 강조색6 2 2 8 2 7" xfId="10221" xr:uid="{00000000-0005-0000-0000-000092270000}"/>
    <cellStyle name="20% - 강조색6 2 2 8 3" xfId="10222" xr:uid="{00000000-0005-0000-0000-000093270000}"/>
    <cellStyle name="20% - 강조색6 2 2 8 3 2" xfId="10223" xr:uid="{00000000-0005-0000-0000-000094270000}"/>
    <cellStyle name="20% - 강조색6 2 2 8 3 3" xfId="10224" xr:uid="{00000000-0005-0000-0000-000095270000}"/>
    <cellStyle name="20% - 강조색6 2 2 8 3 4" xfId="10225" xr:uid="{00000000-0005-0000-0000-000096270000}"/>
    <cellStyle name="20% - 강조색6 2 2 8 3 5" xfId="10226" xr:uid="{00000000-0005-0000-0000-000097270000}"/>
    <cellStyle name="20% - 강조색6 2 2 8 3 6" xfId="10227" xr:uid="{00000000-0005-0000-0000-000098270000}"/>
    <cellStyle name="20% - 강조색6 2 2 8 4" xfId="10228" xr:uid="{00000000-0005-0000-0000-000099270000}"/>
    <cellStyle name="20% - 강조색6 2 2 8 4 2" xfId="10229" xr:uid="{00000000-0005-0000-0000-00009A270000}"/>
    <cellStyle name="20% - 강조색6 2 2 8 5" xfId="10230" xr:uid="{00000000-0005-0000-0000-00009B270000}"/>
    <cellStyle name="20% - 강조색6 2 2 8 5 2" xfId="10231" xr:uid="{00000000-0005-0000-0000-00009C270000}"/>
    <cellStyle name="20% - 강조색6 2 2 8 6" xfId="10232" xr:uid="{00000000-0005-0000-0000-00009D270000}"/>
    <cellStyle name="20% - 강조색6 2 2 8 7" xfId="10233" xr:uid="{00000000-0005-0000-0000-00009E270000}"/>
    <cellStyle name="20% - 강조색6 2 2 8 8" xfId="10234" xr:uid="{00000000-0005-0000-0000-00009F270000}"/>
    <cellStyle name="20% - 강조색6 2 2 8 9" xfId="10235" xr:uid="{00000000-0005-0000-0000-0000A0270000}"/>
    <cellStyle name="20% - 강조색6 2 2 9" xfId="10236" xr:uid="{00000000-0005-0000-0000-0000A1270000}"/>
    <cellStyle name="20% - 강조색6 2 2 9 10" xfId="10237" xr:uid="{00000000-0005-0000-0000-0000A2270000}"/>
    <cellStyle name="20% - 강조색6 2 2 9 2" xfId="10238" xr:uid="{00000000-0005-0000-0000-0000A3270000}"/>
    <cellStyle name="20% - 강조색6 2 2 9 2 2" xfId="10239" xr:uid="{00000000-0005-0000-0000-0000A4270000}"/>
    <cellStyle name="20% - 강조색6 2 2 9 2 3" xfId="10240" xr:uid="{00000000-0005-0000-0000-0000A5270000}"/>
    <cellStyle name="20% - 강조색6 2 2 9 2 4" xfId="10241" xr:uid="{00000000-0005-0000-0000-0000A6270000}"/>
    <cellStyle name="20% - 강조색6 2 2 9 2 5" xfId="10242" xr:uid="{00000000-0005-0000-0000-0000A7270000}"/>
    <cellStyle name="20% - 강조색6 2 2 9 2 6" xfId="10243" xr:uid="{00000000-0005-0000-0000-0000A8270000}"/>
    <cellStyle name="20% - 강조색6 2 2 9 3" xfId="10244" xr:uid="{00000000-0005-0000-0000-0000A9270000}"/>
    <cellStyle name="20% - 강조색6 2 2 9 3 2" xfId="10245" xr:uid="{00000000-0005-0000-0000-0000AA270000}"/>
    <cellStyle name="20% - 강조색6 2 2 9 4" xfId="10246" xr:uid="{00000000-0005-0000-0000-0000AB270000}"/>
    <cellStyle name="20% - 강조색6 2 2 9 4 2" xfId="10247" xr:uid="{00000000-0005-0000-0000-0000AC270000}"/>
    <cellStyle name="20% - 강조색6 2 2 9 5" xfId="10248" xr:uid="{00000000-0005-0000-0000-0000AD270000}"/>
    <cellStyle name="20% - 강조색6 2 2 9 5 2" xfId="10249" xr:uid="{00000000-0005-0000-0000-0000AE270000}"/>
    <cellStyle name="20% - 강조색6 2 2 9 6" xfId="10250" xr:uid="{00000000-0005-0000-0000-0000AF270000}"/>
    <cellStyle name="20% - 강조색6 2 2 9 7" xfId="10251" xr:uid="{00000000-0005-0000-0000-0000B0270000}"/>
    <cellStyle name="20% - 강조색6 2 2 9 8" xfId="10252" xr:uid="{00000000-0005-0000-0000-0000B1270000}"/>
    <cellStyle name="20% - 강조색6 2 2 9 9" xfId="10253" xr:uid="{00000000-0005-0000-0000-0000B2270000}"/>
    <cellStyle name="20% - 강조색6 2 20" xfId="10254" xr:uid="{00000000-0005-0000-0000-0000B3270000}"/>
    <cellStyle name="20% - 강조색6 2 3" xfId="10255" xr:uid="{00000000-0005-0000-0000-0000B4270000}"/>
    <cellStyle name="20% - 강조색6 2 3 10" xfId="10256" xr:uid="{00000000-0005-0000-0000-0000B5270000}"/>
    <cellStyle name="20% - 강조색6 2 3 10 2" xfId="10257" xr:uid="{00000000-0005-0000-0000-0000B6270000}"/>
    <cellStyle name="20% - 강조색6 2 3 11" xfId="10258" xr:uid="{00000000-0005-0000-0000-0000B7270000}"/>
    <cellStyle name="20% - 강조색6 2 3 12" xfId="10259" xr:uid="{00000000-0005-0000-0000-0000B8270000}"/>
    <cellStyle name="20% - 강조색6 2 3 13" xfId="10260" xr:uid="{00000000-0005-0000-0000-0000B9270000}"/>
    <cellStyle name="20% - 강조색6 2 3 14" xfId="10261" xr:uid="{00000000-0005-0000-0000-0000BA270000}"/>
    <cellStyle name="20% - 강조색6 2 3 15" xfId="10262" xr:uid="{00000000-0005-0000-0000-0000BB270000}"/>
    <cellStyle name="20% - 강조색6 2 3 2" xfId="10263" xr:uid="{00000000-0005-0000-0000-0000BC270000}"/>
    <cellStyle name="20% - 강조색6 2 3 2 10" xfId="10264" xr:uid="{00000000-0005-0000-0000-0000BD270000}"/>
    <cellStyle name="20% - 강조색6 2 3 2 11" xfId="10265" xr:uid="{00000000-0005-0000-0000-0000BE270000}"/>
    <cellStyle name="20% - 강조색6 2 3 2 12" xfId="10266" xr:uid="{00000000-0005-0000-0000-0000BF270000}"/>
    <cellStyle name="20% - 강조색6 2 3 2 13" xfId="10267" xr:uid="{00000000-0005-0000-0000-0000C0270000}"/>
    <cellStyle name="20% - 강조색6 2 3 2 14" xfId="10268" xr:uid="{00000000-0005-0000-0000-0000C1270000}"/>
    <cellStyle name="20% - 강조색6 2 3 2 2" xfId="10269" xr:uid="{00000000-0005-0000-0000-0000C2270000}"/>
    <cellStyle name="20% - 강조색6 2 3 2 2 10" xfId="10270" xr:uid="{00000000-0005-0000-0000-0000C3270000}"/>
    <cellStyle name="20% - 강조색6 2 3 2 2 2" xfId="10271" xr:uid="{00000000-0005-0000-0000-0000C4270000}"/>
    <cellStyle name="20% - 강조색6 2 3 2 2 2 2" xfId="10272" xr:uid="{00000000-0005-0000-0000-0000C5270000}"/>
    <cellStyle name="20% - 강조색6 2 3 2 2 2 2 2" xfId="10273" xr:uid="{00000000-0005-0000-0000-0000C6270000}"/>
    <cellStyle name="20% - 강조색6 2 3 2 2 2 2 3" xfId="10274" xr:uid="{00000000-0005-0000-0000-0000C7270000}"/>
    <cellStyle name="20% - 강조색6 2 3 2 2 2 2 4" xfId="10275" xr:uid="{00000000-0005-0000-0000-0000C8270000}"/>
    <cellStyle name="20% - 강조색6 2 3 2 2 2 2 5" xfId="10276" xr:uid="{00000000-0005-0000-0000-0000C9270000}"/>
    <cellStyle name="20% - 강조색6 2 3 2 2 2 3" xfId="10277" xr:uid="{00000000-0005-0000-0000-0000CA270000}"/>
    <cellStyle name="20% - 강조색6 2 3 2 2 2 4" xfId="10278" xr:uid="{00000000-0005-0000-0000-0000CB270000}"/>
    <cellStyle name="20% - 강조색6 2 3 2 2 2 5" xfId="10279" xr:uid="{00000000-0005-0000-0000-0000CC270000}"/>
    <cellStyle name="20% - 강조색6 2 3 2 2 2 6" xfId="10280" xr:uid="{00000000-0005-0000-0000-0000CD270000}"/>
    <cellStyle name="20% - 강조색6 2 3 2 2 2 7" xfId="10281" xr:uid="{00000000-0005-0000-0000-0000CE270000}"/>
    <cellStyle name="20% - 강조색6 2 3 2 2 3" xfId="10282" xr:uid="{00000000-0005-0000-0000-0000CF270000}"/>
    <cellStyle name="20% - 강조색6 2 3 2 2 3 2" xfId="10283" xr:uid="{00000000-0005-0000-0000-0000D0270000}"/>
    <cellStyle name="20% - 강조색6 2 3 2 2 3 3" xfId="10284" xr:uid="{00000000-0005-0000-0000-0000D1270000}"/>
    <cellStyle name="20% - 강조색6 2 3 2 2 3 4" xfId="10285" xr:uid="{00000000-0005-0000-0000-0000D2270000}"/>
    <cellStyle name="20% - 강조색6 2 3 2 2 3 5" xfId="10286" xr:uid="{00000000-0005-0000-0000-0000D3270000}"/>
    <cellStyle name="20% - 강조색6 2 3 2 2 3 6" xfId="10287" xr:uid="{00000000-0005-0000-0000-0000D4270000}"/>
    <cellStyle name="20% - 강조색6 2 3 2 2 4" xfId="10288" xr:uid="{00000000-0005-0000-0000-0000D5270000}"/>
    <cellStyle name="20% - 강조색6 2 3 2 2 4 2" xfId="10289" xr:uid="{00000000-0005-0000-0000-0000D6270000}"/>
    <cellStyle name="20% - 강조색6 2 3 2 2 4 3" xfId="10290" xr:uid="{00000000-0005-0000-0000-0000D7270000}"/>
    <cellStyle name="20% - 강조색6 2 3 2 2 5" xfId="10291" xr:uid="{00000000-0005-0000-0000-0000D8270000}"/>
    <cellStyle name="20% - 강조색6 2 3 2 2 5 2" xfId="10292" xr:uid="{00000000-0005-0000-0000-0000D9270000}"/>
    <cellStyle name="20% - 강조색6 2 3 2 2 6" xfId="10293" xr:uid="{00000000-0005-0000-0000-0000DA270000}"/>
    <cellStyle name="20% - 강조색6 2 3 2 2 7" xfId="10294" xr:uid="{00000000-0005-0000-0000-0000DB270000}"/>
    <cellStyle name="20% - 강조색6 2 3 2 2 8" xfId="10295" xr:uid="{00000000-0005-0000-0000-0000DC270000}"/>
    <cellStyle name="20% - 강조색6 2 3 2 2 9" xfId="10296" xr:uid="{00000000-0005-0000-0000-0000DD270000}"/>
    <cellStyle name="20% - 강조색6 2 3 2 3" xfId="10297" xr:uid="{00000000-0005-0000-0000-0000DE270000}"/>
    <cellStyle name="20% - 강조색6 2 3 2 3 10" xfId="10298" xr:uid="{00000000-0005-0000-0000-0000DF270000}"/>
    <cellStyle name="20% - 강조색6 2 3 2 3 2" xfId="10299" xr:uid="{00000000-0005-0000-0000-0000E0270000}"/>
    <cellStyle name="20% - 강조색6 2 3 2 3 2 2" xfId="10300" xr:uid="{00000000-0005-0000-0000-0000E1270000}"/>
    <cellStyle name="20% - 강조색6 2 3 2 3 2 2 2" xfId="10301" xr:uid="{00000000-0005-0000-0000-0000E2270000}"/>
    <cellStyle name="20% - 강조색6 2 3 2 3 2 2 3" xfId="10302" xr:uid="{00000000-0005-0000-0000-0000E3270000}"/>
    <cellStyle name="20% - 강조색6 2 3 2 3 2 2 4" xfId="10303" xr:uid="{00000000-0005-0000-0000-0000E4270000}"/>
    <cellStyle name="20% - 강조색6 2 3 2 3 2 2 5" xfId="10304" xr:uid="{00000000-0005-0000-0000-0000E5270000}"/>
    <cellStyle name="20% - 강조색6 2 3 2 3 2 3" xfId="10305" xr:uid="{00000000-0005-0000-0000-0000E6270000}"/>
    <cellStyle name="20% - 강조색6 2 3 2 3 2 4" xfId="10306" xr:uid="{00000000-0005-0000-0000-0000E7270000}"/>
    <cellStyle name="20% - 강조색6 2 3 2 3 2 5" xfId="10307" xr:uid="{00000000-0005-0000-0000-0000E8270000}"/>
    <cellStyle name="20% - 강조색6 2 3 2 3 2 6" xfId="10308" xr:uid="{00000000-0005-0000-0000-0000E9270000}"/>
    <cellStyle name="20% - 강조색6 2 3 2 3 2 7" xfId="10309" xr:uid="{00000000-0005-0000-0000-0000EA270000}"/>
    <cellStyle name="20% - 강조색6 2 3 2 3 3" xfId="10310" xr:uid="{00000000-0005-0000-0000-0000EB270000}"/>
    <cellStyle name="20% - 강조색6 2 3 2 3 3 2" xfId="10311" xr:uid="{00000000-0005-0000-0000-0000EC270000}"/>
    <cellStyle name="20% - 강조색6 2 3 2 3 3 3" xfId="10312" xr:uid="{00000000-0005-0000-0000-0000ED270000}"/>
    <cellStyle name="20% - 강조색6 2 3 2 3 3 4" xfId="10313" xr:uid="{00000000-0005-0000-0000-0000EE270000}"/>
    <cellStyle name="20% - 강조색6 2 3 2 3 3 5" xfId="10314" xr:uid="{00000000-0005-0000-0000-0000EF270000}"/>
    <cellStyle name="20% - 강조색6 2 3 2 3 3 6" xfId="10315" xr:uid="{00000000-0005-0000-0000-0000F0270000}"/>
    <cellStyle name="20% - 강조색6 2 3 2 3 4" xfId="10316" xr:uid="{00000000-0005-0000-0000-0000F1270000}"/>
    <cellStyle name="20% - 강조색6 2 3 2 3 4 2" xfId="10317" xr:uid="{00000000-0005-0000-0000-0000F2270000}"/>
    <cellStyle name="20% - 강조색6 2 3 2 3 4 3" xfId="10318" xr:uid="{00000000-0005-0000-0000-0000F3270000}"/>
    <cellStyle name="20% - 강조색6 2 3 2 3 5" xfId="10319" xr:uid="{00000000-0005-0000-0000-0000F4270000}"/>
    <cellStyle name="20% - 강조색6 2 3 2 3 5 2" xfId="10320" xr:uid="{00000000-0005-0000-0000-0000F5270000}"/>
    <cellStyle name="20% - 강조색6 2 3 2 3 6" xfId="10321" xr:uid="{00000000-0005-0000-0000-0000F6270000}"/>
    <cellStyle name="20% - 강조색6 2 3 2 3 7" xfId="10322" xr:uid="{00000000-0005-0000-0000-0000F7270000}"/>
    <cellStyle name="20% - 강조색6 2 3 2 3 8" xfId="10323" xr:uid="{00000000-0005-0000-0000-0000F8270000}"/>
    <cellStyle name="20% - 강조색6 2 3 2 3 9" xfId="10324" xr:uid="{00000000-0005-0000-0000-0000F9270000}"/>
    <cellStyle name="20% - 강조색6 2 3 2 4" xfId="10325" xr:uid="{00000000-0005-0000-0000-0000FA270000}"/>
    <cellStyle name="20% - 강조색6 2 3 2 4 10" xfId="10326" xr:uid="{00000000-0005-0000-0000-0000FB270000}"/>
    <cellStyle name="20% - 강조색6 2 3 2 4 2" xfId="10327" xr:uid="{00000000-0005-0000-0000-0000FC270000}"/>
    <cellStyle name="20% - 강조색6 2 3 2 4 2 2" xfId="10328" xr:uid="{00000000-0005-0000-0000-0000FD270000}"/>
    <cellStyle name="20% - 강조색6 2 3 2 4 2 3" xfId="10329" xr:uid="{00000000-0005-0000-0000-0000FE270000}"/>
    <cellStyle name="20% - 강조색6 2 3 2 4 2 4" xfId="10330" xr:uid="{00000000-0005-0000-0000-0000FF270000}"/>
    <cellStyle name="20% - 강조색6 2 3 2 4 2 5" xfId="10331" xr:uid="{00000000-0005-0000-0000-000000280000}"/>
    <cellStyle name="20% - 강조색6 2 3 2 4 2 6" xfId="10332" xr:uid="{00000000-0005-0000-0000-000001280000}"/>
    <cellStyle name="20% - 강조색6 2 3 2 4 3" xfId="10333" xr:uid="{00000000-0005-0000-0000-000002280000}"/>
    <cellStyle name="20% - 강조색6 2 3 2 4 3 2" xfId="10334" xr:uid="{00000000-0005-0000-0000-000003280000}"/>
    <cellStyle name="20% - 강조색6 2 3 2 4 3 3" xfId="10335" xr:uid="{00000000-0005-0000-0000-000004280000}"/>
    <cellStyle name="20% - 강조색6 2 3 2 4 4" xfId="10336" xr:uid="{00000000-0005-0000-0000-000005280000}"/>
    <cellStyle name="20% - 강조색6 2 3 2 4 4 2" xfId="10337" xr:uid="{00000000-0005-0000-0000-000006280000}"/>
    <cellStyle name="20% - 강조색6 2 3 2 4 4 3" xfId="10338" xr:uid="{00000000-0005-0000-0000-000007280000}"/>
    <cellStyle name="20% - 강조색6 2 3 2 4 5" xfId="10339" xr:uid="{00000000-0005-0000-0000-000008280000}"/>
    <cellStyle name="20% - 강조색6 2 3 2 4 5 2" xfId="10340" xr:uid="{00000000-0005-0000-0000-000009280000}"/>
    <cellStyle name="20% - 강조색6 2 3 2 4 6" xfId="10341" xr:uid="{00000000-0005-0000-0000-00000A280000}"/>
    <cellStyle name="20% - 강조색6 2 3 2 4 7" xfId="10342" xr:uid="{00000000-0005-0000-0000-00000B280000}"/>
    <cellStyle name="20% - 강조색6 2 3 2 4 8" xfId="10343" xr:uid="{00000000-0005-0000-0000-00000C280000}"/>
    <cellStyle name="20% - 강조색6 2 3 2 4 9" xfId="10344" xr:uid="{00000000-0005-0000-0000-00000D280000}"/>
    <cellStyle name="20% - 강조색6 2 3 2 5" xfId="10345" xr:uid="{00000000-0005-0000-0000-00000E280000}"/>
    <cellStyle name="20% - 강조색6 2 3 2 5 10" xfId="10346" xr:uid="{00000000-0005-0000-0000-00000F280000}"/>
    <cellStyle name="20% - 강조색6 2 3 2 5 2" xfId="10347" xr:uid="{00000000-0005-0000-0000-000010280000}"/>
    <cellStyle name="20% - 강조색6 2 3 2 5 2 2" xfId="10348" xr:uid="{00000000-0005-0000-0000-000011280000}"/>
    <cellStyle name="20% - 강조색6 2 3 2 5 2 3" xfId="10349" xr:uid="{00000000-0005-0000-0000-000012280000}"/>
    <cellStyle name="20% - 강조색6 2 3 2 5 3" xfId="10350" xr:uid="{00000000-0005-0000-0000-000013280000}"/>
    <cellStyle name="20% - 강조색6 2 3 2 5 3 2" xfId="10351" xr:uid="{00000000-0005-0000-0000-000014280000}"/>
    <cellStyle name="20% - 강조색6 2 3 2 5 3 3" xfId="10352" xr:uid="{00000000-0005-0000-0000-000015280000}"/>
    <cellStyle name="20% - 강조색6 2 3 2 5 4" xfId="10353" xr:uid="{00000000-0005-0000-0000-000016280000}"/>
    <cellStyle name="20% - 강조색6 2 3 2 5 4 2" xfId="10354" xr:uid="{00000000-0005-0000-0000-000017280000}"/>
    <cellStyle name="20% - 강조색6 2 3 2 5 5" xfId="10355" xr:uid="{00000000-0005-0000-0000-000018280000}"/>
    <cellStyle name="20% - 강조색6 2 3 2 5 5 2" xfId="10356" xr:uid="{00000000-0005-0000-0000-000019280000}"/>
    <cellStyle name="20% - 강조색6 2 3 2 5 6" xfId="10357" xr:uid="{00000000-0005-0000-0000-00001A280000}"/>
    <cellStyle name="20% - 강조색6 2 3 2 5 7" xfId="10358" xr:uid="{00000000-0005-0000-0000-00001B280000}"/>
    <cellStyle name="20% - 강조색6 2 3 2 5 8" xfId="10359" xr:uid="{00000000-0005-0000-0000-00001C280000}"/>
    <cellStyle name="20% - 강조색6 2 3 2 5 9" xfId="10360" xr:uid="{00000000-0005-0000-0000-00001D280000}"/>
    <cellStyle name="20% - 강조색6 2 3 2 6" xfId="10361" xr:uid="{00000000-0005-0000-0000-00001E280000}"/>
    <cellStyle name="20% - 강조색6 2 3 2 6 2" xfId="10362" xr:uid="{00000000-0005-0000-0000-00001F280000}"/>
    <cellStyle name="20% - 강조색6 2 3 2 6 3" xfId="10363" xr:uid="{00000000-0005-0000-0000-000020280000}"/>
    <cellStyle name="20% - 강조색6 2 3 2 7" xfId="10364" xr:uid="{00000000-0005-0000-0000-000021280000}"/>
    <cellStyle name="20% - 강조색6 2 3 2 7 2" xfId="10365" xr:uid="{00000000-0005-0000-0000-000022280000}"/>
    <cellStyle name="20% - 강조색6 2 3 2 7 3" xfId="10366" xr:uid="{00000000-0005-0000-0000-000023280000}"/>
    <cellStyle name="20% - 강조색6 2 3 2 8" xfId="10367" xr:uid="{00000000-0005-0000-0000-000024280000}"/>
    <cellStyle name="20% - 강조색6 2 3 2 8 2" xfId="10368" xr:uid="{00000000-0005-0000-0000-000025280000}"/>
    <cellStyle name="20% - 강조색6 2 3 2 8 3" xfId="10369" xr:uid="{00000000-0005-0000-0000-000026280000}"/>
    <cellStyle name="20% - 강조색6 2 3 2 9" xfId="10370" xr:uid="{00000000-0005-0000-0000-000027280000}"/>
    <cellStyle name="20% - 강조색6 2 3 2 9 2" xfId="10371" xr:uid="{00000000-0005-0000-0000-000028280000}"/>
    <cellStyle name="20% - 강조색6 2 3 3" xfId="10372" xr:uid="{00000000-0005-0000-0000-000029280000}"/>
    <cellStyle name="20% - 강조색6 2 3 3 10" xfId="10373" xr:uid="{00000000-0005-0000-0000-00002A280000}"/>
    <cellStyle name="20% - 강조색6 2 3 3 2" xfId="10374" xr:uid="{00000000-0005-0000-0000-00002B280000}"/>
    <cellStyle name="20% - 강조색6 2 3 3 2 2" xfId="10375" xr:uid="{00000000-0005-0000-0000-00002C280000}"/>
    <cellStyle name="20% - 강조색6 2 3 3 2 2 2" xfId="10376" xr:uid="{00000000-0005-0000-0000-00002D280000}"/>
    <cellStyle name="20% - 강조색6 2 3 3 2 2 3" xfId="10377" xr:uid="{00000000-0005-0000-0000-00002E280000}"/>
    <cellStyle name="20% - 강조색6 2 3 3 2 2 4" xfId="10378" xr:uid="{00000000-0005-0000-0000-00002F280000}"/>
    <cellStyle name="20% - 강조색6 2 3 3 2 2 5" xfId="10379" xr:uid="{00000000-0005-0000-0000-000030280000}"/>
    <cellStyle name="20% - 강조색6 2 3 3 2 3" xfId="10380" xr:uid="{00000000-0005-0000-0000-000031280000}"/>
    <cellStyle name="20% - 강조색6 2 3 3 2 4" xfId="10381" xr:uid="{00000000-0005-0000-0000-000032280000}"/>
    <cellStyle name="20% - 강조색6 2 3 3 2 5" xfId="10382" xr:uid="{00000000-0005-0000-0000-000033280000}"/>
    <cellStyle name="20% - 강조색6 2 3 3 2 6" xfId="10383" xr:uid="{00000000-0005-0000-0000-000034280000}"/>
    <cellStyle name="20% - 강조색6 2 3 3 2 7" xfId="10384" xr:uid="{00000000-0005-0000-0000-000035280000}"/>
    <cellStyle name="20% - 강조색6 2 3 3 3" xfId="10385" xr:uid="{00000000-0005-0000-0000-000036280000}"/>
    <cellStyle name="20% - 강조색6 2 3 3 3 2" xfId="10386" xr:uid="{00000000-0005-0000-0000-000037280000}"/>
    <cellStyle name="20% - 강조색6 2 3 3 3 3" xfId="10387" xr:uid="{00000000-0005-0000-0000-000038280000}"/>
    <cellStyle name="20% - 강조색6 2 3 3 3 4" xfId="10388" xr:uid="{00000000-0005-0000-0000-000039280000}"/>
    <cellStyle name="20% - 강조색6 2 3 3 3 5" xfId="10389" xr:uid="{00000000-0005-0000-0000-00003A280000}"/>
    <cellStyle name="20% - 강조색6 2 3 3 3 6" xfId="10390" xr:uid="{00000000-0005-0000-0000-00003B280000}"/>
    <cellStyle name="20% - 강조색6 2 3 3 4" xfId="10391" xr:uid="{00000000-0005-0000-0000-00003C280000}"/>
    <cellStyle name="20% - 강조색6 2 3 3 4 2" xfId="10392" xr:uid="{00000000-0005-0000-0000-00003D280000}"/>
    <cellStyle name="20% - 강조색6 2 3 3 4 3" xfId="10393" xr:uid="{00000000-0005-0000-0000-00003E280000}"/>
    <cellStyle name="20% - 강조색6 2 3 3 5" xfId="10394" xr:uid="{00000000-0005-0000-0000-00003F280000}"/>
    <cellStyle name="20% - 강조색6 2 3 3 5 2" xfId="10395" xr:uid="{00000000-0005-0000-0000-000040280000}"/>
    <cellStyle name="20% - 강조색6 2 3 3 6" xfId="10396" xr:uid="{00000000-0005-0000-0000-000041280000}"/>
    <cellStyle name="20% - 강조색6 2 3 3 7" xfId="10397" xr:uid="{00000000-0005-0000-0000-000042280000}"/>
    <cellStyle name="20% - 강조색6 2 3 3 8" xfId="10398" xr:uid="{00000000-0005-0000-0000-000043280000}"/>
    <cellStyle name="20% - 강조색6 2 3 3 9" xfId="10399" xr:uid="{00000000-0005-0000-0000-000044280000}"/>
    <cellStyle name="20% - 강조색6 2 3 4" xfId="10400" xr:uid="{00000000-0005-0000-0000-000045280000}"/>
    <cellStyle name="20% - 강조색6 2 3 4 10" xfId="10401" xr:uid="{00000000-0005-0000-0000-000046280000}"/>
    <cellStyle name="20% - 강조색6 2 3 4 2" xfId="10402" xr:uid="{00000000-0005-0000-0000-000047280000}"/>
    <cellStyle name="20% - 강조색6 2 3 4 2 2" xfId="10403" xr:uid="{00000000-0005-0000-0000-000048280000}"/>
    <cellStyle name="20% - 강조색6 2 3 4 2 2 2" xfId="10404" xr:uid="{00000000-0005-0000-0000-000049280000}"/>
    <cellStyle name="20% - 강조색6 2 3 4 2 2 3" xfId="10405" xr:uid="{00000000-0005-0000-0000-00004A280000}"/>
    <cellStyle name="20% - 강조색6 2 3 4 2 2 4" xfId="10406" xr:uid="{00000000-0005-0000-0000-00004B280000}"/>
    <cellStyle name="20% - 강조색6 2 3 4 2 2 5" xfId="10407" xr:uid="{00000000-0005-0000-0000-00004C280000}"/>
    <cellStyle name="20% - 강조색6 2 3 4 2 3" xfId="10408" xr:uid="{00000000-0005-0000-0000-00004D280000}"/>
    <cellStyle name="20% - 강조색6 2 3 4 2 4" xfId="10409" xr:uid="{00000000-0005-0000-0000-00004E280000}"/>
    <cellStyle name="20% - 강조색6 2 3 4 2 5" xfId="10410" xr:uid="{00000000-0005-0000-0000-00004F280000}"/>
    <cellStyle name="20% - 강조색6 2 3 4 2 6" xfId="10411" xr:uid="{00000000-0005-0000-0000-000050280000}"/>
    <cellStyle name="20% - 강조색6 2 3 4 2 7" xfId="10412" xr:uid="{00000000-0005-0000-0000-000051280000}"/>
    <cellStyle name="20% - 강조색6 2 3 4 3" xfId="10413" xr:uid="{00000000-0005-0000-0000-000052280000}"/>
    <cellStyle name="20% - 강조색6 2 3 4 3 2" xfId="10414" xr:uid="{00000000-0005-0000-0000-000053280000}"/>
    <cellStyle name="20% - 강조색6 2 3 4 3 3" xfId="10415" xr:uid="{00000000-0005-0000-0000-000054280000}"/>
    <cellStyle name="20% - 강조색6 2 3 4 3 4" xfId="10416" xr:uid="{00000000-0005-0000-0000-000055280000}"/>
    <cellStyle name="20% - 강조색6 2 3 4 3 5" xfId="10417" xr:uid="{00000000-0005-0000-0000-000056280000}"/>
    <cellStyle name="20% - 강조색6 2 3 4 3 6" xfId="10418" xr:uid="{00000000-0005-0000-0000-000057280000}"/>
    <cellStyle name="20% - 강조색6 2 3 4 4" xfId="10419" xr:uid="{00000000-0005-0000-0000-000058280000}"/>
    <cellStyle name="20% - 강조색6 2 3 4 4 2" xfId="10420" xr:uid="{00000000-0005-0000-0000-000059280000}"/>
    <cellStyle name="20% - 강조색6 2 3 4 4 3" xfId="10421" xr:uid="{00000000-0005-0000-0000-00005A280000}"/>
    <cellStyle name="20% - 강조색6 2 3 4 5" xfId="10422" xr:uid="{00000000-0005-0000-0000-00005B280000}"/>
    <cellStyle name="20% - 강조색6 2 3 4 5 2" xfId="10423" xr:uid="{00000000-0005-0000-0000-00005C280000}"/>
    <cellStyle name="20% - 강조색6 2 3 4 6" xfId="10424" xr:uid="{00000000-0005-0000-0000-00005D280000}"/>
    <cellStyle name="20% - 강조색6 2 3 4 7" xfId="10425" xr:uid="{00000000-0005-0000-0000-00005E280000}"/>
    <cellStyle name="20% - 강조색6 2 3 4 8" xfId="10426" xr:uid="{00000000-0005-0000-0000-00005F280000}"/>
    <cellStyle name="20% - 강조색6 2 3 4 9" xfId="10427" xr:uid="{00000000-0005-0000-0000-000060280000}"/>
    <cellStyle name="20% - 강조색6 2 3 5" xfId="10428" xr:uid="{00000000-0005-0000-0000-000061280000}"/>
    <cellStyle name="20% - 강조색6 2 3 5 10" xfId="10429" xr:uid="{00000000-0005-0000-0000-000062280000}"/>
    <cellStyle name="20% - 강조색6 2 3 5 2" xfId="10430" xr:uid="{00000000-0005-0000-0000-000063280000}"/>
    <cellStyle name="20% - 강조색6 2 3 5 2 2" xfId="10431" xr:uid="{00000000-0005-0000-0000-000064280000}"/>
    <cellStyle name="20% - 강조색6 2 3 5 2 3" xfId="10432" xr:uid="{00000000-0005-0000-0000-000065280000}"/>
    <cellStyle name="20% - 강조색6 2 3 5 2 4" xfId="10433" xr:uid="{00000000-0005-0000-0000-000066280000}"/>
    <cellStyle name="20% - 강조색6 2 3 5 2 5" xfId="10434" xr:uid="{00000000-0005-0000-0000-000067280000}"/>
    <cellStyle name="20% - 강조색6 2 3 5 2 6" xfId="10435" xr:uid="{00000000-0005-0000-0000-000068280000}"/>
    <cellStyle name="20% - 강조색6 2 3 5 3" xfId="10436" xr:uid="{00000000-0005-0000-0000-000069280000}"/>
    <cellStyle name="20% - 강조색6 2 3 5 3 2" xfId="10437" xr:uid="{00000000-0005-0000-0000-00006A280000}"/>
    <cellStyle name="20% - 강조색6 2 3 5 3 3" xfId="10438" xr:uid="{00000000-0005-0000-0000-00006B280000}"/>
    <cellStyle name="20% - 강조색6 2 3 5 4" xfId="10439" xr:uid="{00000000-0005-0000-0000-00006C280000}"/>
    <cellStyle name="20% - 강조색6 2 3 5 4 2" xfId="10440" xr:uid="{00000000-0005-0000-0000-00006D280000}"/>
    <cellStyle name="20% - 강조색6 2 3 5 4 3" xfId="10441" xr:uid="{00000000-0005-0000-0000-00006E280000}"/>
    <cellStyle name="20% - 강조색6 2 3 5 5" xfId="10442" xr:uid="{00000000-0005-0000-0000-00006F280000}"/>
    <cellStyle name="20% - 강조색6 2 3 5 5 2" xfId="10443" xr:uid="{00000000-0005-0000-0000-000070280000}"/>
    <cellStyle name="20% - 강조색6 2 3 5 6" xfId="10444" xr:uid="{00000000-0005-0000-0000-000071280000}"/>
    <cellStyle name="20% - 강조색6 2 3 5 7" xfId="10445" xr:uid="{00000000-0005-0000-0000-000072280000}"/>
    <cellStyle name="20% - 강조색6 2 3 5 8" xfId="10446" xr:uid="{00000000-0005-0000-0000-000073280000}"/>
    <cellStyle name="20% - 강조색6 2 3 5 9" xfId="10447" xr:uid="{00000000-0005-0000-0000-000074280000}"/>
    <cellStyle name="20% - 강조색6 2 3 6" xfId="10448" xr:uid="{00000000-0005-0000-0000-000075280000}"/>
    <cellStyle name="20% - 강조색6 2 3 6 10" xfId="10449" xr:uid="{00000000-0005-0000-0000-000076280000}"/>
    <cellStyle name="20% - 강조색6 2 3 6 2" xfId="10450" xr:uid="{00000000-0005-0000-0000-000077280000}"/>
    <cellStyle name="20% - 강조색6 2 3 6 2 2" xfId="10451" xr:uid="{00000000-0005-0000-0000-000078280000}"/>
    <cellStyle name="20% - 강조색6 2 3 6 2 3" xfId="10452" xr:uid="{00000000-0005-0000-0000-000079280000}"/>
    <cellStyle name="20% - 강조색6 2 3 6 3" xfId="10453" xr:uid="{00000000-0005-0000-0000-00007A280000}"/>
    <cellStyle name="20% - 강조색6 2 3 6 3 2" xfId="10454" xr:uid="{00000000-0005-0000-0000-00007B280000}"/>
    <cellStyle name="20% - 강조색6 2 3 6 3 3" xfId="10455" xr:uid="{00000000-0005-0000-0000-00007C280000}"/>
    <cellStyle name="20% - 강조색6 2 3 6 4" xfId="10456" xr:uid="{00000000-0005-0000-0000-00007D280000}"/>
    <cellStyle name="20% - 강조색6 2 3 6 4 2" xfId="10457" xr:uid="{00000000-0005-0000-0000-00007E280000}"/>
    <cellStyle name="20% - 강조색6 2 3 6 5" xfId="10458" xr:uid="{00000000-0005-0000-0000-00007F280000}"/>
    <cellStyle name="20% - 강조색6 2 3 6 5 2" xfId="10459" xr:uid="{00000000-0005-0000-0000-000080280000}"/>
    <cellStyle name="20% - 강조색6 2 3 6 6" xfId="10460" xr:uid="{00000000-0005-0000-0000-000081280000}"/>
    <cellStyle name="20% - 강조색6 2 3 6 7" xfId="10461" xr:uid="{00000000-0005-0000-0000-000082280000}"/>
    <cellStyle name="20% - 강조색6 2 3 6 8" xfId="10462" xr:uid="{00000000-0005-0000-0000-000083280000}"/>
    <cellStyle name="20% - 강조색6 2 3 6 9" xfId="10463" xr:uid="{00000000-0005-0000-0000-000084280000}"/>
    <cellStyle name="20% - 강조색6 2 3 7" xfId="10464" xr:uid="{00000000-0005-0000-0000-000085280000}"/>
    <cellStyle name="20% - 강조색6 2 3 7 2" xfId="10465" xr:uid="{00000000-0005-0000-0000-000086280000}"/>
    <cellStyle name="20% - 강조색6 2 3 7 3" xfId="10466" xr:uid="{00000000-0005-0000-0000-000087280000}"/>
    <cellStyle name="20% - 강조색6 2 3 8" xfId="10467" xr:uid="{00000000-0005-0000-0000-000088280000}"/>
    <cellStyle name="20% - 강조색6 2 3 8 2" xfId="10468" xr:uid="{00000000-0005-0000-0000-000089280000}"/>
    <cellStyle name="20% - 강조색6 2 3 8 3" xfId="10469" xr:uid="{00000000-0005-0000-0000-00008A280000}"/>
    <cellStyle name="20% - 강조색6 2 3 9" xfId="10470" xr:uid="{00000000-0005-0000-0000-00008B280000}"/>
    <cellStyle name="20% - 강조색6 2 3 9 2" xfId="10471" xr:uid="{00000000-0005-0000-0000-00008C280000}"/>
    <cellStyle name="20% - 강조색6 2 3 9 3" xfId="10472" xr:uid="{00000000-0005-0000-0000-00008D280000}"/>
    <cellStyle name="20% - 강조색6 2 4" xfId="10473" xr:uid="{00000000-0005-0000-0000-00008E280000}"/>
    <cellStyle name="20% - 강조색6 2 4 10" xfId="10474" xr:uid="{00000000-0005-0000-0000-00008F280000}"/>
    <cellStyle name="20% - 강조색6 2 4 10 2" xfId="10475" xr:uid="{00000000-0005-0000-0000-000090280000}"/>
    <cellStyle name="20% - 강조색6 2 4 11" xfId="10476" xr:uid="{00000000-0005-0000-0000-000091280000}"/>
    <cellStyle name="20% - 강조색6 2 4 12" xfId="10477" xr:uid="{00000000-0005-0000-0000-000092280000}"/>
    <cellStyle name="20% - 강조색6 2 4 13" xfId="10478" xr:uid="{00000000-0005-0000-0000-000093280000}"/>
    <cellStyle name="20% - 강조색6 2 4 14" xfId="10479" xr:uid="{00000000-0005-0000-0000-000094280000}"/>
    <cellStyle name="20% - 강조색6 2 4 15" xfId="10480" xr:uid="{00000000-0005-0000-0000-000095280000}"/>
    <cellStyle name="20% - 강조색6 2 4 2" xfId="10481" xr:uid="{00000000-0005-0000-0000-000096280000}"/>
    <cellStyle name="20% - 강조색6 2 4 2 10" xfId="10482" xr:uid="{00000000-0005-0000-0000-000097280000}"/>
    <cellStyle name="20% - 강조색6 2 4 2 11" xfId="10483" xr:uid="{00000000-0005-0000-0000-000098280000}"/>
    <cellStyle name="20% - 강조색6 2 4 2 12" xfId="10484" xr:uid="{00000000-0005-0000-0000-000099280000}"/>
    <cellStyle name="20% - 강조색6 2 4 2 2" xfId="10485" xr:uid="{00000000-0005-0000-0000-00009A280000}"/>
    <cellStyle name="20% - 강조색6 2 4 2 2 10" xfId="10486" xr:uid="{00000000-0005-0000-0000-00009B280000}"/>
    <cellStyle name="20% - 강조색6 2 4 2 2 2" xfId="10487" xr:uid="{00000000-0005-0000-0000-00009C280000}"/>
    <cellStyle name="20% - 강조색6 2 4 2 2 2 2" xfId="10488" xr:uid="{00000000-0005-0000-0000-00009D280000}"/>
    <cellStyle name="20% - 강조색6 2 4 2 2 2 2 2" xfId="10489" xr:uid="{00000000-0005-0000-0000-00009E280000}"/>
    <cellStyle name="20% - 강조색6 2 4 2 2 2 2 3" xfId="10490" xr:uid="{00000000-0005-0000-0000-00009F280000}"/>
    <cellStyle name="20% - 강조색6 2 4 2 2 2 2 4" xfId="10491" xr:uid="{00000000-0005-0000-0000-0000A0280000}"/>
    <cellStyle name="20% - 강조색6 2 4 2 2 2 2 5" xfId="10492" xr:uid="{00000000-0005-0000-0000-0000A1280000}"/>
    <cellStyle name="20% - 강조색6 2 4 2 2 2 3" xfId="10493" xr:uid="{00000000-0005-0000-0000-0000A2280000}"/>
    <cellStyle name="20% - 강조색6 2 4 2 2 2 4" xfId="10494" xr:uid="{00000000-0005-0000-0000-0000A3280000}"/>
    <cellStyle name="20% - 강조색6 2 4 2 2 2 5" xfId="10495" xr:uid="{00000000-0005-0000-0000-0000A4280000}"/>
    <cellStyle name="20% - 강조색6 2 4 2 2 2 6" xfId="10496" xr:uid="{00000000-0005-0000-0000-0000A5280000}"/>
    <cellStyle name="20% - 강조색6 2 4 2 2 2 7" xfId="10497" xr:uid="{00000000-0005-0000-0000-0000A6280000}"/>
    <cellStyle name="20% - 강조색6 2 4 2 2 3" xfId="10498" xr:uid="{00000000-0005-0000-0000-0000A7280000}"/>
    <cellStyle name="20% - 강조색6 2 4 2 2 3 2" xfId="10499" xr:uid="{00000000-0005-0000-0000-0000A8280000}"/>
    <cellStyle name="20% - 강조색6 2 4 2 2 3 3" xfId="10500" xr:uid="{00000000-0005-0000-0000-0000A9280000}"/>
    <cellStyle name="20% - 강조색6 2 4 2 2 3 4" xfId="10501" xr:uid="{00000000-0005-0000-0000-0000AA280000}"/>
    <cellStyle name="20% - 강조색6 2 4 2 2 3 5" xfId="10502" xr:uid="{00000000-0005-0000-0000-0000AB280000}"/>
    <cellStyle name="20% - 강조색6 2 4 2 2 3 6" xfId="10503" xr:uid="{00000000-0005-0000-0000-0000AC280000}"/>
    <cellStyle name="20% - 강조색6 2 4 2 2 4" xfId="10504" xr:uid="{00000000-0005-0000-0000-0000AD280000}"/>
    <cellStyle name="20% - 강조색6 2 4 2 2 4 2" xfId="10505" xr:uid="{00000000-0005-0000-0000-0000AE280000}"/>
    <cellStyle name="20% - 강조색6 2 4 2 2 5" xfId="10506" xr:uid="{00000000-0005-0000-0000-0000AF280000}"/>
    <cellStyle name="20% - 강조색6 2 4 2 2 5 2" xfId="10507" xr:uid="{00000000-0005-0000-0000-0000B0280000}"/>
    <cellStyle name="20% - 강조색6 2 4 2 2 6" xfId="10508" xr:uid="{00000000-0005-0000-0000-0000B1280000}"/>
    <cellStyle name="20% - 강조색6 2 4 2 2 7" xfId="10509" xr:uid="{00000000-0005-0000-0000-0000B2280000}"/>
    <cellStyle name="20% - 강조색6 2 4 2 2 8" xfId="10510" xr:uid="{00000000-0005-0000-0000-0000B3280000}"/>
    <cellStyle name="20% - 강조색6 2 4 2 2 9" xfId="10511" xr:uid="{00000000-0005-0000-0000-0000B4280000}"/>
    <cellStyle name="20% - 강조색6 2 4 2 3" xfId="10512" xr:uid="{00000000-0005-0000-0000-0000B5280000}"/>
    <cellStyle name="20% - 강조색6 2 4 2 3 10" xfId="10513" xr:uid="{00000000-0005-0000-0000-0000B6280000}"/>
    <cellStyle name="20% - 강조색6 2 4 2 3 2" xfId="10514" xr:uid="{00000000-0005-0000-0000-0000B7280000}"/>
    <cellStyle name="20% - 강조색6 2 4 2 3 2 2" xfId="10515" xr:uid="{00000000-0005-0000-0000-0000B8280000}"/>
    <cellStyle name="20% - 강조색6 2 4 2 3 2 3" xfId="10516" xr:uid="{00000000-0005-0000-0000-0000B9280000}"/>
    <cellStyle name="20% - 강조색6 2 4 2 3 2 4" xfId="10517" xr:uid="{00000000-0005-0000-0000-0000BA280000}"/>
    <cellStyle name="20% - 강조색6 2 4 2 3 2 5" xfId="10518" xr:uid="{00000000-0005-0000-0000-0000BB280000}"/>
    <cellStyle name="20% - 강조색6 2 4 2 3 2 6" xfId="10519" xr:uid="{00000000-0005-0000-0000-0000BC280000}"/>
    <cellStyle name="20% - 강조색6 2 4 2 3 3" xfId="10520" xr:uid="{00000000-0005-0000-0000-0000BD280000}"/>
    <cellStyle name="20% - 강조색6 2 4 2 3 3 2" xfId="10521" xr:uid="{00000000-0005-0000-0000-0000BE280000}"/>
    <cellStyle name="20% - 강조색6 2 4 2 3 4" xfId="10522" xr:uid="{00000000-0005-0000-0000-0000BF280000}"/>
    <cellStyle name="20% - 강조색6 2 4 2 3 4 2" xfId="10523" xr:uid="{00000000-0005-0000-0000-0000C0280000}"/>
    <cellStyle name="20% - 강조색6 2 4 2 3 5" xfId="10524" xr:uid="{00000000-0005-0000-0000-0000C1280000}"/>
    <cellStyle name="20% - 강조색6 2 4 2 3 5 2" xfId="10525" xr:uid="{00000000-0005-0000-0000-0000C2280000}"/>
    <cellStyle name="20% - 강조색6 2 4 2 3 6" xfId="10526" xr:uid="{00000000-0005-0000-0000-0000C3280000}"/>
    <cellStyle name="20% - 강조색6 2 4 2 3 7" xfId="10527" xr:uid="{00000000-0005-0000-0000-0000C4280000}"/>
    <cellStyle name="20% - 강조색6 2 4 2 3 8" xfId="10528" xr:uid="{00000000-0005-0000-0000-0000C5280000}"/>
    <cellStyle name="20% - 강조색6 2 4 2 3 9" xfId="10529" xr:uid="{00000000-0005-0000-0000-0000C6280000}"/>
    <cellStyle name="20% - 강조색6 2 4 2 4" xfId="10530" xr:uid="{00000000-0005-0000-0000-0000C7280000}"/>
    <cellStyle name="20% - 강조색6 2 4 2 4 2" xfId="10531" xr:uid="{00000000-0005-0000-0000-0000C8280000}"/>
    <cellStyle name="20% - 강조색6 2 4 2 4 3" xfId="10532" xr:uid="{00000000-0005-0000-0000-0000C9280000}"/>
    <cellStyle name="20% - 강조색6 2 4 2 4 4" xfId="10533" xr:uid="{00000000-0005-0000-0000-0000CA280000}"/>
    <cellStyle name="20% - 강조색6 2 4 2 4 5" xfId="10534" xr:uid="{00000000-0005-0000-0000-0000CB280000}"/>
    <cellStyle name="20% - 강조색6 2 4 2 4 6" xfId="10535" xr:uid="{00000000-0005-0000-0000-0000CC280000}"/>
    <cellStyle name="20% - 강조색6 2 4 2 5" xfId="10536" xr:uid="{00000000-0005-0000-0000-0000CD280000}"/>
    <cellStyle name="20% - 강조색6 2 4 2 5 2" xfId="10537" xr:uid="{00000000-0005-0000-0000-0000CE280000}"/>
    <cellStyle name="20% - 강조색6 2 4 2 6" xfId="10538" xr:uid="{00000000-0005-0000-0000-0000CF280000}"/>
    <cellStyle name="20% - 강조색6 2 4 2 6 2" xfId="10539" xr:uid="{00000000-0005-0000-0000-0000D0280000}"/>
    <cellStyle name="20% - 강조색6 2 4 2 7" xfId="10540" xr:uid="{00000000-0005-0000-0000-0000D1280000}"/>
    <cellStyle name="20% - 강조색6 2 4 2 7 2" xfId="10541" xr:uid="{00000000-0005-0000-0000-0000D2280000}"/>
    <cellStyle name="20% - 강조색6 2 4 2 8" xfId="10542" xr:uid="{00000000-0005-0000-0000-0000D3280000}"/>
    <cellStyle name="20% - 강조색6 2 4 2 9" xfId="10543" xr:uid="{00000000-0005-0000-0000-0000D4280000}"/>
    <cellStyle name="20% - 강조색6 2 4 3" xfId="10544" xr:uid="{00000000-0005-0000-0000-0000D5280000}"/>
    <cellStyle name="20% - 강조색6 2 4 3 10" xfId="10545" xr:uid="{00000000-0005-0000-0000-0000D6280000}"/>
    <cellStyle name="20% - 강조색6 2 4 3 2" xfId="10546" xr:uid="{00000000-0005-0000-0000-0000D7280000}"/>
    <cellStyle name="20% - 강조색6 2 4 3 2 2" xfId="10547" xr:uid="{00000000-0005-0000-0000-0000D8280000}"/>
    <cellStyle name="20% - 강조색6 2 4 3 2 2 2" xfId="10548" xr:uid="{00000000-0005-0000-0000-0000D9280000}"/>
    <cellStyle name="20% - 강조색6 2 4 3 2 2 3" xfId="10549" xr:uid="{00000000-0005-0000-0000-0000DA280000}"/>
    <cellStyle name="20% - 강조색6 2 4 3 2 2 4" xfId="10550" xr:uid="{00000000-0005-0000-0000-0000DB280000}"/>
    <cellStyle name="20% - 강조색6 2 4 3 2 2 5" xfId="10551" xr:uid="{00000000-0005-0000-0000-0000DC280000}"/>
    <cellStyle name="20% - 강조색6 2 4 3 2 3" xfId="10552" xr:uid="{00000000-0005-0000-0000-0000DD280000}"/>
    <cellStyle name="20% - 강조색6 2 4 3 2 4" xfId="10553" xr:uid="{00000000-0005-0000-0000-0000DE280000}"/>
    <cellStyle name="20% - 강조색6 2 4 3 2 5" xfId="10554" xr:uid="{00000000-0005-0000-0000-0000DF280000}"/>
    <cellStyle name="20% - 강조색6 2 4 3 2 6" xfId="10555" xr:uid="{00000000-0005-0000-0000-0000E0280000}"/>
    <cellStyle name="20% - 강조색6 2 4 3 2 7" xfId="10556" xr:uid="{00000000-0005-0000-0000-0000E1280000}"/>
    <cellStyle name="20% - 강조색6 2 4 3 3" xfId="10557" xr:uid="{00000000-0005-0000-0000-0000E2280000}"/>
    <cellStyle name="20% - 강조색6 2 4 3 3 2" xfId="10558" xr:uid="{00000000-0005-0000-0000-0000E3280000}"/>
    <cellStyle name="20% - 강조색6 2 4 3 3 3" xfId="10559" xr:uid="{00000000-0005-0000-0000-0000E4280000}"/>
    <cellStyle name="20% - 강조색6 2 4 3 3 4" xfId="10560" xr:uid="{00000000-0005-0000-0000-0000E5280000}"/>
    <cellStyle name="20% - 강조색6 2 4 3 3 5" xfId="10561" xr:uid="{00000000-0005-0000-0000-0000E6280000}"/>
    <cellStyle name="20% - 강조색6 2 4 3 3 6" xfId="10562" xr:uid="{00000000-0005-0000-0000-0000E7280000}"/>
    <cellStyle name="20% - 강조색6 2 4 3 4" xfId="10563" xr:uid="{00000000-0005-0000-0000-0000E8280000}"/>
    <cellStyle name="20% - 강조색6 2 4 3 4 2" xfId="10564" xr:uid="{00000000-0005-0000-0000-0000E9280000}"/>
    <cellStyle name="20% - 강조색6 2 4 3 4 3" xfId="10565" xr:uid="{00000000-0005-0000-0000-0000EA280000}"/>
    <cellStyle name="20% - 강조색6 2 4 3 5" xfId="10566" xr:uid="{00000000-0005-0000-0000-0000EB280000}"/>
    <cellStyle name="20% - 강조색6 2 4 3 5 2" xfId="10567" xr:uid="{00000000-0005-0000-0000-0000EC280000}"/>
    <cellStyle name="20% - 강조색6 2 4 3 6" xfId="10568" xr:uid="{00000000-0005-0000-0000-0000ED280000}"/>
    <cellStyle name="20% - 강조색6 2 4 3 7" xfId="10569" xr:uid="{00000000-0005-0000-0000-0000EE280000}"/>
    <cellStyle name="20% - 강조색6 2 4 3 8" xfId="10570" xr:uid="{00000000-0005-0000-0000-0000EF280000}"/>
    <cellStyle name="20% - 강조색6 2 4 3 9" xfId="10571" xr:uid="{00000000-0005-0000-0000-0000F0280000}"/>
    <cellStyle name="20% - 강조색6 2 4 4" xfId="10572" xr:uid="{00000000-0005-0000-0000-0000F1280000}"/>
    <cellStyle name="20% - 강조색6 2 4 4 10" xfId="10573" xr:uid="{00000000-0005-0000-0000-0000F2280000}"/>
    <cellStyle name="20% - 강조색6 2 4 4 2" xfId="10574" xr:uid="{00000000-0005-0000-0000-0000F3280000}"/>
    <cellStyle name="20% - 강조색6 2 4 4 2 2" xfId="10575" xr:uid="{00000000-0005-0000-0000-0000F4280000}"/>
    <cellStyle name="20% - 강조색6 2 4 4 2 2 2" xfId="10576" xr:uid="{00000000-0005-0000-0000-0000F5280000}"/>
    <cellStyle name="20% - 강조색6 2 4 4 2 2 3" xfId="10577" xr:uid="{00000000-0005-0000-0000-0000F6280000}"/>
    <cellStyle name="20% - 강조색6 2 4 4 2 2 4" xfId="10578" xr:uid="{00000000-0005-0000-0000-0000F7280000}"/>
    <cellStyle name="20% - 강조색6 2 4 4 2 2 5" xfId="10579" xr:uid="{00000000-0005-0000-0000-0000F8280000}"/>
    <cellStyle name="20% - 강조색6 2 4 4 2 3" xfId="10580" xr:uid="{00000000-0005-0000-0000-0000F9280000}"/>
    <cellStyle name="20% - 강조색6 2 4 4 2 4" xfId="10581" xr:uid="{00000000-0005-0000-0000-0000FA280000}"/>
    <cellStyle name="20% - 강조색6 2 4 4 2 5" xfId="10582" xr:uid="{00000000-0005-0000-0000-0000FB280000}"/>
    <cellStyle name="20% - 강조색6 2 4 4 2 6" xfId="10583" xr:uid="{00000000-0005-0000-0000-0000FC280000}"/>
    <cellStyle name="20% - 강조색6 2 4 4 2 7" xfId="10584" xr:uid="{00000000-0005-0000-0000-0000FD280000}"/>
    <cellStyle name="20% - 강조색6 2 4 4 3" xfId="10585" xr:uid="{00000000-0005-0000-0000-0000FE280000}"/>
    <cellStyle name="20% - 강조색6 2 4 4 3 2" xfId="10586" xr:uid="{00000000-0005-0000-0000-0000FF280000}"/>
    <cellStyle name="20% - 강조색6 2 4 4 3 3" xfId="10587" xr:uid="{00000000-0005-0000-0000-000000290000}"/>
    <cellStyle name="20% - 강조색6 2 4 4 3 4" xfId="10588" xr:uid="{00000000-0005-0000-0000-000001290000}"/>
    <cellStyle name="20% - 강조색6 2 4 4 3 5" xfId="10589" xr:uid="{00000000-0005-0000-0000-000002290000}"/>
    <cellStyle name="20% - 강조색6 2 4 4 3 6" xfId="10590" xr:uid="{00000000-0005-0000-0000-000003290000}"/>
    <cellStyle name="20% - 강조색6 2 4 4 4" xfId="10591" xr:uid="{00000000-0005-0000-0000-000004290000}"/>
    <cellStyle name="20% - 강조색6 2 4 4 4 2" xfId="10592" xr:uid="{00000000-0005-0000-0000-000005290000}"/>
    <cellStyle name="20% - 강조색6 2 4 4 4 3" xfId="10593" xr:uid="{00000000-0005-0000-0000-000006290000}"/>
    <cellStyle name="20% - 강조색6 2 4 4 5" xfId="10594" xr:uid="{00000000-0005-0000-0000-000007290000}"/>
    <cellStyle name="20% - 강조색6 2 4 4 5 2" xfId="10595" xr:uid="{00000000-0005-0000-0000-000008290000}"/>
    <cellStyle name="20% - 강조색6 2 4 4 6" xfId="10596" xr:uid="{00000000-0005-0000-0000-000009290000}"/>
    <cellStyle name="20% - 강조색6 2 4 4 7" xfId="10597" xr:uid="{00000000-0005-0000-0000-00000A290000}"/>
    <cellStyle name="20% - 강조색6 2 4 4 8" xfId="10598" xr:uid="{00000000-0005-0000-0000-00000B290000}"/>
    <cellStyle name="20% - 강조색6 2 4 4 9" xfId="10599" xr:uid="{00000000-0005-0000-0000-00000C290000}"/>
    <cellStyle name="20% - 강조색6 2 4 5" xfId="10600" xr:uid="{00000000-0005-0000-0000-00000D290000}"/>
    <cellStyle name="20% - 강조색6 2 4 5 10" xfId="10601" xr:uid="{00000000-0005-0000-0000-00000E290000}"/>
    <cellStyle name="20% - 강조색6 2 4 5 2" xfId="10602" xr:uid="{00000000-0005-0000-0000-00000F290000}"/>
    <cellStyle name="20% - 강조색6 2 4 5 2 2" xfId="10603" xr:uid="{00000000-0005-0000-0000-000010290000}"/>
    <cellStyle name="20% - 강조색6 2 4 5 2 3" xfId="10604" xr:uid="{00000000-0005-0000-0000-000011290000}"/>
    <cellStyle name="20% - 강조색6 2 4 5 2 4" xfId="10605" xr:uid="{00000000-0005-0000-0000-000012290000}"/>
    <cellStyle name="20% - 강조색6 2 4 5 2 5" xfId="10606" xr:uid="{00000000-0005-0000-0000-000013290000}"/>
    <cellStyle name="20% - 강조색6 2 4 5 2 6" xfId="10607" xr:uid="{00000000-0005-0000-0000-000014290000}"/>
    <cellStyle name="20% - 강조색6 2 4 5 3" xfId="10608" xr:uid="{00000000-0005-0000-0000-000015290000}"/>
    <cellStyle name="20% - 강조색6 2 4 5 3 2" xfId="10609" xr:uid="{00000000-0005-0000-0000-000016290000}"/>
    <cellStyle name="20% - 강조색6 2 4 5 3 3" xfId="10610" xr:uid="{00000000-0005-0000-0000-000017290000}"/>
    <cellStyle name="20% - 강조색6 2 4 5 4" xfId="10611" xr:uid="{00000000-0005-0000-0000-000018290000}"/>
    <cellStyle name="20% - 강조색6 2 4 5 4 2" xfId="10612" xr:uid="{00000000-0005-0000-0000-000019290000}"/>
    <cellStyle name="20% - 강조색6 2 4 5 5" xfId="10613" xr:uid="{00000000-0005-0000-0000-00001A290000}"/>
    <cellStyle name="20% - 강조색6 2 4 5 5 2" xfId="10614" xr:uid="{00000000-0005-0000-0000-00001B290000}"/>
    <cellStyle name="20% - 강조색6 2 4 5 6" xfId="10615" xr:uid="{00000000-0005-0000-0000-00001C290000}"/>
    <cellStyle name="20% - 강조색6 2 4 5 7" xfId="10616" xr:uid="{00000000-0005-0000-0000-00001D290000}"/>
    <cellStyle name="20% - 강조색6 2 4 5 8" xfId="10617" xr:uid="{00000000-0005-0000-0000-00001E290000}"/>
    <cellStyle name="20% - 강조색6 2 4 5 9" xfId="10618" xr:uid="{00000000-0005-0000-0000-00001F290000}"/>
    <cellStyle name="20% - 강조색6 2 4 6" xfId="10619" xr:uid="{00000000-0005-0000-0000-000020290000}"/>
    <cellStyle name="20% - 강조색6 2 4 6 10" xfId="10620" xr:uid="{00000000-0005-0000-0000-000021290000}"/>
    <cellStyle name="20% - 강조색6 2 4 6 2" xfId="10621" xr:uid="{00000000-0005-0000-0000-000022290000}"/>
    <cellStyle name="20% - 강조색6 2 4 6 2 2" xfId="10622" xr:uid="{00000000-0005-0000-0000-000023290000}"/>
    <cellStyle name="20% - 강조색6 2 4 6 3" xfId="10623" xr:uid="{00000000-0005-0000-0000-000024290000}"/>
    <cellStyle name="20% - 강조색6 2 4 6 3 2" xfId="10624" xr:uid="{00000000-0005-0000-0000-000025290000}"/>
    <cellStyle name="20% - 강조색6 2 4 6 4" xfId="10625" xr:uid="{00000000-0005-0000-0000-000026290000}"/>
    <cellStyle name="20% - 강조색6 2 4 6 4 2" xfId="10626" xr:uid="{00000000-0005-0000-0000-000027290000}"/>
    <cellStyle name="20% - 강조색6 2 4 6 5" xfId="10627" xr:uid="{00000000-0005-0000-0000-000028290000}"/>
    <cellStyle name="20% - 강조색6 2 4 6 5 2" xfId="10628" xr:uid="{00000000-0005-0000-0000-000029290000}"/>
    <cellStyle name="20% - 강조색6 2 4 6 6" xfId="10629" xr:uid="{00000000-0005-0000-0000-00002A290000}"/>
    <cellStyle name="20% - 강조색6 2 4 6 7" xfId="10630" xr:uid="{00000000-0005-0000-0000-00002B290000}"/>
    <cellStyle name="20% - 강조색6 2 4 6 8" xfId="10631" xr:uid="{00000000-0005-0000-0000-00002C290000}"/>
    <cellStyle name="20% - 강조색6 2 4 6 9" xfId="10632" xr:uid="{00000000-0005-0000-0000-00002D290000}"/>
    <cellStyle name="20% - 강조색6 2 4 7" xfId="10633" xr:uid="{00000000-0005-0000-0000-00002E290000}"/>
    <cellStyle name="20% - 강조색6 2 4 7 2" xfId="10634" xr:uid="{00000000-0005-0000-0000-00002F290000}"/>
    <cellStyle name="20% - 강조색6 2 4 7 3" xfId="10635" xr:uid="{00000000-0005-0000-0000-000030290000}"/>
    <cellStyle name="20% - 강조색6 2 4 8" xfId="10636" xr:uid="{00000000-0005-0000-0000-000031290000}"/>
    <cellStyle name="20% - 강조색6 2 4 8 2" xfId="10637" xr:uid="{00000000-0005-0000-0000-000032290000}"/>
    <cellStyle name="20% - 강조색6 2 4 8 3" xfId="10638" xr:uid="{00000000-0005-0000-0000-000033290000}"/>
    <cellStyle name="20% - 강조색6 2 4 9" xfId="10639" xr:uid="{00000000-0005-0000-0000-000034290000}"/>
    <cellStyle name="20% - 강조색6 2 4 9 2" xfId="10640" xr:uid="{00000000-0005-0000-0000-000035290000}"/>
    <cellStyle name="20% - 강조색6 2 5" xfId="10641" xr:uid="{00000000-0005-0000-0000-000036290000}"/>
    <cellStyle name="20% - 강조색6 2 5 10" xfId="10642" xr:uid="{00000000-0005-0000-0000-000037290000}"/>
    <cellStyle name="20% - 강조색6 2 5 11" xfId="10643" xr:uid="{00000000-0005-0000-0000-000038290000}"/>
    <cellStyle name="20% - 강조색6 2 5 12" xfId="10644" xr:uid="{00000000-0005-0000-0000-000039290000}"/>
    <cellStyle name="20% - 강조색6 2 5 13" xfId="10645" xr:uid="{00000000-0005-0000-0000-00003A290000}"/>
    <cellStyle name="20% - 강조색6 2 5 14" xfId="10646" xr:uid="{00000000-0005-0000-0000-00003B290000}"/>
    <cellStyle name="20% - 강조색6 2 5 2" xfId="10647" xr:uid="{00000000-0005-0000-0000-00003C290000}"/>
    <cellStyle name="20% - 강조색6 2 5 2 10" xfId="10648" xr:uid="{00000000-0005-0000-0000-00003D290000}"/>
    <cellStyle name="20% - 강조색6 2 5 2 11" xfId="10649" xr:uid="{00000000-0005-0000-0000-00003E290000}"/>
    <cellStyle name="20% - 강조색6 2 5 2 12" xfId="10650" xr:uid="{00000000-0005-0000-0000-00003F290000}"/>
    <cellStyle name="20% - 강조색6 2 5 2 2" xfId="10651" xr:uid="{00000000-0005-0000-0000-000040290000}"/>
    <cellStyle name="20% - 강조색6 2 5 2 2 10" xfId="10652" xr:uid="{00000000-0005-0000-0000-000041290000}"/>
    <cellStyle name="20% - 강조색6 2 5 2 2 2" xfId="10653" xr:uid="{00000000-0005-0000-0000-000042290000}"/>
    <cellStyle name="20% - 강조색6 2 5 2 2 2 2" xfId="10654" xr:uid="{00000000-0005-0000-0000-000043290000}"/>
    <cellStyle name="20% - 강조색6 2 5 2 2 2 2 2" xfId="10655" xr:uid="{00000000-0005-0000-0000-000044290000}"/>
    <cellStyle name="20% - 강조색6 2 5 2 2 2 2 3" xfId="10656" xr:uid="{00000000-0005-0000-0000-000045290000}"/>
    <cellStyle name="20% - 강조색6 2 5 2 2 2 2 4" xfId="10657" xr:uid="{00000000-0005-0000-0000-000046290000}"/>
    <cellStyle name="20% - 강조색6 2 5 2 2 2 2 5" xfId="10658" xr:uid="{00000000-0005-0000-0000-000047290000}"/>
    <cellStyle name="20% - 강조색6 2 5 2 2 2 3" xfId="10659" xr:uid="{00000000-0005-0000-0000-000048290000}"/>
    <cellStyle name="20% - 강조색6 2 5 2 2 2 4" xfId="10660" xr:uid="{00000000-0005-0000-0000-000049290000}"/>
    <cellStyle name="20% - 강조색6 2 5 2 2 2 5" xfId="10661" xr:uid="{00000000-0005-0000-0000-00004A290000}"/>
    <cellStyle name="20% - 강조색6 2 5 2 2 2 6" xfId="10662" xr:uid="{00000000-0005-0000-0000-00004B290000}"/>
    <cellStyle name="20% - 강조색6 2 5 2 2 2 7" xfId="10663" xr:uid="{00000000-0005-0000-0000-00004C290000}"/>
    <cellStyle name="20% - 강조색6 2 5 2 2 3" xfId="10664" xr:uid="{00000000-0005-0000-0000-00004D290000}"/>
    <cellStyle name="20% - 강조색6 2 5 2 2 3 2" xfId="10665" xr:uid="{00000000-0005-0000-0000-00004E290000}"/>
    <cellStyle name="20% - 강조색6 2 5 2 2 3 3" xfId="10666" xr:uid="{00000000-0005-0000-0000-00004F290000}"/>
    <cellStyle name="20% - 강조색6 2 5 2 2 3 4" xfId="10667" xr:uid="{00000000-0005-0000-0000-000050290000}"/>
    <cellStyle name="20% - 강조색6 2 5 2 2 3 5" xfId="10668" xr:uid="{00000000-0005-0000-0000-000051290000}"/>
    <cellStyle name="20% - 강조색6 2 5 2 2 3 6" xfId="10669" xr:uid="{00000000-0005-0000-0000-000052290000}"/>
    <cellStyle name="20% - 강조색6 2 5 2 2 4" xfId="10670" xr:uid="{00000000-0005-0000-0000-000053290000}"/>
    <cellStyle name="20% - 강조색6 2 5 2 2 4 2" xfId="10671" xr:uid="{00000000-0005-0000-0000-000054290000}"/>
    <cellStyle name="20% - 강조색6 2 5 2 2 5" xfId="10672" xr:uid="{00000000-0005-0000-0000-000055290000}"/>
    <cellStyle name="20% - 강조색6 2 5 2 2 5 2" xfId="10673" xr:uid="{00000000-0005-0000-0000-000056290000}"/>
    <cellStyle name="20% - 강조색6 2 5 2 2 6" xfId="10674" xr:uid="{00000000-0005-0000-0000-000057290000}"/>
    <cellStyle name="20% - 강조색6 2 5 2 2 7" xfId="10675" xr:uid="{00000000-0005-0000-0000-000058290000}"/>
    <cellStyle name="20% - 강조색6 2 5 2 2 8" xfId="10676" xr:uid="{00000000-0005-0000-0000-000059290000}"/>
    <cellStyle name="20% - 강조색6 2 5 2 2 9" xfId="10677" xr:uid="{00000000-0005-0000-0000-00005A290000}"/>
    <cellStyle name="20% - 강조색6 2 5 2 3" xfId="10678" xr:uid="{00000000-0005-0000-0000-00005B290000}"/>
    <cellStyle name="20% - 강조색6 2 5 2 3 10" xfId="10679" xr:uid="{00000000-0005-0000-0000-00005C290000}"/>
    <cellStyle name="20% - 강조색6 2 5 2 3 2" xfId="10680" xr:uid="{00000000-0005-0000-0000-00005D290000}"/>
    <cellStyle name="20% - 강조색6 2 5 2 3 2 2" xfId="10681" xr:uid="{00000000-0005-0000-0000-00005E290000}"/>
    <cellStyle name="20% - 강조색6 2 5 2 3 2 3" xfId="10682" xr:uid="{00000000-0005-0000-0000-00005F290000}"/>
    <cellStyle name="20% - 강조색6 2 5 2 3 2 4" xfId="10683" xr:uid="{00000000-0005-0000-0000-000060290000}"/>
    <cellStyle name="20% - 강조색6 2 5 2 3 2 5" xfId="10684" xr:uid="{00000000-0005-0000-0000-000061290000}"/>
    <cellStyle name="20% - 강조색6 2 5 2 3 2 6" xfId="10685" xr:uid="{00000000-0005-0000-0000-000062290000}"/>
    <cellStyle name="20% - 강조색6 2 5 2 3 3" xfId="10686" xr:uid="{00000000-0005-0000-0000-000063290000}"/>
    <cellStyle name="20% - 강조색6 2 5 2 3 3 2" xfId="10687" xr:uid="{00000000-0005-0000-0000-000064290000}"/>
    <cellStyle name="20% - 강조색6 2 5 2 3 4" xfId="10688" xr:uid="{00000000-0005-0000-0000-000065290000}"/>
    <cellStyle name="20% - 강조색6 2 5 2 3 4 2" xfId="10689" xr:uid="{00000000-0005-0000-0000-000066290000}"/>
    <cellStyle name="20% - 강조색6 2 5 2 3 5" xfId="10690" xr:uid="{00000000-0005-0000-0000-000067290000}"/>
    <cellStyle name="20% - 강조색6 2 5 2 3 5 2" xfId="10691" xr:uid="{00000000-0005-0000-0000-000068290000}"/>
    <cellStyle name="20% - 강조색6 2 5 2 3 6" xfId="10692" xr:uid="{00000000-0005-0000-0000-000069290000}"/>
    <cellStyle name="20% - 강조색6 2 5 2 3 7" xfId="10693" xr:uid="{00000000-0005-0000-0000-00006A290000}"/>
    <cellStyle name="20% - 강조색6 2 5 2 3 8" xfId="10694" xr:uid="{00000000-0005-0000-0000-00006B290000}"/>
    <cellStyle name="20% - 강조색6 2 5 2 3 9" xfId="10695" xr:uid="{00000000-0005-0000-0000-00006C290000}"/>
    <cellStyle name="20% - 강조색6 2 5 2 4" xfId="10696" xr:uid="{00000000-0005-0000-0000-00006D290000}"/>
    <cellStyle name="20% - 강조색6 2 5 2 4 2" xfId="10697" xr:uid="{00000000-0005-0000-0000-00006E290000}"/>
    <cellStyle name="20% - 강조색6 2 5 2 4 3" xfId="10698" xr:uid="{00000000-0005-0000-0000-00006F290000}"/>
    <cellStyle name="20% - 강조색6 2 5 2 4 4" xfId="10699" xr:uid="{00000000-0005-0000-0000-000070290000}"/>
    <cellStyle name="20% - 강조색6 2 5 2 4 5" xfId="10700" xr:uid="{00000000-0005-0000-0000-000071290000}"/>
    <cellStyle name="20% - 강조색6 2 5 2 4 6" xfId="10701" xr:uid="{00000000-0005-0000-0000-000072290000}"/>
    <cellStyle name="20% - 강조색6 2 5 2 5" xfId="10702" xr:uid="{00000000-0005-0000-0000-000073290000}"/>
    <cellStyle name="20% - 강조색6 2 5 2 5 2" xfId="10703" xr:uid="{00000000-0005-0000-0000-000074290000}"/>
    <cellStyle name="20% - 강조색6 2 5 2 6" xfId="10704" xr:uid="{00000000-0005-0000-0000-000075290000}"/>
    <cellStyle name="20% - 강조색6 2 5 2 6 2" xfId="10705" xr:uid="{00000000-0005-0000-0000-000076290000}"/>
    <cellStyle name="20% - 강조색6 2 5 2 7" xfId="10706" xr:uid="{00000000-0005-0000-0000-000077290000}"/>
    <cellStyle name="20% - 강조색6 2 5 2 7 2" xfId="10707" xr:uid="{00000000-0005-0000-0000-000078290000}"/>
    <cellStyle name="20% - 강조색6 2 5 2 8" xfId="10708" xr:uid="{00000000-0005-0000-0000-000079290000}"/>
    <cellStyle name="20% - 강조색6 2 5 2 9" xfId="10709" xr:uid="{00000000-0005-0000-0000-00007A290000}"/>
    <cellStyle name="20% - 강조색6 2 5 3" xfId="10710" xr:uid="{00000000-0005-0000-0000-00007B290000}"/>
    <cellStyle name="20% - 강조색6 2 5 3 10" xfId="10711" xr:uid="{00000000-0005-0000-0000-00007C290000}"/>
    <cellStyle name="20% - 강조색6 2 5 3 2" xfId="10712" xr:uid="{00000000-0005-0000-0000-00007D290000}"/>
    <cellStyle name="20% - 강조색6 2 5 3 2 2" xfId="10713" xr:uid="{00000000-0005-0000-0000-00007E290000}"/>
    <cellStyle name="20% - 강조색6 2 5 3 2 2 2" xfId="10714" xr:uid="{00000000-0005-0000-0000-00007F290000}"/>
    <cellStyle name="20% - 강조색6 2 5 3 2 2 3" xfId="10715" xr:uid="{00000000-0005-0000-0000-000080290000}"/>
    <cellStyle name="20% - 강조색6 2 5 3 2 2 4" xfId="10716" xr:uid="{00000000-0005-0000-0000-000081290000}"/>
    <cellStyle name="20% - 강조색6 2 5 3 2 2 5" xfId="10717" xr:uid="{00000000-0005-0000-0000-000082290000}"/>
    <cellStyle name="20% - 강조색6 2 5 3 2 3" xfId="10718" xr:uid="{00000000-0005-0000-0000-000083290000}"/>
    <cellStyle name="20% - 강조색6 2 5 3 2 4" xfId="10719" xr:uid="{00000000-0005-0000-0000-000084290000}"/>
    <cellStyle name="20% - 강조색6 2 5 3 2 5" xfId="10720" xr:uid="{00000000-0005-0000-0000-000085290000}"/>
    <cellStyle name="20% - 강조색6 2 5 3 2 6" xfId="10721" xr:uid="{00000000-0005-0000-0000-000086290000}"/>
    <cellStyle name="20% - 강조색6 2 5 3 2 7" xfId="10722" xr:uid="{00000000-0005-0000-0000-000087290000}"/>
    <cellStyle name="20% - 강조색6 2 5 3 3" xfId="10723" xr:uid="{00000000-0005-0000-0000-000088290000}"/>
    <cellStyle name="20% - 강조색6 2 5 3 3 2" xfId="10724" xr:uid="{00000000-0005-0000-0000-000089290000}"/>
    <cellStyle name="20% - 강조색6 2 5 3 3 3" xfId="10725" xr:uid="{00000000-0005-0000-0000-00008A290000}"/>
    <cellStyle name="20% - 강조색6 2 5 3 3 4" xfId="10726" xr:uid="{00000000-0005-0000-0000-00008B290000}"/>
    <cellStyle name="20% - 강조색6 2 5 3 3 5" xfId="10727" xr:uid="{00000000-0005-0000-0000-00008C290000}"/>
    <cellStyle name="20% - 강조색6 2 5 3 3 6" xfId="10728" xr:uid="{00000000-0005-0000-0000-00008D290000}"/>
    <cellStyle name="20% - 강조색6 2 5 3 4" xfId="10729" xr:uid="{00000000-0005-0000-0000-00008E290000}"/>
    <cellStyle name="20% - 강조색6 2 5 3 4 2" xfId="10730" xr:uid="{00000000-0005-0000-0000-00008F290000}"/>
    <cellStyle name="20% - 강조색6 2 5 3 5" xfId="10731" xr:uid="{00000000-0005-0000-0000-000090290000}"/>
    <cellStyle name="20% - 강조색6 2 5 3 5 2" xfId="10732" xr:uid="{00000000-0005-0000-0000-000091290000}"/>
    <cellStyle name="20% - 강조색6 2 5 3 6" xfId="10733" xr:uid="{00000000-0005-0000-0000-000092290000}"/>
    <cellStyle name="20% - 강조색6 2 5 3 7" xfId="10734" xr:uid="{00000000-0005-0000-0000-000093290000}"/>
    <cellStyle name="20% - 강조색6 2 5 3 8" xfId="10735" xr:uid="{00000000-0005-0000-0000-000094290000}"/>
    <cellStyle name="20% - 강조색6 2 5 3 9" xfId="10736" xr:uid="{00000000-0005-0000-0000-000095290000}"/>
    <cellStyle name="20% - 강조색6 2 5 4" xfId="10737" xr:uid="{00000000-0005-0000-0000-000096290000}"/>
    <cellStyle name="20% - 강조색6 2 5 4 10" xfId="10738" xr:uid="{00000000-0005-0000-0000-000097290000}"/>
    <cellStyle name="20% - 강조색6 2 5 4 2" xfId="10739" xr:uid="{00000000-0005-0000-0000-000098290000}"/>
    <cellStyle name="20% - 강조색6 2 5 4 2 2" xfId="10740" xr:uid="{00000000-0005-0000-0000-000099290000}"/>
    <cellStyle name="20% - 강조색6 2 5 4 2 2 2" xfId="10741" xr:uid="{00000000-0005-0000-0000-00009A290000}"/>
    <cellStyle name="20% - 강조색6 2 5 4 2 2 3" xfId="10742" xr:uid="{00000000-0005-0000-0000-00009B290000}"/>
    <cellStyle name="20% - 강조색6 2 5 4 2 2 4" xfId="10743" xr:uid="{00000000-0005-0000-0000-00009C290000}"/>
    <cellStyle name="20% - 강조색6 2 5 4 2 2 5" xfId="10744" xr:uid="{00000000-0005-0000-0000-00009D290000}"/>
    <cellStyle name="20% - 강조색6 2 5 4 2 3" xfId="10745" xr:uid="{00000000-0005-0000-0000-00009E290000}"/>
    <cellStyle name="20% - 강조색6 2 5 4 2 4" xfId="10746" xr:uid="{00000000-0005-0000-0000-00009F290000}"/>
    <cellStyle name="20% - 강조색6 2 5 4 2 5" xfId="10747" xr:uid="{00000000-0005-0000-0000-0000A0290000}"/>
    <cellStyle name="20% - 강조색6 2 5 4 2 6" xfId="10748" xr:uid="{00000000-0005-0000-0000-0000A1290000}"/>
    <cellStyle name="20% - 강조색6 2 5 4 2 7" xfId="10749" xr:uid="{00000000-0005-0000-0000-0000A2290000}"/>
    <cellStyle name="20% - 강조색6 2 5 4 3" xfId="10750" xr:uid="{00000000-0005-0000-0000-0000A3290000}"/>
    <cellStyle name="20% - 강조색6 2 5 4 3 2" xfId="10751" xr:uid="{00000000-0005-0000-0000-0000A4290000}"/>
    <cellStyle name="20% - 강조색6 2 5 4 3 3" xfId="10752" xr:uid="{00000000-0005-0000-0000-0000A5290000}"/>
    <cellStyle name="20% - 강조색6 2 5 4 3 4" xfId="10753" xr:uid="{00000000-0005-0000-0000-0000A6290000}"/>
    <cellStyle name="20% - 강조색6 2 5 4 3 5" xfId="10754" xr:uid="{00000000-0005-0000-0000-0000A7290000}"/>
    <cellStyle name="20% - 강조색6 2 5 4 3 6" xfId="10755" xr:uid="{00000000-0005-0000-0000-0000A8290000}"/>
    <cellStyle name="20% - 강조색6 2 5 4 4" xfId="10756" xr:uid="{00000000-0005-0000-0000-0000A9290000}"/>
    <cellStyle name="20% - 강조색6 2 5 4 4 2" xfId="10757" xr:uid="{00000000-0005-0000-0000-0000AA290000}"/>
    <cellStyle name="20% - 강조색6 2 5 4 5" xfId="10758" xr:uid="{00000000-0005-0000-0000-0000AB290000}"/>
    <cellStyle name="20% - 강조색6 2 5 4 5 2" xfId="10759" xr:uid="{00000000-0005-0000-0000-0000AC290000}"/>
    <cellStyle name="20% - 강조색6 2 5 4 6" xfId="10760" xr:uid="{00000000-0005-0000-0000-0000AD290000}"/>
    <cellStyle name="20% - 강조색6 2 5 4 7" xfId="10761" xr:uid="{00000000-0005-0000-0000-0000AE290000}"/>
    <cellStyle name="20% - 강조색6 2 5 4 8" xfId="10762" xr:uid="{00000000-0005-0000-0000-0000AF290000}"/>
    <cellStyle name="20% - 강조색6 2 5 4 9" xfId="10763" xr:uid="{00000000-0005-0000-0000-0000B0290000}"/>
    <cellStyle name="20% - 강조색6 2 5 5" xfId="10764" xr:uid="{00000000-0005-0000-0000-0000B1290000}"/>
    <cellStyle name="20% - 강조색6 2 5 5 10" xfId="10765" xr:uid="{00000000-0005-0000-0000-0000B2290000}"/>
    <cellStyle name="20% - 강조색6 2 5 5 2" xfId="10766" xr:uid="{00000000-0005-0000-0000-0000B3290000}"/>
    <cellStyle name="20% - 강조색6 2 5 5 2 2" xfId="10767" xr:uid="{00000000-0005-0000-0000-0000B4290000}"/>
    <cellStyle name="20% - 강조색6 2 5 5 2 3" xfId="10768" xr:uid="{00000000-0005-0000-0000-0000B5290000}"/>
    <cellStyle name="20% - 강조색6 2 5 5 2 4" xfId="10769" xr:uid="{00000000-0005-0000-0000-0000B6290000}"/>
    <cellStyle name="20% - 강조색6 2 5 5 2 5" xfId="10770" xr:uid="{00000000-0005-0000-0000-0000B7290000}"/>
    <cellStyle name="20% - 강조색6 2 5 5 2 6" xfId="10771" xr:uid="{00000000-0005-0000-0000-0000B8290000}"/>
    <cellStyle name="20% - 강조색6 2 5 5 3" xfId="10772" xr:uid="{00000000-0005-0000-0000-0000B9290000}"/>
    <cellStyle name="20% - 강조색6 2 5 5 3 2" xfId="10773" xr:uid="{00000000-0005-0000-0000-0000BA290000}"/>
    <cellStyle name="20% - 강조색6 2 5 5 4" xfId="10774" xr:uid="{00000000-0005-0000-0000-0000BB290000}"/>
    <cellStyle name="20% - 강조색6 2 5 5 4 2" xfId="10775" xr:uid="{00000000-0005-0000-0000-0000BC290000}"/>
    <cellStyle name="20% - 강조색6 2 5 5 5" xfId="10776" xr:uid="{00000000-0005-0000-0000-0000BD290000}"/>
    <cellStyle name="20% - 강조색6 2 5 5 5 2" xfId="10777" xr:uid="{00000000-0005-0000-0000-0000BE290000}"/>
    <cellStyle name="20% - 강조색6 2 5 5 6" xfId="10778" xr:uid="{00000000-0005-0000-0000-0000BF290000}"/>
    <cellStyle name="20% - 강조색6 2 5 5 7" xfId="10779" xr:uid="{00000000-0005-0000-0000-0000C0290000}"/>
    <cellStyle name="20% - 강조색6 2 5 5 8" xfId="10780" xr:uid="{00000000-0005-0000-0000-0000C1290000}"/>
    <cellStyle name="20% - 강조색6 2 5 5 9" xfId="10781" xr:uid="{00000000-0005-0000-0000-0000C2290000}"/>
    <cellStyle name="20% - 강조색6 2 5 6" xfId="10782" xr:uid="{00000000-0005-0000-0000-0000C3290000}"/>
    <cellStyle name="20% - 강조색6 2 5 6 2" xfId="10783" xr:uid="{00000000-0005-0000-0000-0000C4290000}"/>
    <cellStyle name="20% - 강조색6 2 5 6 3" xfId="10784" xr:uid="{00000000-0005-0000-0000-0000C5290000}"/>
    <cellStyle name="20% - 강조색6 2 5 6 4" xfId="10785" xr:uid="{00000000-0005-0000-0000-0000C6290000}"/>
    <cellStyle name="20% - 강조색6 2 5 6 5" xfId="10786" xr:uid="{00000000-0005-0000-0000-0000C7290000}"/>
    <cellStyle name="20% - 강조색6 2 5 6 6" xfId="10787" xr:uid="{00000000-0005-0000-0000-0000C8290000}"/>
    <cellStyle name="20% - 강조색6 2 5 7" xfId="10788" xr:uid="{00000000-0005-0000-0000-0000C9290000}"/>
    <cellStyle name="20% - 강조색6 2 5 7 2" xfId="10789" xr:uid="{00000000-0005-0000-0000-0000CA290000}"/>
    <cellStyle name="20% - 강조색6 2 5 8" xfId="10790" xr:uid="{00000000-0005-0000-0000-0000CB290000}"/>
    <cellStyle name="20% - 강조색6 2 5 8 2" xfId="10791" xr:uid="{00000000-0005-0000-0000-0000CC290000}"/>
    <cellStyle name="20% - 강조색6 2 5 9" xfId="10792" xr:uid="{00000000-0005-0000-0000-0000CD290000}"/>
    <cellStyle name="20% - 강조색6 2 5 9 2" xfId="10793" xr:uid="{00000000-0005-0000-0000-0000CE290000}"/>
    <cellStyle name="20% - 강조색6 2 6" xfId="10794" xr:uid="{00000000-0005-0000-0000-0000CF290000}"/>
    <cellStyle name="20% - 강조색6 2 6 10" xfId="10795" xr:uid="{00000000-0005-0000-0000-0000D0290000}"/>
    <cellStyle name="20% - 강조색6 2 6 11" xfId="10796" xr:uid="{00000000-0005-0000-0000-0000D1290000}"/>
    <cellStyle name="20% - 강조색6 2 6 12" xfId="10797" xr:uid="{00000000-0005-0000-0000-0000D2290000}"/>
    <cellStyle name="20% - 강조색6 2 6 13" xfId="10798" xr:uid="{00000000-0005-0000-0000-0000D3290000}"/>
    <cellStyle name="20% - 강조색6 2 6 14" xfId="10799" xr:uid="{00000000-0005-0000-0000-0000D4290000}"/>
    <cellStyle name="20% - 강조색6 2 6 2" xfId="10800" xr:uid="{00000000-0005-0000-0000-0000D5290000}"/>
    <cellStyle name="20% - 강조색6 2 6 2 10" xfId="10801" xr:uid="{00000000-0005-0000-0000-0000D6290000}"/>
    <cellStyle name="20% - 강조색6 2 6 2 11" xfId="10802" xr:uid="{00000000-0005-0000-0000-0000D7290000}"/>
    <cellStyle name="20% - 강조색6 2 6 2 12" xfId="10803" xr:uid="{00000000-0005-0000-0000-0000D8290000}"/>
    <cellStyle name="20% - 강조색6 2 6 2 2" xfId="10804" xr:uid="{00000000-0005-0000-0000-0000D9290000}"/>
    <cellStyle name="20% - 강조색6 2 6 2 2 10" xfId="10805" xr:uid="{00000000-0005-0000-0000-0000DA290000}"/>
    <cellStyle name="20% - 강조색6 2 6 2 2 2" xfId="10806" xr:uid="{00000000-0005-0000-0000-0000DB290000}"/>
    <cellStyle name="20% - 강조색6 2 6 2 2 2 2" xfId="10807" xr:uid="{00000000-0005-0000-0000-0000DC290000}"/>
    <cellStyle name="20% - 강조색6 2 6 2 2 2 2 2" xfId="10808" xr:uid="{00000000-0005-0000-0000-0000DD290000}"/>
    <cellStyle name="20% - 강조색6 2 6 2 2 2 2 3" xfId="10809" xr:uid="{00000000-0005-0000-0000-0000DE290000}"/>
    <cellStyle name="20% - 강조색6 2 6 2 2 2 2 4" xfId="10810" xr:uid="{00000000-0005-0000-0000-0000DF290000}"/>
    <cellStyle name="20% - 강조색6 2 6 2 2 2 2 5" xfId="10811" xr:uid="{00000000-0005-0000-0000-0000E0290000}"/>
    <cellStyle name="20% - 강조색6 2 6 2 2 2 3" xfId="10812" xr:uid="{00000000-0005-0000-0000-0000E1290000}"/>
    <cellStyle name="20% - 강조색6 2 6 2 2 2 4" xfId="10813" xr:uid="{00000000-0005-0000-0000-0000E2290000}"/>
    <cellStyle name="20% - 강조색6 2 6 2 2 2 5" xfId="10814" xr:uid="{00000000-0005-0000-0000-0000E3290000}"/>
    <cellStyle name="20% - 강조색6 2 6 2 2 2 6" xfId="10815" xr:uid="{00000000-0005-0000-0000-0000E4290000}"/>
    <cellStyle name="20% - 강조색6 2 6 2 2 2 7" xfId="10816" xr:uid="{00000000-0005-0000-0000-0000E5290000}"/>
    <cellStyle name="20% - 강조색6 2 6 2 2 3" xfId="10817" xr:uid="{00000000-0005-0000-0000-0000E6290000}"/>
    <cellStyle name="20% - 강조색6 2 6 2 2 3 2" xfId="10818" xr:uid="{00000000-0005-0000-0000-0000E7290000}"/>
    <cellStyle name="20% - 강조색6 2 6 2 2 3 3" xfId="10819" xr:uid="{00000000-0005-0000-0000-0000E8290000}"/>
    <cellStyle name="20% - 강조색6 2 6 2 2 3 4" xfId="10820" xr:uid="{00000000-0005-0000-0000-0000E9290000}"/>
    <cellStyle name="20% - 강조색6 2 6 2 2 3 5" xfId="10821" xr:uid="{00000000-0005-0000-0000-0000EA290000}"/>
    <cellStyle name="20% - 강조색6 2 6 2 2 3 6" xfId="10822" xr:uid="{00000000-0005-0000-0000-0000EB290000}"/>
    <cellStyle name="20% - 강조색6 2 6 2 2 4" xfId="10823" xr:uid="{00000000-0005-0000-0000-0000EC290000}"/>
    <cellStyle name="20% - 강조색6 2 6 2 2 4 2" xfId="10824" xr:uid="{00000000-0005-0000-0000-0000ED290000}"/>
    <cellStyle name="20% - 강조색6 2 6 2 2 5" xfId="10825" xr:uid="{00000000-0005-0000-0000-0000EE290000}"/>
    <cellStyle name="20% - 강조색6 2 6 2 2 5 2" xfId="10826" xr:uid="{00000000-0005-0000-0000-0000EF290000}"/>
    <cellStyle name="20% - 강조색6 2 6 2 2 6" xfId="10827" xr:uid="{00000000-0005-0000-0000-0000F0290000}"/>
    <cellStyle name="20% - 강조색6 2 6 2 2 7" xfId="10828" xr:uid="{00000000-0005-0000-0000-0000F1290000}"/>
    <cellStyle name="20% - 강조색6 2 6 2 2 8" xfId="10829" xr:uid="{00000000-0005-0000-0000-0000F2290000}"/>
    <cellStyle name="20% - 강조색6 2 6 2 2 9" xfId="10830" xr:uid="{00000000-0005-0000-0000-0000F3290000}"/>
    <cellStyle name="20% - 강조색6 2 6 2 3" xfId="10831" xr:uid="{00000000-0005-0000-0000-0000F4290000}"/>
    <cellStyle name="20% - 강조색6 2 6 2 3 10" xfId="10832" xr:uid="{00000000-0005-0000-0000-0000F5290000}"/>
    <cellStyle name="20% - 강조색6 2 6 2 3 2" xfId="10833" xr:uid="{00000000-0005-0000-0000-0000F6290000}"/>
    <cellStyle name="20% - 강조색6 2 6 2 3 2 2" xfId="10834" xr:uid="{00000000-0005-0000-0000-0000F7290000}"/>
    <cellStyle name="20% - 강조색6 2 6 2 3 2 3" xfId="10835" xr:uid="{00000000-0005-0000-0000-0000F8290000}"/>
    <cellStyle name="20% - 강조색6 2 6 2 3 2 4" xfId="10836" xr:uid="{00000000-0005-0000-0000-0000F9290000}"/>
    <cellStyle name="20% - 강조색6 2 6 2 3 2 5" xfId="10837" xr:uid="{00000000-0005-0000-0000-0000FA290000}"/>
    <cellStyle name="20% - 강조색6 2 6 2 3 2 6" xfId="10838" xr:uid="{00000000-0005-0000-0000-0000FB290000}"/>
    <cellStyle name="20% - 강조색6 2 6 2 3 3" xfId="10839" xr:uid="{00000000-0005-0000-0000-0000FC290000}"/>
    <cellStyle name="20% - 강조색6 2 6 2 3 3 2" xfId="10840" xr:uid="{00000000-0005-0000-0000-0000FD290000}"/>
    <cellStyle name="20% - 강조색6 2 6 2 3 4" xfId="10841" xr:uid="{00000000-0005-0000-0000-0000FE290000}"/>
    <cellStyle name="20% - 강조색6 2 6 2 3 4 2" xfId="10842" xr:uid="{00000000-0005-0000-0000-0000FF290000}"/>
    <cellStyle name="20% - 강조색6 2 6 2 3 5" xfId="10843" xr:uid="{00000000-0005-0000-0000-0000002A0000}"/>
    <cellStyle name="20% - 강조색6 2 6 2 3 5 2" xfId="10844" xr:uid="{00000000-0005-0000-0000-0000012A0000}"/>
    <cellStyle name="20% - 강조색6 2 6 2 3 6" xfId="10845" xr:uid="{00000000-0005-0000-0000-0000022A0000}"/>
    <cellStyle name="20% - 강조색6 2 6 2 3 7" xfId="10846" xr:uid="{00000000-0005-0000-0000-0000032A0000}"/>
    <cellStyle name="20% - 강조색6 2 6 2 3 8" xfId="10847" xr:uid="{00000000-0005-0000-0000-0000042A0000}"/>
    <cellStyle name="20% - 강조색6 2 6 2 3 9" xfId="10848" xr:uid="{00000000-0005-0000-0000-0000052A0000}"/>
    <cellStyle name="20% - 강조색6 2 6 2 4" xfId="10849" xr:uid="{00000000-0005-0000-0000-0000062A0000}"/>
    <cellStyle name="20% - 강조색6 2 6 2 4 2" xfId="10850" xr:uid="{00000000-0005-0000-0000-0000072A0000}"/>
    <cellStyle name="20% - 강조색6 2 6 2 4 3" xfId="10851" xr:uid="{00000000-0005-0000-0000-0000082A0000}"/>
    <cellStyle name="20% - 강조색6 2 6 2 4 4" xfId="10852" xr:uid="{00000000-0005-0000-0000-0000092A0000}"/>
    <cellStyle name="20% - 강조색6 2 6 2 4 5" xfId="10853" xr:uid="{00000000-0005-0000-0000-00000A2A0000}"/>
    <cellStyle name="20% - 강조색6 2 6 2 4 6" xfId="10854" xr:uid="{00000000-0005-0000-0000-00000B2A0000}"/>
    <cellStyle name="20% - 강조색6 2 6 2 5" xfId="10855" xr:uid="{00000000-0005-0000-0000-00000C2A0000}"/>
    <cellStyle name="20% - 강조색6 2 6 2 5 2" xfId="10856" xr:uid="{00000000-0005-0000-0000-00000D2A0000}"/>
    <cellStyle name="20% - 강조색6 2 6 2 6" xfId="10857" xr:uid="{00000000-0005-0000-0000-00000E2A0000}"/>
    <cellStyle name="20% - 강조색6 2 6 2 6 2" xfId="10858" xr:uid="{00000000-0005-0000-0000-00000F2A0000}"/>
    <cellStyle name="20% - 강조색6 2 6 2 7" xfId="10859" xr:uid="{00000000-0005-0000-0000-0000102A0000}"/>
    <cellStyle name="20% - 강조색6 2 6 2 7 2" xfId="10860" xr:uid="{00000000-0005-0000-0000-0000112A0000}"/>
    <cellStyle name="20% - 강조색6 2 6 2 8" xfId="10861" xr:uid="{00000000-0005-0000-0000-0000122A0000}"/>
    <cellStyle name="20% - 강조색6 2 6 2 9" xfId="10862" xr:uid="{00000000-0005-0000-0000-0000132A0000}"/>
    <cellStyle name="20% - 강조색6 2 6 3" xfId="10863" xr:uid="{00000000-0005-0000-0000-0000142A0000}"/>
    <cellStyle name="20% - 강조색6 2 6 3 10" xfId="10864" xr:uid="{00000000-0005-0000-0000-0000152A0000}"/>
    <cellStyle name="20% - 강조색6 2 6 3 2" xfId="10865" xr:uid="{00000000-0005-0000-0000-0000162A0000}"/>
    <cellStyle name="20% - 강조색6 2 6 3 2 2" xfId="10866" xr:uid="{00000000-0005-0000-0000-0000172A0000}"/>
    <cellStyle name="20% - 강조색6 2 6 3 2 2 2" xfId="10867" xr:uid="{00000000-0005-0000-0000-0000182A0000}"/>
    <cellStyle name="20% - 강조색6 2 6 3 2 2 3" xfId="10868" xr:uid="{00000000-0005-0000-0000-0000192A0000}"/>
    <cellStyle name="20% - 강조색6 2 6 3 2 2 4" xfId="10869" xr:uid="{00000000-0005-0000-0000-00001A2A0000}"/>
    <cellStyle name="20% - 강조색6 2 6 3 2 2 5" xfId="10870" xr:uid="{00000000-0005-0000-0000-00001B2A0000}"/>
    <cellStyle name="20% - 강조색6 2 6 3 2 3" xfId="10871" xr:uid="{00000000-0005-0000-0000-00001C2A0000}"/>
    <cellStyle name="20% - 강조색6 2 6 3 2 4" xfId="10872" xr:uid="{00000000-0005-0000-0000-00001D2A0000}"/>
    <cellStyle name="20% - 강조색6 2 6 3 2 5" xfId="10873" xr:uid="{00000000-0005-0000-0000-00001E2A0000}"/>
    <cellStyle name="20% - 강조색6 2 6 3 2 6" xfId="10874" xr:uid="{00000000-0005-0000-0000-00001F2A0000}"/>
    <cellStyle name="20% - 강조색6 2 6 3 2 7" xfId="10875" xr:uid="{00000000-0005-0000-0000-0000202A0000}"/>
    <cellStyle name="20% - 강조색6 2 6 3 3" xfId="10876" xr:uid="{00000000-0005-0000-0000-0000212A0000}"/>
    <cellStyle name="20% - 강조색6 2 6 3 3 2" xfId="10877" xr:uid="{00000000-0005-0000-0000-0000222A0000}"/>
    <cellStyle name="20% - 강조색6 2 6 3 3 3" xfId="10878" xr:uid="{00000000-0005-0000-0000-0000232A0000}"/>
    <cellStyle name="20% - 강조색6 2 6 3 3 4" xfId="10879" xr:uid="{00000000-0005-0000-0000-0000242A0000}"/>
    <cellStyle name="20% - 강조색6 2 6 3 3 5" xfId="10880" xr:uid="{00000000-0005-0000-0000-0000252A0000}"/>
    <cellStyle name="20% - 강조색6 2 6 3 3 6" xfId="10881" xr:uid="{00000000-0005-0000-0000-0000262A0000}"/>
    <cellStyle name="20% - 강조색6 2 6 3 4" xfId="10882" xr:uid="{00000000-0005-0000-0000-0000272A0000}"/>
    <cellStyle name="20% - 강조색6 2 6 3 4 2" xfId="10883" xr:uid="{00000000-0005-0000-0000-0000282A0000}"/>
    <cellStyle name="20% - 강조색6 2 6 3 5" xfId="10884" xr:uid="{00000000-0005-0000-0000-0000292A0000}"/>
    <cellStyle name="20% - 강조색6 2 6 3 5 2" xfId="10885" xr:uid="{00000000-0005-0000-0000-00002A2A0000}"/>
    <cellStyle name="20% - 강조색6 2 6 3 6" xfId="10886" xr:uid="{00000000-0005-0000-0000-00002B2A0000}"/>
    <cellStyle name="20% - 강조색6 2 6 3 7" xfId="10887" xr:uid="{00000000-0005-0000-0000-00002C2A0000}"/>
    <cellStyle name="20% - 강조색6 2 6 3 8" xfId="10888" xr:uid="{00000000-0005-0000-0000-00002D2A0000}"/>
    <cellStyle name="20% - 강조색6 2 6 3 9" xfId="10889" xr:uid="{00000000-0005-0000-0000-00002E2A0000}"/>
    <cellStyle name="20% - 강조색6 2 6 4" xfId="10890" xr:uid="{00000000-0005-0000-0000-00002F2A0000}"/>
    <cellStyle name="20% - 강조색6 2 6 4 10" xfId="10891" xr:uid="{00000000-0005-0000-0000-0000302A0000}"/>
    <cellStyle name="20% - 강조색6 2 6 4 2" xfId="10892" xr:uid="{00000000-0005-0000-0000-0000312A0000}"/>
    <cellStyle name="20% - 강조색6 2 6 4 2 2" xfId="10893" xr:uid="{00000000-0005-0000-0000-0000322A0000}"/>
    <cellStyle name="20% - 강조색6 2 6 4 2 2 2" xfId="10894" xr:uid="{00000000-0005-0000-0000-0000332A0000}"/>
    <cellStyle name="20% - 강조색6 2 6 4 2 2 3" xfId="10895" xr:uid="{00000000-0005-0000-0000-0000342A0000}"/>
    <cellStyle name="20% - 강조색6 2 6 4 2 2 4" xfId="10896" xr:uid="{00000000-0005-0000-0000-0000352A0000}"/>
    <cellStyle name="20% - 강조색6 2 6 4 2 2 5" xfId="10897" xr:uid="{00000000-0005-0000-0000-0000362A0000}"/>
    <cellStyle name="20% - 강조색6 2 6 4 2 3" xfId="10898" xr:uid="{00000000-0005-0000-0000-0000372A0000}"/>
    <cellStyle name="20% - 강조색6 2 6 4 2 4" xfId="10899" xr:uid="{00000000-0005-0000-0000-0000382A0000}"/>
    <cellStyle name="20% - 강조색6 2 6 4 2 5" xfId="10900" xr:uid="{00000000-0005-0000-0000-0000392A0000}"/>
    <cellStyle name="20% - 강조색6 2 6 4 2 6" xfId="10901" xr:uid="{00000000-0005-0000-0000-00003A2A0000}"/>
    <cellStyle name="20% - 강조색6 2 6 4 2 7" xfId="10902" xr:uid="{00000000-0005-0000-0000-00003B2A0000}"/>
    <cellStyle name="20% - 강조색6 2 6 4 3" xfId="10903" xr:uid="{00000000-0005-0000-0000-00003C2A0000}"/>
    <cellStyle name="20% - 강조색6 2 6 4 3 2" xfId="10904" xr:uid="{00000000-0005-0000-0000-00003D2A0000}"/>
    <cellStyle name="20% - 강조색6 2 6 4 3 3" xfId="10905" xr:uid="{00000000-0005-0000-0000-00003E2A0000}"/>
    <cellStyle name="20% - 강조색6 2 6 4 3 4" xfId="10906" xr:uid="{00000000-0005-0000-0000-00003F2A0000}"/>
    <cellStyle name="20% - 강조색6 2 6 4 3 5" xfId="10907" xr:uid="{00000000-0005-0000-0000-0000402A0000}"/>
    <cellStyle name="20% - 강조색6 2 6 4 3 6" xfId="10908" xr:uid="{00000000-0005-0000-0000-0000412A0000}"/>
    <cellStyle name="20% - 강조색6 2 6 4 4" xfId="10909" xr:uid="{00000000-0005-0000-0000-0000422A0000}"/>
    <cellStyle name="20% - 강조색6 2 6 4 4 2" xfId="10910" xr:uid="{00000000-0005-0000-0000-0000432A0000}"/>
    <cellStyle name="20% - 강조색6 2 6 4 5" xfId="10911" xr:uid="{00000000-0005-0000-0000-0000442A0000}"/>
    <cellStyle name="20% - 강조색6 2 6 4 5 2" xfId="10912" xr:uid="{00000000-0005-0000-0000-0000452A0000}"/>
    <cellStyle name="20% - 강조색6 2 6 4 6" xfId="10913" xr:uid="{00000000-0005-0000-0000-0000462A0000}"/>
    <cellStyle name="20% - 강조색6 2 6 4 7" xfId="10914" xr:uid="{00000000-0005-0000-0000-0000472A0000}"/>
    <cellStyle name="20% - 강조색6 2 6 4 8" xfId="10915" xr:uid="{00000000-0005-0000-0000-0000482A0000}"/>
    <cellStyle name="20% - 강조색6 2 6 4 9" xfId="10916" xr:uid="{00000000-0005-0000-0000-0000492A0000}"/>
    <cellStyle name="20% - 강조색6 2 6 5" xfId="10917" xr:uid="{00000000-0005-0000-0000-00004A2A0000}"/>
    <cellStyle name="20% - 강조색6 2 6 5 10" xfId="10918" xr:uid="{00000000-0005-0000-0000-00004B2A0000}"/>
    <cellStyle name="20% - 강조색6 2 6 5 2" xfId="10919" xr:uid="{00000000-0005-0000-0000-00004C2A0000}"/>
    <cellStyle name="20% - 강조색6 2 6 5 2 2" xfId="10920" xr:uid="{00000000-0005-0000-0000-00004D2A0000}"/>
    <cellStyle name="20% - 강조색6 2 6 5 2 3" xfId="10921" xr:uid="{00000000-0005-0000-0000-00004E2A0000}"/>
    <cellStyle name="20% - 강조색6 2 6 5 2 4" xfId="10922" xr:uid="{00000000-0005-0000-0000-00004F2A0000}"/>
    <cellStyle name="20% - 강조색6 2 6 5 2 5" xfId="10923" xr:uid="{00000000-0005-0000-0000-0000502A0000}"/>
    <cellStyle name="20% - 강조색6 2 6 5 2 6" xfId="10924" xr:uid="{00000000-0005-0000-0000-0000512A0000}"/>
    <cellStyle name="20% - 강조색6 2 6 5 3" xfId="10925" xr:uid="{00000000-0005-0000-0000-0000522A0000}"/>
    <cellStyle name="20% - 강조색6 2 6 5 3 2" xfId="10926" xr:uid="{00000000-0005-0000-0000-0000532A0000}"/>
    <cellStyle name="20% - 강조색6 2 6 5 4" xfId="10927" xr:uid="{00000000-0005-0000-0000-0000542A0000}"/>
    <cellStyle name="20% - 강조색6 2 6 5 4 2" xfId="10928" xr:uid="{00000000-0005-0000-0000-0000552A0000}"/>
    <cellStyle name="20% - 강조색6 2 6 5 5" xfId="10929" xr:uid="{00000000-0005-0000-0000-0000562A0000}"/>
    <cellStyle name="20% - 강조색6 2 6 5 5 2" xfId="10930" xr:uid="{00000000-0005-0000-0000-0000572A0000}"/>
    <cellStyle name="20% - 강조색6 2 6 5 6" xfId="10931" xr:uid="{00000000-0005-0000-0000-0000582A0000}"/>
    <cellStyle name="20% - 강조색6 2 6 5 7" xfId="10932" xr:uid="{00000000-0005-0000-0000-0000592A0000}"/>
    <cellStyle name="20% - 강조색6 2 6 5 8" xfId="10933" xr:uid="{00000000-0005-0000-0000-00005A2A0000}"/>
    <cellStyle name="20% - 강조색6 2 6 5 9" xfId="10934" xr:uid="{00000000-0005-0000-0000-00005B2A0000}"/>
    <cellStyle name="20% - 강조색6 2 6 6" xfId="10935" xr:uid="{00000000-0005-0000-0000-00005C2A0000}"/>
    <cellStyle name="20% - 강조색6 2 6 6 2" xfId="10936" xr:uid="{00000000-0005-0000-0000-00005D2A0000}"/>
    <cellStyle name="20% - 강조색6 2 6 6 3" xfId="10937" xr:uid="{00000000-0005-0000-0000-00005E2A0000}"/>
    <cellStyle name="20% - 강조색6 2 6 6 4" xfId="10938" xr:uid="{00000000-0005-0000-0000-00005F2A0000}"/>
    <cellStyle name="20% - 강조색6 2 6 6 5" xfId="10939" xr:uid="{00000000-0005-0000-0000-0000602A0000}"/>
    <cellStyle name="20% - 강조색6 2 6 6 6" xfId="10940" xr:uid="{00000000-0005-0000-0000-0000612A0000}"/>
    <cellStyle name="20% - 강조색6 2 6 7" xfId="10941" xr:uid="{00000000-0005-0000-0000-0000622A0000}"/>
    <cellStyle name="20% - 강조색6 2 6 7 2" xfId="10942" xr:uid="{00000000-0005-0000-0000-0000632A0000}"/>
    <cellStyle name="20% - 강조색6 2 6 8" xfId="10943" xr:uid="{00000000-0005-0000-0000-0000642A0000}"/>
    <cellStyle name="20% - 강조색6 2 6 8 2" xfId="10944" xr:uid="{00000000-0005-0000-0000-0000652A0000}"/>
    <cellStyle name="20% - 강조색6 2 6 9" xfId="10945" xr:uid="{00000000-0005-0000-0000-0000662A0000}"/>
    <cellStyle name="20% - 강조색6 2 6 9 2" xfId="10946" xr:uid="{00000000-0005-0000-0000-0000672A0000}"/>
    <cellStyle name="20% - 강조색6 2 7" xfId="10947" xr:uid="{00000000-0005-0000-0000-0000682A0000}"/>
    <cellStyle name="20% - 강조색6 2 7 10" xfId="10948" xr:uid="{00000000-0005-0000-0000-0000692A0000}"/>
    <cellStyle name="20% - 강조색6 2 7 11" xfId="10949" xr:uid="{00000000-0005-0000-0000-00006A2A0000}"/>
    <cellStyle name="20% - 강조색6 2 7 12" xfId="10950" xr:uid="{00000000-0005-0000-0000-00006B2A0000}"/>
    <cellStyle name="20% - 강조색6 2 7 13" xfId="10951" xr:uid="{00000000-0005-0000-0000-00006C2A0000}"/>
    <cellStyle name="20% - 강조색6 2 7 2" xfId="10952" xr:uid="{00000000-0005-0000-0000-00006D2A0000}"/>
    <cellStyle name="20% - 강조색6 2 7 2 10" xfId="10953" xr:uid="{00000000-0005-0000-0000-00006E2A0000}"/>
    <cellStyle name="20% - 강조색6 2 7 2 2" xfId="10954" xr:uid="{00000000-0005-0000-0000-00006F2A0000}"/>
    <cellStyle name="20% - 강조색6 2 7 2 2 2" xfId="10955" xr:uid="{00000000-0005-0000-0000-0000702A0000}"/>
    <cellStyle name="20% - 강조색6 2 7 2 2 2 2" xfId="10956" xr:uid="{00000000-0005-0000-0000-0000712A0000}"/>
    <cellStyle name="20% - 강조색6 2 7 2 2 2 3" xfId="10957" xr:uid="{00000000-0005-0000-0000-0000722A0000}"/>
    <cellStyle name="20% - 강조색6 2 7 2 2 2 4" xfId="10958" xr:uid="{00000000-0005-0000-0000-0000732A0000}"/>
    <cellStyle name="20% - 강조색6 2 7 2 2 2 5" xfId="10959" xr:uid="{00000000-0005-0000-0000-0000742A0000}"/>
    <cellStyle name="20% - 강조색6 2 7 2 2 3" xfId="10960" xr:uid="{00000000-0005-0000-0000-0000752A0000}"/>
    <cellStyle name="20% - 강조색6 2 7 2 2 4" xfId="10961" xr:uid="{00000000-0005-0000-0000-0000762A0000}"/>
    <cellStyle name="20% - 강조색6 2 7 2 2 5" xfId="10962" xr:uid="{00000000-0005-0000-0000-0000772A0000}"/>
    <cellStyle name="20% - 강조색6 2 7 2 2 6" xfId="10963" xr:uid="{00000000-0005-0000-0000-0000782A0000}"/>
    <cellStyle name="20% - 강조색6 2 7 2 2 7" xfId="10964" xr:uid="{00000000-0005-0000-0000-0000792A0000}"/>
    <cellStyle name="20% - 강조색6 2 7 2 3" xfId="10965" xr:uid="{00000000-0005-0000-0000-00007A2A0000}"/>
    <cellStyle name="20% - 강조색6 2 7 2 3 2" xfId="10966" xr:uid="{00000000-0005-0000-0000-00007B2A0000}"/>
    <cellStyle name="20% - 강조색6 2 7 2 3 3" xfId="10967" xr:uid="{00000000-0005-0000-0000-00007C2A0000}"/>
    <cellStyle name="20% - 강조색6 2 7 2 3 4" xfId="10968" xr:uid="{00000000-0005-0000-0000-00007D2A0000}"/>
    <cellStyle name="20% - 강조색6 2 7 2 3 5" xfId="10969" xr:uid="{00000000-0005-0000-0000-00007E2A0000}"/>
    <cellStyle name="20% - 강조색6 2 7 2 3 6" xfId="10970" xr:uid="{00000000-0005-0000-0000-00007F2A0000}"/>
    <cellStyle name="20% - 강조색6 2 7 2 4" xfId="10971" xr:uid="{00000000-0005-0000-0000-0000802A0000}"/>
    <cellStyle name="20% - 강조색6 2 7 2 4 2" xfId="10972" xr:uid="{00000000-0005-0000-0000-0000812A0000}"/>
    <cellStyle name="20% - 강조색6 2 7 2 5" xfId="10973" xr:uid="{00000000-0005-0000-0000-0000822A0000}"/>
    <cellStyle name="20% - 강조색6 2 7 2 5 2" xfId="10974" xr:uid="{00000000-0005-0000-0000-0000832A0000}"/>
    <cellStyle name="20% - 강조색6 2 7 2 6" xfId="10975" xr:uid="{00000000-0005-0000-0000-0000842A0000}"/>
    <cellStyle name="20% - 강조색6 2 7 2 7" xfId="10976" xr:uid="{00000000-0005-0000-0000-0000852A0000}"/>
    <cellStyle name="20% - 강조색6 2 7 2 8" xfId="10977" xr:uid="{00000000-0005-0000-0000-0000862A0000}"/>
    <cellStyle name="20% - 강조색6 2 7 2 9" xfId="10978" xr:uid="{00000000-0005-0000-0000-0000872A0000}"/>
    <cellStyle name="20% - 강조색6 2 7 3" xfId="10979" xr:uid="{00000000-0005-0000-0000-0000882A0000}"/>
    <cellStyle name="20% - 강조색6 2 7 3 10" xfId="10980" xr:uid="{00000000-0005-0000-0000-0000892A0000}"/>
    <cellStyle name="20% - 강조색6 2 7 3 2" xfId="10981" xr:uid="{00000000-0005-0000-0000-00008A2A0000}"/>
    <cellStyle name="20% - 강조색6 2 7 3 2 2" xfId="10982" xr:uid="{00000000-0005-0000-0000-00008B2A0000}"/>
    <cellStyle name="20% - 강조색6 2 7 3 2 2 2" xfId="10983" xr:uid="{00000000-0005-0000-0000-00008C2A0000}"/>
    <cellStyle name="20% - 강조색6 2 7 3 2 2 3" xfId="10984" xr:uid="{00000000-0005-0000-0000-00008D2A0000}"/>
    <cellStyle name="20% - 강조색6 2 7 3 2 2 4" xfId="10985" xr:uid="{00000000-0005-0000-0000-00008E2A0000}"/>
    <cellStyle name="20% - 강조색6 2 7 3 2 2 5" xfId="10986" xr:uid="{00000000-0005-0000-0000-00008F2A0000}"/>
    <cellStyle name="20% - 강조색6 2 7 3 2 3" xfId="10987" xr:uid="{00000000-0005-0000-0000-0000902A0000}"/>
    <cellStyle name="20% - 강조색6 2 7 3 2 4" xfId="10988" xr:uid="{00000000-0005-0000-0000-0000912A0000}"/>
    <cellStyle name="20% - 강조색6 2 7 3 2 5" xfId="10989" xr:uid="{00000000-0005-0000-0000-0000922A0000}"/>
    <cellStyle name="20% - 강조색6 2 7 3 2 6" xfId="10990" xr:uid="{00000000-0005-0000-0000-0000932A0000}"/>
    <cellStyle name="20% - 강조색6 2 7 3 2 7" xfId="10991" xr:uid="{00000000-0005-0000-0000-0000942A0000}"/>
    <cellStyle name="20% - 강조색6 2 7 3 3" xfId="10992" xr:uid="{00000000-0005-0000-0000-0000952A0000}"/>
    <cellStyle name="20% - 강조색6 2 7 3 3 2" xfId="10993" xr:uid="{00000000-0005-0000-0000-0000962A0000}"/>
    <cellStyle name="20% - 강조색6 2 7 3 3 3" xfId="10994" xr:uid="{00000000-0005-0000-0000-0000972A0000}"/>
    <cellStyle name="20% - 강조색6 2 7 3 3 4" xfId="10995" xr:uid="{00000000-0005-0000-0000-0000982A0000}"/>
    <cellStyle name="20% - 강조색6 2 7 3 3 5" xfId="10996" xr:uid="{00000000-0005-0000-0000-0000992A0000}"/>
    <cellStyle name="20% - 강조색6 2 7 3 3 6" xfId="10997" xr:uid="{00000000-0005-0000-0000-00009A2A0000}"/>
    <cellStyle name="20% - 강조색6 2 7 3 4" xfId="10998" xr:uid="{00000000-0005-0000-0000-00009B2A0000}"/>
    <cellStyle name="20% - 강조색6 2 7 3 4 2" xfId="10999" xr:uid="{00000000-0005-0000-0000-00009C2A0000}"/>
    <cellStyle name="20% - 강조색6 2 7 3 5" xfId="11000" xr:uid="{00000000-0005-0000-0000-00009D2A0000}"/>
    <cellStyle name="20% - 강조색6 2 7 3 5 2" xfId="11001" xr:uid="{00000000-0005-0000-0000-00009E2A0000}"/>
    <cellStyle name="20% - 강조색6 2 7 3 6" xfId="11002" xr:uid="{00000000-0005-0000-0000-00009F2A0000}"/>
    <cellStyle name="20% - 강조색6 2 7 3 7" xfId="11003" xr:uid="{00000000-0005-0000-0000-0000A02A0000}"/>
    <cellStyle name="20% - 강조색6 2 7 3 8" xfId="11004" xr:uid="{00000000-0005-0000-0000-0000A12A0000}"/>
    <cellStyle name="20% - 강조색6 2 7 3 9" xfId="11005" xr:uid="{00000000-0005-0000-0000-0000A22A0000}"/>
    <cellStyle name="20% - 강조색6 2 7 4" xfId="11006" xr:uid="{00000000-0005-0000-0000-0000A32A0000}"/>
    <cellStyle name="20% - 강조색6 2 7 4 10" xfId="11007" xr:uid="{00000000-0005-0000-0000-0000A42A0000}"/>
    <cellStyle name="20% - 강조색6 2 7 4 2" xfId="11008" xr:uid="{00000000-0005-0000-0000-0000A52A0000}"/>
    <cellStyle name="20% - 강조색6 2 7 4 2 2" xfId="11009" xr:uid="{00000000-0005-0000-0000-0000A62A0000}"/>
    <cellStyle name="20% - 강조색6 2 7 4 2 3" xfId="11010" xr:uid="{00000000-0005-0000-0000-0000A72A0000}"/>
    <cellStyle name="20% - 강조색6 2 7 4 2 4" xfId="11011" xr:uid="{00000000-0005-0000-0000-0000A82A0000}"/>
    <cellStyle name="20% - 강조색6 2 7 4 2 5" xfId="11012" xr:uid="{00000000-0005-0000-0000-0000A92A0000}"/>
    <cellStyle name="20% - 강조색6 2 7 4 2 6" xfId="11013" xr:uid="{00000000-0005-0000-0000-0000AA2A0000}"/>
    <cellStyle name="20% - 강조색6 2 7 4 3" xfId="11014" xr:uid="{00000000-0005-0000-0000-0000AB2A0000}"/>
    <cellStyle name="20% - 강조색6 2 7 4 3 2" xfId="11015" xr:uid="{00000000-0005-0000-0000-0000AC2A0000}"/>
    <cellStyle name="20% - 강조색6 2 7 4 4" xfId="11016" xr:uid="{00000000-0005-0000-0000-0000AD2A0000}"/>
    <cellStyle name="20% - 강조색6 2 7 4 4 2" xfId="11017" xr:uid="{00000000-0005-0000-0000-0000AE2A0000}"/>
    <cellStyle name="20% - 강조색6 2 7 4 5" xfId="11018" xr:uid="{00000000-0005-0000-0000-0000AF2A0000}"/>
    <cellStyle name="20% - 강조색6 2 7 4 5 2" xfId="11019" xr:uid="{00000000-0005-0000-0000-0000B02A0000}"/>
    <cellStyle name="20% - 강조색6 2 7 4 6" xfId="11020" xr:uid="{00000000-0005-0000-0000-0000B12A0000}"/>
    <cellStyle name="20% - 강조색6 2 7 4 7" xfId="11021" xr:uid="{00000000-0005-0000-0000-0000B22A0000}"/>
    <cellStyle name="20% - 강조색6 2 7 4 8" xfId="11022" xr:uid="{00000000-0005-0000-0000-0000B32A0000}"/>
    <cellStyle name="20% - 강조색6 2 7 4 9" xfId="11023" xr:uid="{00000000-0005-0000-0000-0000B42A0000}"/>
    <cellStyle name="20% - 강조색6 2 7 5" xfId="11024" xr:uid="{00000000-0005-0000-0000-0000B52A0000}"/>
    <cellStyle name="20% - 강조색6 2 7 5 2" xfId="11025" xr:uid="{00000000-0005-0000-0000-0000B62A0000}"/>
    <cellStyle name="20% - 강조색6 2 7 5 3" xfId="11026" xr:uid="{00000000-0005-0000-0000-0000B72A0000}"/>
    <cellStyle name="20% - 강조색6 2 7 5 4" xfId="11027" xr:uid="{00000000-0005-0000-0000-0000B82A0000}"/>
    <cellStyle name="20% - 강조색6 2 7 5 5" xfId="11028" xr:uid="{00000000-0005-0000-0000-0000B92A0000}"/>
    <cellStyle name="20% - 강조색6 2 7 5 6" xfId="11029" xr:uid="{00000000-0005-0000-0000-0000BA2A0000}"/>
    <cellStyle name="20% - 강조색6 2 7 6" xfId="11030" xr:uid="{00000000-0005-0000-0000-0000BB2A0000}"/>
    <cellStyle name="20% - 강조색6 2 7 6 2" xfId="11031" xr:uid="{00000000-0005-0000-0000-0000BC2A0000}"/>
    <cellStyle name="20% - 강조색6 2 7 7" xfId="11032" xr:uid="{00000000-0005-0000-0000-0000BD2A0000}"/>
    <cellStyle name="20% - 강조색6 2 7 7 2" xfId="11033" xr:uid="{00000000-0005-0000-0000-0000BE2A0000}"/>
    <cellStyle name="20% - 강조색6 2 7 8" xfId="11034" xr:uid="{00000000-0005-0000-0000-0000BF2A0000}"/>
    <cellStyle name="20% - 강조색6 2 7 8 2" xfId="11035" xr:uid="{00000000-0005-0000-0000-0000C02A0000}"/>
    <cellStyle name="20% - 강조색6 2 7 9" xfId="11036" xr:uid="{00000000-0005-0000-0000-0000C12A0000}"/>
    <cellStyle name="20% - 강조색6 2 8" xfId="11037" xr:uid="{00000000-0005-0000-0000-0000C22A0000}"/>
    <cellStyle name="20% - 강조색6 2 8 10" xfId="11038" xr:uid="{00000000-0005-0000-0000-0000C32A0000}"/>
    <cellStyle name="20% - 강조색6 2 8 11" xfId="11039" xr:uid="{00000000-0005-0000-0000-0000C42A0000}"/>
    <cellStyle name="20% - 강조색6 2 8 12" xfId="11040" xr:uid="{00000000-0005-0000-0000-0000C52A0000}"/>
    <cellStyle name="20% - 강조색6 2 8 2" xfId="11041" xr:uid="{00000000-0005-0000-0000-0000C62A0000}"/>
    <cellStyle name="20% - 강조색6 2 8 2 10" xfId="11042" xr:uid="{00000000-0005-0000-0000-0000C72A0000}"/>
    <cellStyle name="20% - 강조색6 2 8 2 2" xfId="11043" xr:uid="{00000000-0005-0000-0000-0000C82A0000}"/>
    <cellStyle name="20% - 강조색6 2 8 2 2 2" xfId="11044" xr:uid="{00000000-0005-0000-0000-0000C92A0000}"/>
    <cellStyle name="20% - 강조색6 2 8 2 2 2 2" xfId="11045" xr:uid="{00000000-0005-0000-0000-0000CA2A0000}"/>
    <cellStyle name="20% - 강조색6 2 8 2 2 2 3" xfId="11046" xr:uid="{00000000-0005-0000-0000-0000CB2A0000}"/>
    <cellStyle name="20% - 강조색6 2 8 2 2 2 4" xfId="11047" xr:uid="{00000000-0005-0000-0000-0000CC2A0000}"/>
    <cellStyle name="20% - 강조색6 2 8 2 2 2 5" xfId="11048" xr:uid="{00000000-0005-0000-0000-0000CD2A0000}"/>
    <cellStyle name="20% - 강조색6 2 8 2 2 3" xfId="11049" xr:uid="{00000000-0005-0000-0000-0000CE2A0000}"/>
    <cellStyle name="20% - 강조색6 2 8 2 2 4" xfId="11050" xr:uid="{00000000-0005-0000-0000-0000CF2A0000}"/>
    <cellStyle name="20% - 강조색6 2 8 2 2 5" xfId="11051" xr:uid="{00000000-0005-0000-0000-0000D02A0000}"/>
    <cellStyle name="20% - 강조색6 2 8 2 2 6" xfId="11052" xr:uid="{00000000-0005-0000-0000-0000D12A0000}"/>
    <cellStyle name="20% - 강조색6 2 8 2 2 7" xfId="11053" xr:uid="{00000000-0005-0000-0000-0000D22A0000}"/>
    <cellStyle name="20% - 강조색6 2 8 2 3" xfId="11054" xr:uid="{00000000-0005-0000-0000-0000D32A0000}"/>
    <cellStyle name="20% - 강조색6 2 8 2 3 2" xfId="11055" xr:uid="{00000000-0005-0000-0000-0000D42A0000}"/>
    <cellStyle name="20% - 강조색6 2 8 2 3 3" xfId="11056" xr:uid="{00000000-0005-0000-0000-0000D52A0000}"/>
    <cellStyle name="20% - 강조색6 2 8 2 3 4" xfId="11057" xr:uid="{00000000-0005-0000-0000-0000D62A0000}"/>
    <cellStyle name="20% - 강조색6 2 8 2 3 5" xfId="11058" xr:uid="{00000000-0005-0000-0000-0000D72A0000}"/>
    <cellStyle name="20% - 강조색6 2 8 2 3 6" xfId="11059" xr:uid="{00000000-0005-0000-0000-0000D82A0000}"/>
    <cellStyle name="20% - 강조색6 2 8 2 4" xfId="11060" xr:uid="{00000000-0005-0000-0000-0000D92A0000}"/>
    <cellStyle name="20% - 강조색6 2 8 2 4 2" xfId="11061" xr:uid="{00000000-0005-0000-0000-0000DA2A0000}"/>
    <cellStyle name="20% - 강조색6 2 8 2 5" xfId="11062" xr:uid="{00000000-0005-0000-0000-0000DB2A0000}"/>
    <cellStyle name="20% - 강조색6 2 8 2 5 2" xfId="11063" xr:uid="{00000000-0005-0000-0000-0000DC2A0000}"/>
    <cellStyle name="20% - 강조색6 2 8 2 6" xfId="11064" xr:uid="{00000000-0005-0000-0000-0000DD2A0000}"/>
    <cellStyle name="20% - 강조색6 2 8 2 7" xfId="11065" xr:uid="{00000000-0005-0000-0000-0000DE2A0000}"/>
    <cellStyle name="20% - 강조색6 2 8 2 8" xfId="11066" xr:uid="{00000000-0005-0000-0000-0000DF2A0000}"/>
    <cellStyle name="20% - 강조색6 2 8 2 9" xfId="11067" xr:uid="{00000000-0005-0000-0000-0000E02A0000}"/>
    <cellStyle name="20% - 강조색6 2 8 3" xfId="11068" xr:uid="{00000000-0005-0000-0000-0000E12A0000}"/>
    <cellStyle name="20% - 강조색6 2 8 3 10" xfId="11069" xr:uid="{00000000-0005-0000-0000-0000E22A0000}"/>
    <cellStyle name="20% - 강조색6 2 8 3 2" xfId="11070" xr:uid="{00000000-0005-0000-0000-0000E32A0000}"/>
    <cellStyle name="20% - 강조색6 2 8 3 2 2" xfId="11071" xr:uid="{00000000-0005-0000-0000-0000E42A0000}"/>
    <cellStyle name="20% - 강조색6 2 8 3 2 3" xfId="11072" xr:uid="{00000000-0005-0000-0000-0000E52A0000}"/>
    <cellStyle name="20% - 강조색6 2 8 3 2 4" xfId="11073" xr:uid="{00000000-0005-0000-0000-0000E62A0000}"/>
    <cellStyle name="20% - 강조색6 2 8 3 2 5" xfId="11074" xr:uid="{00000000-0005-0000-0000-0000E72A0000}"/>
    <cellStyle name="20% - 강조색6 2 8 3 2 6" xfId="11075" xr:uid="{00000000-0005-0000-0000-0000E82A0000}"/>
    <cellStyle name="20% - 강조색6 2 8 3 3" xfId="11076" xr:uid="{00000000-0005-0000-0000-0000E92A0000}"/>
    <cellStyle name="20% - 강조색6 2 8 3 3 2" xfId="11077" xr:uid="{00000000-0005-0000-0000-0000EA2A0000}"/>
    <cellStyle name="20% - 강조색6 2 8 3 4" xfId="11078" xr:uid="{00000000-0005-0000-0000-0000EB2A0000}"/>
    <cellStyle name="20% - 강조색6 2 8 3 4 2" xfId="11079" xr:uid="{00000000-0005-0000-0000-0000EC2A0000}"/>
    <cellStyle name="20% - 강조색6 2 8 3 5" xfId="11080" xr:uid="{00000000-0005-0000-0000-0000ED2A0000}"/>
    <cellStyle name="20% - 강조색6 2 8 3 5 2" xfId="11081" xr:uid="{00000000-0005-0000-0000-0000EE2A0000}"/>
    <cellStyle name="20% - 강조색6 2 8 3 6" xfId="11082" xr:uid="{00000000-0005-0000-0000-0000EF2A0000}"/>
    <cellStyle name="20% - 강조색6 2 8 3 7" xfId="11083" xr:uid="{00000000-0005-0000-0000-0000F02A0000}"/>
    <cellStyle name="20% - 강조색6 2 8 3 8" xfId="11084" xr:uid="{00000000-0005-0000-0000-0000F12A0000}"/>
    <cellStyle name="20% - 강조색6 2 8 3 9" xfId="11085" xr:uid="{00000000-0005-0000-0000-0000F22A0000}"/>
    <cellStyle name="20% - 강조색6 2 8 4" xfId="11086" xr:uid="{00000000-0005-0000-0000-0000F32A0000}"/>
    <cellStyle name="20% - 강조색6 2 8 4 2" xfId="11087" xr:uid="{00000000-0005-0000-0000-0000F42A0000}"/>
    <cellStyle name="20% - 강조색6 2 8 4 3" xfId="11088" xr:uid="{00000000-0005-0000-0000-0000F52A0000}"/>
    <cellStyle name="20% - 강조색6 2 8 4 4" xfId="11089" xr:uid="{00000000-0005-0000-0000-0000F62A0000}"/>
    <cellStyle name="20% - 강조색6 2 8 4 5" xfId="11090" xr:uid="{00000000-0005-0000-0000-0000F72A0000}"/>
    <cellStyle name="20% - 강조색6 2 8 4 6" xfId="11091" xr:uid="{00000000-0005-0000-0000-0000F82A0000}"/>
    <cellStyle name="20% - 강조색6 2 8 5" xfId="11092" xr:uid="{00000000-0005-0000-0000-0000F92A0000}"/>
    <cellStyle name="20% - 강조색6 2 8 5 2" xfId="11093" xr:uid="{00000000-0005-0000-0000-0000FA2A0000}"/>
    <cellStyle name="20% - 강조색6 2 8 6" xfId="11094" xr:uid="{00000000-0005-0000-0000-0000FB2A0000}"/>
    <cellStyle name="20% - 강조색6 2 8 6 2" xfId="11095" xr:uid="{00000000-0005-0000-0000-0000FC2A0000}"/>
    <cellStyle name="20% - 강조색6 2 8 7" xfId="11096" xr:uid="{00000000-0005-0000-0000-0000FD2A0000}"/>
    <cellStyle name="20% - 강조색6 2 8 7 2" xfId="11097" xr:uid="{00000000-0005-0000-0000-0000FE2A0000}"/>
    <cellStyle name="20% - 강조색6 2 8 8" xfId="11098" xr:uid="{00000000-0005-0000-0000-0000FF2A0000}"/>
    <cellStyle name="20% - 강조색6 2 8 9" xfId="11099" xr:uid="{00000000-0005-0000-0000-0000002B0000}"/>
    <cellStyle name="20% - 강조색6 2 9" xfId="11100" xr:uid="{00000000-0005-0000-0000-0000012B0000}"/>
    <cellStyle name="20% - 강조색6 2 9 10" xfId="11101" xr:uid="{00000000-0005-0000-0000-0000022B0000}"/>
    <cellStyle name="20% - 강조색6 2 9 2" xfId="11102" xr:uid="{00000000-0005-0000-0000-0000032B0000}"/>
    <cellStyle name="20% - 강조색6 2 9 2 2" xfId="11103" xr:uid="{00000000-0005-0000-0000-0000042B0000}"/>
    <cellStyle name="20% - 강조색6 2 9 2 2 2" xfId="11104" xr:uid="{00000000-0005-0000-0000-0000052B0000}"/>
    <cellStyle name="20% - 강조색6 2 9 2 2 3" xfId="11105" xr:uid="{00000000-0005-0000-0000-0000062B0000}"/>
    <cellStyle name="20% - 강조색6 2 9 2 2 4" xfId="11106" xr:uid="{00000000-0005-0000-0000-0000072B0000}"/>
    <cellStyle name="20% - 강조색6 2 9 2 2 5" xfId="11107" xr:uid="{00000000-0005-0000-0000-0000082B0000}"/>
    <cellStyle name="20% - 강조색6 2 9 2 3" xfId="11108" xr:uid="{00000000-0005-0000-0000-0000092B0000}"/>
    <cellStyle name="20% - 강조색6 2 9 2 4" xfId="11109" xr:uid="{00000000-0005-0000-0000-00000A2B0000}"/>
    <cellStyle name="20% - 강조색6 2 9 2 5" xfId="11110" xr:uid="{00000000-0005-0000-0000-00000B2B0000}"/>
    <cellStyle name="20% - 강조색6 2 9 2 6" xfId="11111" xr:uid="{00000000-0005-0000-0000-00000C2B0000}"/>
    <cellStyle name="20% - 강조색6 2 9 2 7" xfId="11112" xr:uid="{00000000-0005-0000-0000-00000D2B0000}"/>
    <cellStyle name="20% - 강조색6 2 9 3" xfId="11113" xr:uid="{00000000-0005-0000-0000-00000E2B0000}"/>
    <cellStyle name="20% - 강조색6 2 9 3 2" xfId="11114" xr:uid="{00000000-0005-0000-0000-00000F2B0000}"/>
    <cellStyle name="20% - 강조색6 2 9 3 3" xfId="11115" xr:uid="{00000000-0005-0000-0000-0000102B0000}"/>
    <cellStyle name="20% - 강조색6 2 9 3 4" xfId="11116" xr:uid="{00000000-0005-0000-0000-0000112B0000}"/>
    <cellStyle name="20% - 강조색6 2 9 3 5" xfId="11117" xr:uid="{00000000-0005-0000-0000-0000122B0000}"/>
    <cellStyle name="20% - 강조색6 2 9 3 6" xfId="11118" xr:uid="{00000000-0005-0000-0000-0000132B0000}"/>
    <cellStyle name="20% - 강조색6 2 9 4" xfId="11119" xr:uid="{00000000-0005-0000-0000-0000142B0000}"/>
    <cellStyle name="20% - 강조색6 2 9 4 2" xfId="11120" xr:uid="{00000000-0005-0000-0000-0000152B0000}"/>
    <cellStyle name="20% - 강조색6 2 9 5" xfId="11121" xr:uid="{00000000-0005-0000-0000-0000162B0000}"/>
    <cellStyle name="20% - 강조색6 2 9 5 2" xfId="11122" xr:uid="{00000000-0005-0000-0000-0000172B0000}"/>
    <cellStyle name="20% - 강조색6 2 9 6" xfId="11123" xr:uid="{00000000-0005-0000-0000-0000182B0000}"/>
    <cellStyle name="20% - 강조색6 2 9 7" xfId="11124" xr:uid="{00000000-0005-0000-0000-0000192B0000}"/>
    <cellStyle name="20% - 강조색6 2 9 8" xfId="11125" xr:uid="{00000000-0005-0000-0000-00001A2B0000}"/>
    <cellStyle name="20% - 강조색6 2 9 9" xfId="11126" xr:uid="{00000000-0005-0000-0000-00001B2B0000}"/>
    <cellStyle name="20% - 강조색6 3" xfId="11127" xr:uid="{00000000-0005-0000-0000-00001C2B0000}"/>
    <cellStyle name="20% - 강조색6 4" xfId="11128" xr:uid="{00000000-0005-0000-0000-00001D2B0000}"/>
    <cellStyle name="20% - 강조색6 5" xfId="11129" xr:uid="{00000000-0005-0000-0000-00001E2B0000}"/>
    <cellStyle name="20% - 강조색6 6" xfId="11130" xr:uid="{00000000-0005-0000-0000-00001F2B0000}"/>
    <cellStyle name="40% - 강조색1 2" xfId="11131" xr:uid="{00000000-0005-0000-0000-0000202B0000}"/>
    <cellStyle name="40% - 강조색1 2 10" xfId="11132" xr:uid="{00000000-0005-0000-0000-0000212B0000}"/>
    <cellStyle name="40% - 강조색1 2 10 10" xfId="11133" xr:uid="{00000000-0005-0000-0000-0000222B0000}"/>
    <cellStyle name="40% - 강조색1 2 10 2" xfId="11134" xr:uid="{00000000-0005-0000-0000-0000232B0000}"/>
    <cellStyle name="40% - 강조색1 2 10 2 2" xfId="11135" xr:uid="{00000000-0005-0000-0000-0000242B0000}"/>
    <cellStyle name="40% - 강조색1 2 10 2 3" xfId="11136" xr:uid="{00000000-0005-0000-0000-0000252B0000}"/>
    <cellStyle name="40% - 강조색1 2 10 2 4" xfId="11137" xr:uid="{00000000-0005-0000-0000-0000262B0000}"/>
    <cellStyle name="40% - 강조색1 2 10 2 5" xfId="11138" xr:uid="{00000000-0005-0000-0000-0000272B0000}"/>
    <cellStyle name="40% - 강조색1 2 10 2 6" xfId="11139" xr:uid="{00000000-0005-0000-0000-0000282B0000}"/>
    <cellStyle name="40% - 강조색1 2 10 3" xfId="11140" xr:uid="{00000000-0005-0000-0000-0000292B0000}"/>
    <cellStyle name="40% - 강조색1 2 10 3 2" xfId="11141" xr:uid="{00000000-0005-0000-0000-00002A2B0000}"/>
    <cellStyle name="40% - 강조색1 2 10 4" xfId="11142" xr:uid="{00000000-0005-0000-0000-00002B2B0000}"/>
    <cellStyle name="40% - 강조색1 2 10 4 2" xfId="11143" xr:uid="{00000000-0005-0000-0000-00002C2B0000}"/>
    <cellStyle name="40% - 강조색1 2 10 5" xfId="11144" xr:uid="{00000000-0005-0000-0000-00002D2B0000}"/>
    <cellStyle name="40% - 강조색1 2 10 5 2" xfId="11145" xr:uid="{00000000-0005-0000-0000-00002E2B0000}"/>
    <cellStyle name="40% - 강조색1 2 10 6" xfId="11146" xr:uid="{00000000-0005-0000-0000-00002F2B0000}"/>
    <cellStyle name="40% - 강조색1 2 10 7" xfId="11147" xr:uid="{00000000-0005-0000-0000-0000302B0000}"/>
    <cellStyle name="40% - 강조색1 2 10 8" xfId="11148" xr:uid="{00000000-0005-0000-0000-0000312B0000}"/>
    <cellStyle name="40% - 강조색1 2 10 9" xfId="11149" xr:uid="{00000000-0005-0000-0000-0000322B0000}"/>
    <cellStyle name="40% - 강조색1 2 11" xfId="11150" xr:uid="{00000000-0005-0000-0000-0000332B0000}"/>
    <cellStyle name="40% - 강조색1 2 11 10" xfId="11151" xr:uid="{00000000-0005-0000-0000-0000342B0000}"/>
    <cellStyle name="40% - 강조색1 2 11 2" xfId="11152" xr:uid="{00000000-0005-0000-0000-0000352B0000}"/>
    <cellStyle name="40% - 강조색1 2 11 2 2" xfId="11153" xr:uid="{00000000-0005-0000-0000-0000362B0000}"/>
    <cellStyle name="40% - 강조색1 2 11 3" xfId="11154" xr:uid="{00000000-0005-0000-0000-0000372B0000}"/>
    <cellStyle name="40% - 강조색1 2 11 3 2" xfId="11155" xr:uid="{00000000-0005-0000-0000-0000382B0000}"/>
    <cellStyle name="40% - 강조색1 2 11 4" xfId="11156" xr:uid="{00000000-0005-0000-0000-0000392B0000}"/>
    <cellStyle name="40% - 강조색1 2 11 4 2" xfId="11157" xr:uid="{00000000-0005-0000-0000-00003A2B0000}"/>
    <cellStyle name="40% - 강조색1 2 11 5" xfId="11158" xr:uid="{00000000-0005-0000-0000-00003B2B0000}"/>
    <cellStyle name="40% - 강조색1 2 11 5 2" xfId="11159" xr:uid="{00000000-0005-0000-0000-00003C2B0000}"/>
    <cellStyle name="40% - 강조색1 2 11 6" xfId="11160" xr:uid="{00000000-0005-0000-0000-00003D2B0000}"/>
    <cellStyle name="40% - 강조색1 2 11 7" xfId="11161" xr:uid="{00000000-0005-0000-0000-00003E2B0000}"/>
    <cellStyle name="40% - 강조색1 2 11 8" xfId="11162" xr:uid="{00000000-0005-0000-0000-00003F2B0000}"/>
    <cellStyle name="40% - 강조색1 2 11 9" xfId="11163" xr:uid="{00000000-0005-0000-0000-0000402B0000}"/>
    <cellStyle name="40% - 강조색1 2 12" xfId="11164" xr:uid="{00000000-0005-0000-0000-0000412B0000}"/>
    <cellStyle name="40% - 강조색1 2 12 2" xfId="11165" xr:uid="{00000000-0005-0000-0000-0000422B0000}"/>
    <cellStyle name="40% - 강조색1 2 13" xfId="11166" xr:uid="{00000000-0005-0000-0000-0000432B0000}"/>
    <cellStyle name="40% - 강조색1 2 13 2" xfId="11167" xr:uid="{00000000-0005-0000-0000-0000442B0000}"/>
    <cellStyle name="40% - 강조색1 2 14" xfId="11168" xr:uid="{00000000-0005-0000-0000-0000452B0000}"/>
    <cellStyle name="40% - 강조색1 2 14 2" xfId="11169" xr:uid="{00000000-0005-0000-0000-0000462B0000}"/>
    <cellStyle name="40% - 강조색1 2 15" xfId="11170" xr:uid="{00000000-0005-0000-0000-0000472B0000}"/>
    <cellStyle name="40% - 강조색1 2 15 2" xfId="11171" xr:uid="{00000000-0005-0000-0000-0000482B0000}"/>
    <cellStyle name="40% - 강조색1 2 16" xfId="11172" xr:uid="{00000000-0005-0000-0000-0000492B0000}"/>
    <cellStyle name="40% - 강조색1 2 17" xfId="11173" xr:uid="{00000000-0005-0000-0000-00004A2B0000}"/>
    <cellStyle name="40% - 강조색1 2 18" xfId="11174" xr:uid="{00000000-0005-0000-0000-00004B2B0000}"/>
    <cellStyle name="40% - 강조색1 2 19" xfId="11175" xr:uid="{00000000-0005-0000-0000-00004C2B0000}"/>
    <cellStyle name="40% - 강조색1 2 2" xfId="11176" xr:uid="{00000000-0005-0000-0000-00004D2B0000}"/>
    <cellStyle name="40% - 강조색1 2 2 10" xfId="11177" xr:uid="{00000000-0005-0000-0000-00004E2B0000}"/>
    <cellStyle name="40% - 강조색1 2 2 10 10" xfId="11178" xr:uid="{00000000-0005-0000-0000-00004F2B0000}"/>
    <cellStyle name="40% - 강조색1 2 2 10 2" xfId="11179" xr:uid="{00000000-0005-0000-0000-0000502B0000}"/>
    <cellStyle name="40% - 강조색1 2 2 10 2 2" xfId="11180" xr:uid="{00000000-0005-0000-0000-0000512B0000}"/>
    <cellStyle name="40% - 강조색1 2 2 10 3" xfId="11181" xr:uid="{00000000-0005-0000-0000-0000522B0000}"/>
    <cellStyle name="40% - 강조색1 2 2 10 3 2" xfId="11182" xr:uid="{00000000-0005-0000-0000-0000532B0000}"/>
    <cellStyle name="40% - 강조색1 2 2 10 4" xfId="11183" xr:uid="{00000000-0005-0000-0000-0000542B0000}"/>
    <cellStyle name="40% - 강조색1 2 2 10 4 2" xfId="11184" xr:uid="{00000000-0005-0000-0000-0000552B0000}"/>
    <cellStyle name="40% - 강조색1 2 2 10 5" xfId="11185" xr:uid="{00000000-0005-0000-0000-0000562B0000}"/>
    <cellStyle name="40% - 강조색1 2 2 10 5 2" xfId="11186" xr:uid="{00000000-0005-0000-0000-0000572B0000}"/>
    <cellStyle name="40% - 강조색1 2 2 10 6" xfId="11187" xr:uid="{00000000-0005-0000-0000-0000582B0000}"/>
    <cellStyle name="40% - 강조색1 2 2 10 7" xfId="11188" xr:uid="{00000000-0005-0000-0000-0000592B0000}"/>
    <cellStyle name="40% - 강조색1 2 2 10 8" xfId="11189" xr:uid="{00000000-0005-0000-0000-00005A2B0000}"/>
    <cellStyle name="40% - 강조색1 2 2 10 9" xfId="11190" xr:uid="{00000000-0005-0000-0000-00005B2B0000}"/>
    <cellStyle name="40% - 강조색1 2 2 11" xfId="11191" xr:uid="{00000000-0005-0000-0000-00005C2B0000}"/>
    <cellStyle name="40% - 강조색1 2 2 11 2" xfId="11192" xr:uid="{00000000-0005-0000-0000-00005D2B0000}"/>
    <cellStyle name="40% - 강조색1 2 2 12" xfId="11193" xr:uid="{00000000-0005-0000-0000-00005E2B0000}"/>
    <cellStyle name="40% - 강조색1 2 2 12 2" xfId="11194" xr:uid="{00000000-0005-0000-0000-00005F2B0000}"/>
    <cellStyle name="40% - 강조색1 2 2 13" xfId="11195" xr:uid="{00000000-0005-0000-0000-0000602B0000}"/>
    <cellStyle name="40% - 강조색1 2 2 13 2" xfId="11196" xr:uid="{00000000-0005-0000-0000-0000612B0000}"/>
    <cellStyle name="40% - 강조색1 2 2 14" xfId="11197" xr:uid="{00000000-0005-0000-0000-0000622B0000}"/>
    <cellStyle name="40% - 강조색1 2 2 14 2" xfId="11198" xr:uid="{00000000-0005-0000-0000-0000632B0000}"/>
    <cellStyle name="40% - 강조색1 2 2 15" xfId="11199" xr:uid="{00000000-0005-0000-0000-0000642B0000}"/>
    <cellStyle name="40% - 강조색1 2 2 16" xfId="11200" xr:uid="{00000000-0005-0000-0000-0000652B0000}"/>
    <cellStyle name="40% - 강조색1 2 2 17" xfId="11201" xr:uid="{00000000-0005-0000-0000-0000662B0000}"/>
    <cellStyle name="40% - 강조색1 2 2 18" xfId="11202" xr:uid="{00000000-0005-0000-0000-0000672B0000}"/>
    <cellStyle name="40% - 강조색1 2 2 19" xfId="11203" xr:uid="{00000000-0005-0000-0000-0000682B0000}"/>
    <cellStyle name="40% - 강조색1 2 2 2" xfId="11204" xr:uid="{00000000-0005-0000-0000-0000692B0000}"/>
    <cellStyle name="40% - 강조색1 2 2 2 10" xfId="11205" xr:uid="{00000000-0005-0000-0000-00006A2B0000}"/>
    <cellStyle name="40% - 강조색1 2 2 2 10 2" xfId="11206" xr:uid="{00000000-0005-0000-0000-00006B2B0000}"/>
    <cellStyle name="40% - 강조색1 2 2 2 11" xfId="11207" xr:uid="{00000000-0005-0000-0000-00006C2B0000}"/>
    <cellStyle name="40% - 강조색1 2 2 2 12" xfId="11208" xr:uid="{00000000-0005-0000-0000-00006D2B0000}"/>
    <cellStyle name="40% - 강조색1 2 2 2 13" xfId="11209" xr:uid="{00000000-0005-0000-0000-00006E2B0000}"/>
    <cellStyle name="40% - 강조색1 2 2 2 14" xfId="11210" xr:uid="{00000000-0005-0000-0000-00006F2B0000}"/>
    <cellStyle name="40% - 강조색1 2 2 2 15" xfId="11211" xr:uid="{00000000-0005-0000-0000-0000702B0000}"/>
    <cellStyle name="40% - 강조색1 2 2 2 2" xfId="11212" xr:uid="{00000000-0005-0000-0000-0000712B0000}"/>
    <cellStyle name="40% - 강조색1 2 2 2 2 10" xfId="11213" xr:uid="{00000000-0005-0000-0000-0000722B0000}"/>
    <cellStyle name="40% - 강조색1 2 2 2 2 11" xfId="11214" xr:uid="{00000000-0005-0000-0000-0000732B0000}"/>
    <cellStyle name="40% - 강조색1 2 2 2 2 12" xfId="11215" xr:uid="{00000000-0005-0000-0000-0000742B0000}"/>
    <cellStyle name="40% - 강조색1 2 2 2 2 13" xfId="11216" xr:uid="{00000000-0005-0000-0000-0000752B0000}"/>
    <cellStyle name="40% - 강조색1 2 2 2 2 14" xfId="11217" xr:uid="{00000000-0005-0000-0000-0000762B0000}"/>
    <cellStyle name="40% - 강조색1 2 2 2 2 2" xfId="11218" xr:uid="{00000000-0005-0000-0000-0000772B0000}"/>
    <cellStyle name="40% - 강조색1 2 2 2 2 2 10" xfId="11219" xr:uid="{00000000-0005-0000-0000-0000782B0000}"/>
    <cellStyle name="40% - 강조색1 2 2 2 2 2 2" xfId="11220" xr:uid="{00000000-0005-0000-0000-0000792B0000}"/>
    <cellStyle name="40% - 강조색1 2 2 2 2 2 2 2" xfId="11221" xr:uid="{00000000-0005-0000-0000-00007A2B0000}"/>
    <cellStyle name="40% - 강조색1 2 2 2 2 2 2 2 2" xfId="11222" xr:uid="{00000000-0005-0000-0000-00007B2B0000}"/>
    <cellStyle name="40% - 강조색1 2 2 2 2 2 2 2 3" xfId="11223" xr:uid="{00000000-0005-0000-0000-00007C2B0000}"/>
    <cellStyle name="40% - 강조색1 2 2 2 2 2 2 2 4" xfId="11224" xr:uid="{00000000-0005-0000-0000-00007D2B0000}"/>
    <cellStyle name="40% - 강조색1 2 2 2 2 2 2 2 5" xfId="11225" xr:uid="{00000000-0005-0000-0000-00007E2B0000}"/>
    <cellStyle name="40% - 강조색1 2 2 2 2 2 2 3" xfId="11226" xr:uid="{00000000-0005-0000-0000-00007F2B0000}"/>
    <cellStyle name="40% - 강조색1 2 2 2 2 2 2 4" xfId="11227" xr:uid="{00000000-0005-0000-0000-0000802B0000}"/>
    <cellStyle name="40% - 강조색1 2 2 2 2 2 2 5" xfId="11228" xr:uid="{00000000-0005-0000-0000-0000812B0000}"/>
    <cellStyle name="40% - 강조색1 2 2 2 2 2 2 6" xfId="11229" xr:uid="{00000000-0005-0000-0000-0000822B0000}"/>
    <cellStyle name="40% - 강조색1 2 2 2 2 2 2 7" xfId="11230" xr:uid="{00000000-0005-0000-0000-0000832B0000}"/>
    <cellStyle name="40% - 강조색1 2 2 2 2 2 3" xfId="11231" xr:uid="{00000000-0005-0000-0000-0000842B0000}"/>
    <cellStyle name="40% - 강조색1 2 2 2 2 2 3 2" xfId="11232" xr:uid="{00000000-0005-0000-0000-0000852B0000}"/>
    <cellStyle name="40% - 강조색1 2 2 2 2 2 3 3" xfId="11233" xr:uid="{00000000-0005-0000-0000-0000862B0000}"/>
    <cellStyle name="40% - 강조색1 2 2 2 2 2 3 4" xfId="11234" xr:uid="{00000000-0005-0000-0000-0000872B0000}"/>
    <cellStyle name="40% - 강조색1 2 2 2 2 2 3 5" xfId="11235" xr:uid="{00000000-0005-0000-0000-0000882B0000}"/>
    <cellStyle name="40% - 강조색1 2 2 2 2 2 3 6" xfId="11236" xr:uid="{00000000-0005-0000-0000-0000892B0000}"/>
    <cellStyle name="40% - 강조색1 2 2 2 2 2 4" xfId="11237" xr:uid="{00000000-0005-0000-0000-00008A2B0000}"/>
    <cellStyle name="40% - 강조색1 2 2 2 2 2 4 2" xfId="11238" xr:uid="{00000000-0005-0000-0000-00008B2B0000}"/>
    <cellStyle name="40% - 강조색1 2 2 2 2 2 4 3" xfId="11239" xr:uid="{00000000-0005-0000-0000-00008C2B0000}"/>
    <cellStyle name="40% - 강조색1 2 2 2 2 2 5" xfId="11240" xr:uid="{00000000-0005-0000-0000-00008D2B0000}"/>
    <cellStyle name="40% - 강조색1 2 2 2 2 2 5 2" xfId="11241" xr:uid="{00000000-0005-0000-0000-00008E2B0000}"/>
    <cellStyle name="40% - 강조색1 2 2 2 2 2 6" xfId="11242" xr:uid="{00000000-0005-0000-0000-00008F2B0000}"/>
    <cellStyle name="40% - 강조색1 2 2 2 2 2 7" xfId="11243" xr:uid="{00000000-0005-0000-0000-0000902B0000}"/>
    <cellStyle name="40% - 강조색1 2 2 2 2 2 8" xfId="11244" xr:uid="{00000000-0005-0000-0000-0000912B0000}"/>
    <cellStyle name="40% - 강조색1 2 2 2 2 2 9" xfId="11245" xr:uid="{00000000-0005-0000-0000-0000922B0000}"/>
    <cellStyle name="40% - 강조색1 2 2 2 2 3" xfId="11246" xr:uid="{00000000-0005-0000-0000-0000932B0000}"/>
    <cellStyle name="40% - 강조색1 2 2 2 2 3 10" xfId="11247" xr:uid="{00000000-0005-0000-0000-0000942B0000}"/>
    <cellStyle name="40% - 강조색1 2 2 2 2 3 2" xfId="11248" xr:uid="{00000000-0005-0000-0000-0000952B0000}"/>
    <cellStyle name="40% - 강조색1 2 2 2 2 3 2 2" xfId="11249" xr:uid="{00000000-0005-0000-0000-0000962B0000}"/>
    <cellStyle name="40% - 강조색1 2 2 2 2 3 2 2 2" xfId="11250" xr:uid="{00000000-0005-0000-0000-0000972B0000}"/>
    <cellStyle name="40% - 강조색1 2 2 2 2 3 2 2 3" xfId="11251" xr:uid="{00000000-0005-0000-0000-0000982B0000}"/>
    <cellStyle name="40% - 강조색1 2 2 2 2 3 2 2 4" xfId="11252" xr:uid="{00000000-0005-0000-0000-0000992B0000}"/>
    <cellStyle name="40% - 강조색1 2 2 2 2 3 2 2 5" xfId="11253" xr:uid="{00000000-0005-0000-0000-00009A2B0000}"/>
    <cellStyle name="40% - 강조색1 2 2 2 2 3 2 3" xfId="11254" xr:uid="{00000000-0005-0000-0000-00009B2B0000}"/>
    <cellStyle name="40% - 강조색1 2 2 2 2 3 2 4" xfId="11255" xr:uid="{00000000-0005-0000-0000-00009C2B0000}"/>
    <cellStyle name="40% - 강조색1 2 2 2 2 3 2 5" xfId="11256" xr:uid="{00000000-0005-0000-0000-00009D2B0000}"/>
    <cellStyle name="40% - 강조색1 2 2 2 2 3 2 6" xfId="11257" xr:uid="{00000000-0005-0000-0000-00009E2B0000}"/>
    <cellStyle name="40% - 강조색1 2 2 2 2 3 2 7" xfId="11258" xr:uid="{00000000-0005-0000-0000-00009F2B0000}"/>
    <cellStyle name="40% - 강조색1 2 2 2 2 3 3" xfId="11259" xr:uid="{00000000-0005-0000-0000-0000A02B0000}"/>
    <cellStyle name="40% - 강조색1 2 2 2 2 3 3 2" xfId="11260" xr:uid="{00000000-0005-0000-0000-0000A12B0000}"/>
    <cellStyle name="40% - 강조색1 2 2 2 2 3 3 3" xfId="11261" xr:uid="{00000000-0005-0000-0000-0000A22B0000}"/>
    <cellStyle name="40% - 강조색1 2 2 2 2 3 3 4" xfId="11262" xr:uid="{00000000-0005-0000-0000-0000A32B0000}"/>
    <cellStyle name="40% - 강조색1 2 2 2 2 3 3 5" xfId="11263" xr:uid="{00000000-0005-0000-0000-0000A42B0000}"/>
    <cellStyle name="40% - 강조색1 2 2 2 2 3 3 6" xfId="11264" xr:uid="{00000000-0005-0000-0000-0000A52B0000}"/>
    <cellStyle name="40% - 강조색1 2 2 2 2 3 4" xfId="11265" xr:uid="{00000000-0005-0000-0000-0000A62B0000}"/>
    <cellStyle name="40% - 강조색1 2 2 2 2 3 4 2" xfId="11266" xr:uid="{00000000-0005-0000-0000-0000A72B0000}"/>
    <cellStyle name="40% - 강조색1 2 2 2 2 3 4 3" xfId="11267" xr:uid="{00000000-0005-0000-0000-0000A82B0000}"/>
    <cellStyle name="40% - 강조색1 2 2 2 2 3 5" xfId="11268" xr:uid="{00000000-0005-0000-0000-0000A92B0000}"/>
    <cellStyle name="40% - 강조색1 2 2 2 2 3 5 2" xfId="11269" xr:uid="{00000000-0005-0000-0000-0000AA2B0000}"/>
    <cellStyle name="40% - 강조색1 2 2 2 2 3 6" xfId="11270" xr:uid="{00000000-0005-0000-0000-0000AB2B0000}"/>
    <cellStyle name="40% - 강조색1 2 2 2 2 3 7" xfId="11271" xr:uid="{00000000-0005-0000-0000-0000AC2B0000}"/>
    <cellStyle name="40% - 강조색1 2 2 2 2 3 8" xfId="11272" xr:uid="{00000000-0005-0000-0000-0000AD2B0000}"/>
    <cellStyle name="40% - 강조색1 2 2 2 2 3 9" xfId="11273" xr:uid="{00000000-0005-0000-0000-0000AE2B0000}"/>
    <cellStyle name="40% - 강조색1 2 2 2 2 4" xfId="11274" xr:uid="{00000000-0005-0000-0000-0000AF2B0000}"/>
    <cellStyle name="40% - 강조색1 2 2 2 2 4 10" xfId="11275" xr:uid="{00000000-0005-0000-0000-0000B02B0000}"/>
    <cellStyle name="40% - 강조색1 2 2 2 2 4 2" xfId="11276" xr:uid="{00000000-0005-0000-0000-0000B12B0000}"/>
    <cellStyle name="40% - 강조색1 2 2 2 2 4 2 2" xfId="11277" xr:uid="{00000000-0005-0000-0000-0000B22B0000}"/>
    <cellStyle name="40% - 강조색1 2 2 2 2 4 2 3" xfId="11278" xr:uid="{00000000-0005-0000-0000-0000B32B0000}"/>
    <cellStyle name="40% - 강조색1 2 2 2 2 4 2 4" xfId="11279" xr:uid="{00000000-0005-0000-0000-0000B42B0000}"/>
    <cellStyle name="40% - 강조색1 2 2 2 2 4 2 5" xfId="11280" xr:uid="{00000000-0005-0000-0000-0000B52B0000}"/>
    <cellStyle name="40% - 강조색1 2 2 2 2 4 2 6" xfId="11281" xr:uid="{00000000-0005-0000-0000-0000B62B0000}"/>
    <cellStyle name="40% - 강조색1 2 2 2 2 4 3" xfId="11282" xr:uid="{00000000-0005-0000-0000-0000B72B0000}"/>
    <cellStyle name="40% - 강조색1 2 2 2 2 4 3 2" xfId="11283" xr:uid="{00000000-0005-0000-0000-0000B82B0000}"/>
    <cellStyle name="40% - 강조색1 2 2 2 2 4 3 3" xfId="11284" xr:uid="{00000000-0005-0000-0000-0000B92B0000}"/>
    <cellStyle name="40% - 강조색1 2 2 2 2 4 4" xfId="11285" xr:uid="{00000000-0005-0000-0000-0000BA2B0000}"/>
    <cellStyle name="40% - 강조색1 2 2 2 2 4 4 2" xfId="11286" xr:uid="{00000000-0005-0000-0000-0000BB2B0000}"/>
    <cellStyle name="40% - 강조색1 2 2 2 2 4 4 3" xfId="11287" xr:uid="{00000000-0005-0000-0000-0000BC2B0000}"/>
    <cellStyle name="40% - 강조색1 2 2 2 2 4 5" xfId="11288" xr:uid="{00000000-0005-0000-0000-0000BD2B0000}"/>
    <cellStyle name="40% - 강조색1 2 2 2 2 4 5 2" xfId="11289" xr:uid="{00000000-0005-0000-0000-0000BE2B0000}"/>
    <cellStyle name="40% - 강조색1 2 2 2 2 4 6" xfId="11290" xr:uid="{00000000-0005-0000-0000-0000BF2B0000}"/>
    <cellStyle name="40% - 강조색1 2 2 2 2 4 7" xfId="11291" xr:uid="{00000000-0005-0000-0000-0000C02B0000}"/>
    <cellStyle name="40% - 강조색1 2 2 2 2 4 8" xfId="11292" xr:uid="{00000000-0005-0000-0000-0000C12B0000}"/>
    <cellStyle name="40% - 강조색1 2 2 2 2 4 9" xfId="11293" xr:uid="{00000000-0005-0000-0000-0000C22B0000}"/>
    <cellStyle name="40% - 강조색1 2 2 2 2 5" xfId="11294" xr:uid="{00000000-0005-0000-0000-0000C32B0000}"/>
    <cellStyle name="40% - 강조색1 2 2 2 2 5 10" xfId="11295" xr:uid="{00000000-0005-0000-0000-0000C42B0000}"/>
    <cellStyle name="40% - 강조색1 2 2 2 2 5 2" xfId="11296" xr:uid="{00000000-0005-0000-0000-0000C52B0000}"/>
    <cellStyle name="40% - 강조색1 2 2 2 2 5 2 2" xfId="11297" xr:uid="{00000000-0005-0000-0000-0000C62B0000}"/>
    <cellStyle name="40% - 강조색1 2 2 2 2 5 2 3" xfId="11298" xr:uid="{00000000-0005-0000-0000-0000C72B0000}"/>
    <cellStyle name="40% - 강조색1 2 2 2 2 5 3" xfId="11299" xr:uid="{00000000-0005-0000-0000-0000C82B0000}"/>
    <cellStyle name="40% - 강조색1 2 2 2 2 5 3 2" xfId="11300" xr:uid="{00000000-0005-0000-0000-0000C92B0000}"/>
    <cellStyle name="40% - 강조색1 2 2 2 2 5 3 3" xfId="11301" xr:uid="{00000000-0005-0000-0000-0000CA2B0000}"/>
    <cellStyle name="40% - 강조색1 2 2 2 2 5 4" xfId="11302" xr:uid="{00000000-0005-0000-0000-0000CB2B0000}"/>
    <cellStyle name="40% - 강조색1 2 2 2 2 5 4 2" xfId="11303" xr:uid="{00000000-0005-0000-0000-0000CC2B0000}"/>
    <cellStyle name="40% - 강조색1 2 2 2 2 5 5" xfId="11304" xr:uid="{00000000-0005-0000-0000-0000CD2B0000}"/>
    <cellStyle name="40% - 강조색1 2 2 2 2 5 5 2" xfId="11305" xr:uid="{00000000-0005-0000-0000-0000CE2B0000}"/>
    <cellStyle name="40% - 강조색1 2 2 2 2 5 6" xfId="11306" xr:uid="{00000000-0005-0000-0000-0000CF2B0000}"/>
    <cellStyle name="40% - 강조색1 2 2 2 2 5 7" xfId="11307" xr:uid="{00000000-0005-0000-0000-0000D02B0000}"/>
    <cellStyle name="40% - 강조색1 2 2 2 2 5 8" xfId="11308" xr:uid="{00000000-0005-0000-0000-0000D12B0000}"/>
    <cellStyle name="40% - 강조색1 2 2 2 2 5 9" xfId="11309" xr:uid="{00000000-0005-0000-0000-0000D22B0000}"/>
    <cellStyle name="40% - 강조색1 2 2 2 2 6" xfId="11310" xr:uid="{00000000-0005-0000-0000-0000D32B0000}"/>
    <cellStyle name="40% - 강조색1 2 2 2 2 6 2" xfId="11311" xr:uid="{00000000-0005-0000-0000-0000D42B0000}"/>
    <cellStyle name="40% - 강조색1 2 2 2 2 6 3" xfId="11312" xr:uid="{00000000-0005-0000-0000-0000D52B0000}"/>
    <cellStyle name="40% - 강조색1 2 2 2 2 7" xfId="11313" xr:uid="{00000000-0005-0000-0000-0000D62B0000}"/>
    <cellStyle name="40% - 강조색1 2 2 2 2 7 2" xfId="11314" xr:uid="{00000000-0005-0000-0000-0000D72B0000}"/>
    <cellStyle name="40% - 강조색1 2 2 2 2 7 3" xfId="11315" xr:uid="{00000000-0005-0000-0000-0000D82B0000}"/>
    <cellStyle name="40% - 강조색1 2 2 2 2 8" xfId="11316" xr:uid="{00000000-0005-0000-0000-0000D92B0000}"/>
    <cellStyle name="40% - 강조색1 2 2 2 2 8 2" xfId="11317" xr:uid="{00000000-0005-0000-0000-0000DA2B0000}"/>
    <cellStyle name="40% - 강조색1 2 2 2 2 8 3" xfId="11318" xr:uid="{00000000-0005-0000-0000-0000DB2B0000}"/>
    <cellStyle name="40% - 강조색1 2 2 2 2 9" xfId="11319" xr:uid="{00000000-0005-0000-0000-0000DC2B0000}"/>
    <cellStyle name="40% - 강조색1 2 2 2 2 9 2" xfId="11320" xr:uid="{00000000-0005-0000-0000-0000DD2B0000}"/>
    <cellStyle name="40% - 강조색1 2 2 2 3" xfId="11321" xr:uid="{00000000-0005-0000-0000-0000DE2B0000}"/>
    <cellStyle name="40% - 강조색1 2 2 2 3 10" xfId="11322" xr:uid="{00000000-0005-0000-0000-0000DF2B0000}"/>
    <cellStyle name="40% - 강조색1 2 2 2 3 2" xfId="11323" xr:uid="{00000000-0005-0000-0000-0000E02B0000}"/>
    <cellStyle name="40% - 강조색1 2 2 2 3 2 2" xfId="11324" xr:uid="{00000000-0005-0000-0000-0000E12B0000}"/>
    <cellStyle name="40% - 강조색1 2 2 2 3 2 2 2" xfId="11325" xr:uid="{00000000-0005-0000-0000-0000E22B0000}"/>
    <cellStyle name="40% - 강조색1 2 2 2 3 2 2 3" xfId="11326" xr:uid="{00000000-0005-0000-0000-0000E32B0000}"/>
    <cellStyle name="40% - 강조색1 2 2 2 3 2 2 4" xfId="11327" xr:uid="{00000000-0005-0000-0000-0000E42B0000}"/>
    <cellStyle name="40% - 강조색1 2 2 2 3 2 2 5" xfId="11328" xr:uid="{00000000-0005-0000-0000-0000E52B0000}"/>
    <cellStyle name="40% - 강조색1 2 2 2 3 2 3" xfId="11329" xr:uid="{00000000-0005-0000-0000-0000E62B0000}"/>
    <cellStyle name="40% - 강조색1 2 2 2 3 2 4" xfId="11330" xr:uid="{00000000-0005-0000-0000-0000E72B0000}"/>
    <cellStyle name="40% - 강조색1 2 2 2 3 2 5" xfId="11331" xr:uid="{00000000-0005-0000-0000-0000E82B0000}"/>
    <cellStyle name="40% - 강조색1 2 2 2 3 2 6" xfId="11332" xr:uid="{00000000-0005-0000-0000-0000E92B0000}"/>
    <cellStyle name="40% - 강조색1 2 2 2 3 2 7" xfId="11333" xr:uid="{00000000-0005-0000-0000-0000EA2B0000}"/>
    <cellStyle name="40% - 강조색1 2 2 2 3 3" xfId="11334" xr:uid="{00000000-0005-0000-0000-0000EB2B0000}"/>
    <cellStyle name="40% - 강조색1 2 2 2 3 3 2" xfId="11335" xr:uid="{00000000-0005-0000-0000-0000EC2B0000}"/>
    <cellStyle name="40% - 강조색1 2 2 2 3 3 3" xfId="11336" xr:uid="{00000000-0005-0000-0000-0000ED2B0000}"/>
    <cellStyle name="40% - 강조색1 2 2 2 3 3 4" xfId="11337" xr:uid="{00000000-0005-0000-0000-0000EE2B0000}"/>
    <cellStyle name="40% - 강조색1 2 2 2 3 3 5" xfId="11338" xr:uid="{00000000-0005-0000-0000-0000EF2B0000}"/>
    <cellStyle name="40% - 강조색1 2 2 2 3 3 6" xfId="11339" xr:uid="{00000000-0005-0000-0000-0000F02B0000}"/>
    <cellStyle name="40% - 강조색1 2 2 2 3 4" xfId="11340" xr:uid="{00000000-0005-0000-0000-0000F12B0000}"/>
    <cellStyle name="40% - 강조색1 2 2 2 3 4 2" xfId="11341" xr:uid="{00000000-0005-0000-0000-0000F22B0000}"/>
    <cellStyle name="40% - 강조색1 2 2 2 3 4 3" xfId="11342" xr:uid="{00000000-0005-0000-0000-0000F32B0000}"/>
    <cellStyle name="40% - 강조색1 2 2 2 3 5" xfId="11343" xr:uid="{00000000-0005-0000-0000-0000F42B0000}"/>
    <cellStyle name="40% - 강조색1 2 2 2 3 5 2" xfId="11344" xr:uid="{00000000-0005-0000-0000-0000F52B0000}"/>
    <cellStyle name="40% - 강조색1 2 2 2 3 6" xfId="11345" xr:uid="{00000000-0005-0000-0000-0000F62B0000}"/>
    <cellStyle name="40% - 강조색1 2 2 2 3 7" xfId="11346" xr:uid="{00000000-0005-0000-0000-0000F72B0000}"/>
    <cellStyle name="40% - 강조색1 2 2 2 3 8" xfId="11347" xr:uid="{00000000-0005-0000-0000-0000F82B0000}"/>
    <cellStyle name="40% - 강조색1 2 2 2 3 9" xfId="11348" xr:uid="{00000000-0005-0000-0000-0000F92B0000}"/>
    <cellStyle name="40% - 강조색1 2 2 2 4" xfId="11349" xr:uid="{00000000-0005-0000-0000-0000FA2B0000}"/>
    <cellStyle name="40% - 강조색1 2 2 2 4 10" xfId="11350" xr:uid="{00000000-0005-0000-0000-0000FB2B0000}"/>
    <cellStyle name="40% - 강조색1 2 2 2 4 2" xfId="11351" xr:uid="{00000000-0005-0000-0000-0000FC2B0000}"/>
    <cellStyle name="40% - 강조색1 2 2 2 4 2 2" xfId="11352" xr:uid="{00000000-0005-0000-0000-0000FD2B0000}"/>
    <cellStyle name="40% - 강조색1 2 2 2 4 2 2 2" xfId="11353" xr:uid="{00000000-0005-0000-0000-0000FE2B0000}"/>
    <cellStyle name="40% - 강조색1 2 2 2 4 2 2 3" xfId="11354" xr:uid="{00000000-0005-0000-0000-0000FF2B0000}"/>
    <cellStyle name="40% - 강조색1 2 2 2 4 2 2 4" xfId="11355" xr:uid="{00000000-0005-0000-0000-0000002C0000}"/>
    <cellStyle name="40% - 강조색1 2 2 2 4 2 2 5" xfId="11356" xr:uid="{00000000-0005-0000-0000-0000012C0000}"/>
    <cellStyle name="40% - 강조색1 2 2 2 4 2 3" xfId="11357" xr:uid="{00000000-0005-0000-0000-0000022C0000}"/>
    <cellStyle name="40% - 강조색1 2 2 2 4 2 4" xfId="11358" xr:uid="{00000000-0005-0000-0000-0000032C0000}"/>
    <cellStyle name="40% - 강조색1 2 2 2 4 2 5" xfId="11359" xr:uid="{00000000-0005-0000-0000-0000042C0000}"/>
    <cellStyle name="40% - 강조색1 2 2 2 4 2 6" xfId="11360" xr:uid="{00000000-0005-0000-0000-0000052C0000}"/>
    <cellStyle name="40% - 강조색1 2 2 2 4 2 7" xfId="11361" xr:uid="{00000000-0005-0000-0000-0000062C0000}"/>
    <cellStyle name="40% - 강조색1 2 2 2 4 3" xfId="11362" xr:uid="{00000000-0005-0000-0000-0000072C0000}"/>
    <cellStyle name="40% - 강조색1 2 2 2 4 3 2" xfId="11363" xr:uid="{00000000-0005-0000-0000-0000082C0000}"/>
    <cellStyle name="40% - 강조색1 2 2 2 4 3 3" xfId="11364" xr:uid="{00000000-0005-0000-0000-0000092C0000}"/>
    <cellStyle name="40% - 강조색1 2 2 2 4 3 4" xfId="11365" xr:uid="{00000000-0005-0000-0000-00000A2C0000}"/>
    <cellStyle name="40% - 강조색1 2 2 2 4 3 5" xfId="11366" xr:uid="{00000000-0005-0000-0000-00000B2C0000}"/>
    <cellStyle name="40% - 강조색1 2 2 2 4 3 6" xfId="11367" xr:uid="{00000000-0005-0000-0000-00000C2C0000}"/>
    <cellStyle name="40% - 강조색1 2 2 2 4 4" xfId="11368" xr:uid="{00000000-0005-0000-0000-00000D2C0000}"/>
    <cellStyle name="40% - 강조색1 2 2 2 4 4 2" xfId="11369" xr:uid="{00000000-0005-0000-0000-00000E2C0000}"/>
    <cellStyle name="40% - 강조색1 2 2 2 4 4 3" xfId="11370" xr:uid="{00000000-0005-0000-0000-00000F2C0000}"/>
    <cellStyle name="40% - 강조색1 2 2 2 4 5" xfId="11371" xr:uid="{00000000-0005-0000-0000-0000102C0000}"/>
    <cellStyle name="40% - 강조색1 2 2 2 4 5 2" xfId="11372" xr:uid="{00000000-0005-0000-0000-0000112C0000}"/>
    <cellStyle name="40% - 강조색1 2 2 2 4 6" xfId="11373" xr:uid="{00000000-0005-0000-0000-0000122C0000}"/>
    <cellStyle name="40% - 강조색1 2 2 2 4 7" xfId="11374" xr:uid="{00000000-0005-0000-0000-0000132C0000}"/>
    <cellStyle name="40% - 강조색1 2 2 2 4 8" xfId="11375" xr:uid="{00000000-0005-0000-0000-0000142C0000}"/>
    <cellStyle name="40% - 강조색1 2 2 2 4 9" xfId="11376" xr:uid="{00000000-0005-0000-0000-0000152C0000}"/>
    <cellStyle name="40% - 강조색1 2 2 2 5" xfId="11377" xr:uid="{00000000-0005-0000-0000-0000162C0000}"/>
    <cellStyle name="40% - 강조색1 2 2 2 5 10" xfId="11378" xr:uid="{00000000-0005-0000-0000-0000172C0000}"/>
    <cellStyle name="40% - 강조색1 2 2 2 5 2" xfId="11379" xr:uid="{00000000-0005-0000-0000-0000182C0000}"/>
    <cellStyle name="40% - 강조색1 2 2 2 5 2 2" xfId="11380" xr:uid="{00000000-0005-0000-0000-0000192C0000}"/>
    <cellStyle name="40% - 강조색1 2 2 2 5 2 3" xfId="11381" xr:uid="{00000000-0005-0000-0000-00001A2C0000}"/>
    <cellStyle name="40% - 강조색1 2 2 2 5 2 4" xfId="11382" xr:uid="{00000000-0005-0000-0000-00001B2C0000}"/>
    <cellStyle name="40% - 강조색1 2 2 2 5 2 5" xfId="11383" xr:uid="{00000000-0005-0000-0000-00001C2C0000}"/>
    <cellStyle name="40% - 강조색1 2 2 2 5 2 6" xfId="11384" xr:uid="{00000000-0005-0000-0000-00001D2C0000}"/>
    <cellStyle name="40% - 강조색1 2 2 2 5 3" xfId="11385" xr:uid="{00000000-0005-0000-0000-00001E2C0000}"/>
    <cellStyle name="40% - 강조색1 2 2 2 5 3 2" xfId="11386" xr:uid="{00000000-0005-0000-0000-00001F2C0000}"/>
    <cellStyle name="40% - 강조색1 2 2 2 5 3 3" xfId="11387" xr:uid="{00000000-0005-0000-0000-0000202C0000}"/>
    <cellStyle name="40% - 강조색1 2 2 2 5 4" xfId="11388" xr:uid="{00000000-0005-0000-0000-0000212C0000}"/>
    <cellStyle name="40% - 강조색1 2 2 2 5 4 2" xfId="11389" xr:uid="{00000000-0005-0000-0000-0000222C0000}"/>
    <cellStyle name="40% - 강조색1 2 2 2 5 4 3" xfId="11390" xr:uid="{00000000-0005-0000-0000-0000232C0000}"/>
    <cellStyle name="40% - 강조색1 2 2 2 5 5" xfId="11391" xr:uid="{00000000-0005-0000-0000-0000242C0000}"/>
    <cellStyle name="40% - 강조색1 2 2 2 5 5 2" xfId="11392" xr:uid="{00000000-0005-0000-0000-0000252C0000}"/>
    <cellStyle name="40% - 강조색1 2 2 2 5 6" xfId="11393" xr:uid="{00000000-0005-0000-0000-0000262C0000}"/>
    <cellStyle name="40% - 강조색1 2 2 2 5 7" xfId="11394" xr:uid="{00000000-0005-0000-0000-0000272C0000}"/>
    <cellStyle name="40% - 강조색1 2 2 2 5 8" xfId="11395" xr:uid="{00000000-0005-0000-0000-0000282C0000}"/>
    <cellStyle name="40% - 강조색1 2 2 2 5 9" xfId="11396" xr:uid="{00000000-0005-0000-0000-0000292C0000}"/>
    <cellStyle name="40% - 강조색1 2 2 2 6" xfId="11397" xr:uid="{00000000-0005-0000-0000-00002A2C0000}"/>
    <cellStyle name="40% - 강조색1 2 2 2 6 10" xfId="11398" xr:uid="{00000000-0005-0000-0000-00002B2C0000}"/>
    <cellStyle name="40% - 강조색1 2 2 2 6 2" xfId="11399" xr:uid="{00000000-0005-0000-0000-00002C2C0000}"/>
    <cellStyle name="40% - 강조색1 2 2 2 6 2 2" xfId="11400" xr:uid="{00000000-0005-0000-0000-00002D2C0000}"/>
    <cellStyle name="40% - 강조색1 2 2 2 6 2 3" xfId="11401" xr:uid="{00000000-0005-0000-0000-00002E2C0000}"/>
    <cellStyle name="40% - 강조색1 2 2 2 6 3" xfId="11402" xr:uid="{00000000-0005-0000-0000-00002F2C0000}"/>
    <cellStyle name="40% - 강조색1 2 2 2 6 3 2" xfId="11403" xr:uid="{00000000-0005-0000-0000-0000302C0000}"/>
    <cellStyle name="40% - 강조색1 2 2 2 6 3 3" xfId="11404" xr:uid="{00000000-0005-0000-0000-0000312C0000}"/>
    <cellStyle name="40% - 강조색1 2 2 2 6 4" xfId="11405" xr:uid="{00000000-0005-0000-0000-0000322C0000}"/>
    <cellStyle name="40% - 강조색1 2 2 2 6 4 2" xfId="11406" xr:uid="{00000000-0005-0000-0000-0000332C0000}"/>
    <cellStyle name="40% - 강조색1 2 2 2 6 5" xfId="11407" xr:uid="{00000000-0005-0000-0000-0000342C0000}"/>
    <cellStyle name="40% - 강조색1 2 2 2 6 5 2" xfId="11408" xr:uid="{00000000-0005-0000-0000-0000352C0000}"/>
    <cellStyle name="40% - 강조색1 2 2 2 6 6" xfId="11409" xr:uid="{00000000-0005-0000-0000-0000362C0000}"/>
    <cellStyle name="40% - 강조색1 2 2 2 6 7" xfId="11410" xr:uid="{00000000-0005-0000-0000-0000372C0000}"/>
    <cellStyle name="40% - 강조색1 2 2 2 6 8" xfId="11411" xr:uid="{00000000-0005-0000-0000-0000382C0000}"/>
    <cellStyle name="40% - 강조색1 2 2 2 6 9" xfId="11412" xr:uid="{00000000-0005-0000-0000-0000392C0000}"/>
    <cellStyle name="40% - 강조색1 2 2 2 7" xfId="11413" xr:uid="{00000000-0005-0000-0000-00003A2C0000}"/>
    <cellStyle name="40% - 강조색1 2 2 2 7 2" xfId="11414" xr:uid="{00000000-0005-0000-0000-00003B2C0000}"/>
    <cellStyle name="40% - 강조색1 2 2 2 7 3" xfId="11415" xr:uid="{00000000-0005-0000-0000-00003C2C0000}"/>
    <cellStyle name="40% - 강조색1 2 2 2 8" xfId="11416" xr:uid="{00000000-0005-0000-0000-00003D2C0000}"/>
    <cellStyle name="40% - 강조색1 2 2 2 8 2" xfId="11417" xr:uid="{00000000-0005-0000-0000-00003E2C0000}"/>
    <cellStyle name="40% - 강조색1 2 2 2 8 3" xfId="11418" xr:uid="{00000000-0005-0000-0000-00003F2C0000}"/>
    <cellStyle name="40% - 강조색1 2 2 2 9" xfId="11419" xr:uid="{00000000-0005-0000-0000-0000402C0000}"/>
    <cellStyle name="40% - 강조색1 2 2 2 9 2" xfId="11420" xr:uid="{00000000-0005-0000-0000-0000412C0000}"/>
    <cellStyle name="40% - 강조색1 2 2 2 9 3" xfId="11421" xr:uid="{00000000-0005-0000-0000-0000422C0000}"/>
    <cellStyle name="40% - 강조색1 2 2 3" xfId="11422" xr:uid="{00000000-0005-0000-0000-0000432C0000}"/>
    <cellStyle name="40% - 강조색1 2 2 3 10" xfId="11423" xr:uid="{00000000-0005-0000-0000-0000442C0000}"/>
    <cellStyle name="40% - 강조색1 2 2 3 10 2" xfId="11424" xr:uid="{00000000-0005-0000-0000-0000452C0000}"/>
    <cellStyle name="40% - 강조색1 2 2 3 11" xfId="11425" xr:uid="{00000000-0005-0000-0000-0000462C0000}"/>
    <cellStyle name="40% - 강조색1 2 2 3 12" xfId="11426" xr:uid="{00000000-0005-0000-0000-0000472C0000}"/>
    <cellStyle name="40% - 강조색1 2 2 3 13" xfId="11427" xr:uid="{00000000-0005-0000-0000-0000482C0000}"/>
    <cellStyle name="40% - 강조색1 2 2 3 14" xfId="11428" xr:uid="{00000000-0005-0000-0000-0000492C0000}"/>
    <cellStyle name="40% - 강조색1 2 2 3 15" xfId="11429" xr:uid="{00000000-0005-0000-0000-00004A2C0000}"/>
    <cellStyle name="40% - 강조색1 2 2 3 2" xfId="11430" xr:uid="{00000000-0005-0000-0000-00004B2C0000}"/>
    <cellStyle name="40% - 강조색1 2 2 3 2 10" xfId="11431" xr:uid="{00000000-0005-0000-0000-00004C2C0000}"/>
    <cellStyle name="40% - 강조색1 2 2 3 2 11" xfId="11432" xr:uid="{00000000-0005-0000-0000-00004D2C0000}"/>
    <cellStyle name="40% - 강조색1 2 2 3 2 12" xfId="11433" xr:uid="{00000000-0005-0000-0000-00004E2C0000}"/>
    <cellStyle name="40% - 강조색1 2 2 3 2 2" xfId="11434" xr:uid="{00000000-0005-0000-0000-00004F2C0000}"/>
    <cellStyle name="40% - 강조색1 2 2 3 2 2 10" xfId="11435" xr:uid="{00000000-0005-0000-0000-0000502C0000}"/>
    <cellStyle name="40% - 강조색1 2 2 3 2 2 2" xfId="11436" xr:uid="{00000000-0005-0000-0000-0000512C0000}"/>
    <cellStyle name="40% - 강조색1 2 2 3 2 2 2 2" xfId="11437" xr:uid="{00000000-0005-0000-0000-0000522C0000}"/>
    <cellStyle name="40% - 강조색1 2 2 3 2 2 2 2 2" xfId="11438" xr:uid="{00000000-0005-0000-0000-0000532C0000}"/>
    <cellStyle name="40% - 강조색1 2 2 3 2 2 2 2 3" xfId="11439" xr:uid="{00000000-0005-0000-0000-0000542C0000}"/>
    <cellStyle name="40% - 강조색1 2 2 3 2 2 2 2 4" xfId="11440" xr:uid="{00000000-0005-0000-0000-0000552C0000}"/>
    <cellStyle name="40% - 강조색1 2 2 3 2 2 2 2 5" xfId="11441" xr:uid="{00000000-0005-0000-0000-0000562C0000}"/>
    <cellStyle name="40% - 강조색1 2 2 3 2 2 2 3" xfId="11442" xr:uid="{00000000-0005-0000-0000-0000572C0000}"/>
    <cellStyle name="40% - 강조색1 2 2 3 2 2 2 4" xfId="11443" xr:uid="{00000000-0005-0000-0000-0000582C0000}"/>
    <cellStyle name="40% - 강조색1 2 2 3 2 2 2 5" xfId="11444" xr:uid="{00000000-0005-0000-0000-0000592C0000}"/>
    <cellStyle name="40% - 강조색1 2 2 3 2 2 2 6" xfId="11445" xr:uid="{00000000-0005-0000-0000-00005A2C0000}"/>
    <cellStyle name="40% - 강조색1 2 2 3 2 2 2 7" xfId="11446" xr:uid="{00000000-0005-0000-0000-00005B2C0000}"/>
    <cellStyle name="40% - 강조색1 2 2 3 2 2 3" xfId="11447" xr:uid="{00000000-0005-0000-0000-00005C2C0000}"/>
    <cellStyle name="40% - 강조색1 2 2 3 2 2 3 2" xfId="11448" xr:uid="{00000000-0005-0000-0000-00005D2C0000}"/>
    <cellStyle name="40% - 강조색1 2 2 3 2 2 3 3" xfId="11449" xr:uid="{00000000-0005-0000-0000-00005E2C0000}"/>
    <cellStyle name="40% - 강조색1 2 2 3 2 2 3 4" xfId="11450" xr:uid="{00000000-0005-0000-0000-00005F2C0000}"/>
    <cellStyle name="40% - 강조색1 2 2 3 2 2 3 5" xfId="11451" xr:uid="{00000000-0005-0000-0000-0000602C0000}"/>
    <cellStyle name="40% - 강조색1 2 2 3 2 2 3 6" xfId="11452" xr:uid="{00000000-0005-0000-0000-0000612C0000}"/>
    <cellStyle name="40% - 강조색1 2 2 3 2 2 4" xfId="11453" xr:uid="{00000000-0005-0000-0000-0000622C0000}"/>
    <cellStyle name="40% - 강조색1 2 2 3 2 2 4 2" xfId="11454" xr:uid="{00000000-0005-0000-0000-0000632C0000}"/>
    <cellStyle name="40% - 강조색1 2 2 3 2 2 5" xfId="11455" xr:uid="{00000000-0005-0000-0000-0000642C0000}"/>
    <cellStyle name="40% - 강조색1 2 2 3 2 2 5 2" xfId="11456" xr:uid="{00000000-0005-0000-0000-0000652C0000}"/>
    <cellStyle name="40% - 강조색1 2 2 3 2 2 6" xfId="11457" xr:uid="{00000000-0005-0000-0000-0000662C0000}"/>
    <cellStyle name="40% - 강조색1 2 2 3 2 2 7" xfId="11458" xr:uid="{00000000-0005-0000-0000-0000672C0000}"/>
    <cellStyle name="40% - 강조색1 2 2 3 2 2 8" xfId="11459" xr:uid="{00000000-0005-0000-0000-0000682C0000}"/>
    <cellStyle name="40% - 강조색1 2 2 3 2 2 9" xfId="11460" xr:uid="{00000000-0005-0000-0000-0000692C0000}"/>
    <cellStyle name="40% - 강조색1 2 2 3 2 3" xfId="11461" xr:uid="{00000000-0005-0000-0000-00006A2C0000}"/>
    <cellStyle name="40% - 강조색1 2 2 3 2 3 10" xfId="11462" xr:uid="{00000000-0005-0000-0000-00006B2C0000}"/>
    <cellStyle name="40% - 강조색1 2 2 3 2 3 2" xfId="11463" xr:uid="{00000000-0005-0000-0000-00006C2C0000}"/>
    <cellStyle name="40% - 강조색1 2 2 3 2 3 2 2" xfId="11464" xr:uid="{00000000-0005-0000-0000-00006D2C0000}"/>
    <cellStyle name="40% - 강조색1 2 2 3 2 3 2 3" xfId="11465" xr:uid="{00000000-0005-0000-0000-00006E2C0000}"/>
    <cellStyle name="40% - 강조색1 2 2 3 2 3 2 4" xfId="11466" xr:uid="{00000000-0005-0000-0000-00006F2C0000}"/>
    <cellStyle name="40% - 강조색1 2 2 3 2 3 2 5" xfId="11467" xr:uid="{00000000-0005-0000-0000-0000702C0000}"/>
    <cellStyle name="40% - 강조색1 2 2 3 2 3 2 6" xfId="11468" xr:uid="{00000000-0005-0000-0000-0000712C0000}"/>
    <cellStyle name="40% - 강조색1 2 2 3 2 3 3" xfId="11469" xr:uid="{00000000-0005-0000-0000-0000722C0000}"/>
    <cellStyle name="40% - 강조색1 2 2 3 2 3 3 2" xfId="11470" xr:uid="{00000000-0005-0000-0000-0000732C0000}"/>
    <cellStyle name="40% - 강조색1 2 2 3 2 3 4" xfId="11471" xr:uid="{00000000-0005-0000-0000-0000742C0000}"/>
    <cellStyle name="40% - 강조색1 2 2 3 2 3 4 2" xfId="11472" xr:uid="{00000000-0005-0000-0000-0000752C0000}"/>
    <cellStyle name="40% - 강조색1 2 2 3 2 3 5" xfId="11473" xr:uid="{00000000-0005-0000-0000-0000762C0000}"/>
    <cellStyle name="40% - 강조색1 2 2 3 2 3 5 2" xfId="11474" xr:uid="{00000000-0005-0000-0000-0000772C0000}"/>
    <cellStyle name="40% - 강조색1 2 2 3 2 3 6" xfId="11475" xr:uid="{00000000-0005-0000-0000-0000782C0000}"/>
    <cellStyle name="40% - 강조색1 2 2 3 2 3 7" xfId="11476" xr:uid="{00000000-0005-0000-0000-0000792C0000}"/>
    <cellStyle name="40% - 강조색1 2 2 3 2 3 8" xfId="11477" xr:uid="{00000000-0005-0000-0000-00007A2C0000}"/>
    <cellStyle name="40% - 강조색1 2 2 3 2 3 9" xfId="11478" xr:uid="{00000000-0005-0000-0000-00007B2C0000}"/>
    <cellStyle name="40% - 강조색1 2 2 3 2 4" xfId="11479" xr:uid="{00000000-0005-0000-0000-00007C2C0000}"/>
    <cellStyle name="40% - 강조색1 2 2 3 2 4 2" xfId="11480" xr:uid="{00000000-0005-0000-0000-00007D2C0000}"/>
    <cellStyle name="40% - 강조색1 2 2 3 2 4 3" xfId="11481" xr:uid="{00000000-0005-0000-0000-00007E2C0000}"/>
    <cellStyle name="40% - 강조색1 2 2 3 2 4 4" xfId="11482" xr:uid="{00000000-0005-0000-0000-00007F2C0000}"/>
    <cellStyle name="40% - 강조색1 2 2 3 2 4 5" xfId="11483" xr:uid="{00000000-0005-0000-0000-0000802C0000}"/>
    <cellStyle name="40% - 강조색1 2 2 3 2 4 6" xfId="11484" xr:uid="{00000000-0005-0000-0000-0000812C0000}"/>
    <cellStyle name="40% - 강조색1 2 2 3 2 5" xfId="11485" xr:uid="{00000000-0005-0000-0000-0000822C0000}"/>
    <cellStyle name="40% - 강조색1 2 2 3 2 5 2" xfId="11486" xr:uid="{00000000-0005-0000-0000-0000832C0000}"/>
    <cellStyle name="40% - 강조색1 2 2 3 2 6" xfId="11487" xr:uid="{00000000-0005-0000-0000-0000842C0000}"/>
    <cellStyle name="40% - 강조색1 2 2 3 2 6 2" xfId="11488" xr:uid="{00000000-0005-0000-0000-0000852C0000}"/>
    <cellStyle name="40% - 강조색1 2 2 3 2 7" xfId="11489" xr:uid="{00000000-0005-0000-0000-0000862C0000}"/>
    <cellStyle name="40% - 강조색1 2 2 3 2 7 2" xfId="11490" xr:uid="{00000000-0005-0000-0000-0000872C0000}"/>
    <cellStyle name="40% - 강조색1 2 2 3 2 8" xfId="11491" xr:uid="{00000000-0005-0000-0000-0000882C0000}"/>
    <cellStyle name="40% - 강조색1 2 2 3 2 9" xfId="11492" xr:uid="{00000000-0005-0000-0000-0000892C0000}"/>
    <cellStyle name="40% - 강조색1 2 2 3 3" xfId="11493" xr:uid="{00000000-0005-0000-0000-00008A2C0000}"/>
    <cellStyle name="40% - 강조색1 2 2 3 3 10" xfId="11494" xr:uid="{00000000-0005-0000-0000-00008B2C0000}"/>
    <cellStyle name="40% - 강조색1 2 2 3 3 2" xfId="11495" xr:uid="{00000000-0005-0000-0000-00008C2C0000}"/>
    <cellStyle name="40% - 강조색1 2 2 3 3 2 2" xfId="11496" xr:uid="{00000000-0005-0000-0000-00008D2C0000}"/>
    <cellStyle name="40% - 강조색1 2 2 3 3 2 2 2" xfId="11497" xr:uid="{00000000-0005-0000-0000-00008E2C0000}"/>
    <cellStyle name="40% - 강조색1 2 2 3 3 2 2 3" xfId="11498" xr:uid="{00000000-0005-0000-0000-00008F2C0000}"/>
    <cellStyle name="40% - 강조색1 2 2 3 3 2 2 4" xfId="11499" xr:uid="{00000000-0005-0000-0000-0000902C0000}"/>
    <cellStyle name="40% - 강조색1 2 2 3 3 2 2 5" xfId="11500" xr:uid="{00000000-0005-0000-0000-0000912C0000}"/>
    <cellStyle name="40% - 강조색1 2 2 3 3 2 3" xfId="11501" xr:uid="{00000000-0005-0000-0000-0000922C0000}"/>
    <cellStyle name="40% - 강조색1 2 2 3 3 2 4" xfId="11502" xr:uid="{00000000-0005-0000-0000-0000932C0000}"/>
    <cellStyle name="40% - 강조색1 2 2 3 3 2 5" xfId="11503" xr:uid="{00000000-0005-0000-0000-0000942C0000}"/>
    <cellStyle name="40% - 강조색1 2 2 3 3 2 6" xfId="11504" xr:uid="{00000000-0005-0000-0000-0000952C0000}"/>
    <cellStyle name="40% - 강조색1 2 2 3 3 2 7" xfId="11505" xr:uid="{00000000-0005-0000-0000-0000962C0000}"/>
    <cellStyle name="40% - 강조색1 2 2 3 3 3" xfId="11506" xr:uid="{00000000-0005-0000-0000-0000972C0000}"/>
    <cellStyle name="40% - 강조색1 2 2 3 3 3 2" xfId="11507" xr:uid="{00000000-0005-0000-0000-0000982C0000}"/>
    <cellStyle name="40% - 강조색1 2 2 3 3 3 3" xfId="11508" xr:uid="{00000000-0005-0000-0000-0000992C0000}"/>
    <cellStyle name="40% - 강조색1 2 2 3 3 3 4" xfId="11509" xr:uid="{00000000-0005-0000-0000-00009A2C0000}"/>
    <cellStyle name="40% - 강조색1 2 2 3 3 3 5" xfId="11510" xr:uid="{00000000-0005-0000-0000-00009B2C0000}"/>
    <cellStyle name="40% - 강조색1 2 2 3 3 3 6" xfId="11511" xr:uid="{00000000-0005-0000-0000-00009C2C0000}"/>
    <cellStyle name="40% - 강조색1 2 2 3 3 4" xfId="11512" xr:uid="{00000000-0005-0000-0000-00009D2C0000}"/>
    <cellStyle name="40% - 강조색1 2 2 3 3 4 2" xfId="11513" xr:uid="{00000000-0005-0000-0000-00009E2C0000}"/>
    <cellStyle name="40% - 강조색1 2 2 3 3 4 3" xfId="11514" xr:uid="{00000000-0005-0000-0000-00009F2C0000}"/>
    <cellStyle name="40% - 강조색1 2 2 3 3 5" xfId="11515" xr:uid="{00000000-0005-0000-0000-0000A02C0000}"/>
    <cellStyle name="40% - 강조색1 2 2 3 3 5 2" xfId="11516" xr:uid="{00000000-0005-0000-0000-0000A12C0000}"/>
    <cellStyle name="40% - 강조색1 2 2 3 3 6" xfId="11517" xr:uid="{00000000-0005-0000-0000-0000A22C0000}"/>
    <cellStyle name="40% - 강조색1 2 2 3 3 7" xfId="11518" xr:uid="{00000000-0005-0000-0000-0000A32C0000}"/>
    <cellStyle name="40% - 강조색1 2 2 3 3 8" xfId="11519" xr:uid="{00000000-0005-0000-0000-0000A42C0000}"/>
    <cellStyle name="40% - 강조색1 2 2 3 3 9" xfId="11520" xr:uid="{00000000-0005-0000-0000-0000A52C0000}"/>
    <cellStyle name="40% - 강조색1 2 2 3 4" xfId="11521" xr:uid="{00000000-0005-0000-0000-0000A62C0000}"/>
    <cellStyle name="40% - 강조색1 2 2 3 4 10" xfId="11522" xr:uid="{00000000-0005-0000-0000-0000A72C0000}"/>
    <cellStyle name="40% - 강조색1 2 2 3 4 2" xfId="11523" xr:uid="{00000000-0005-0000-0000-0000A82C0000}"/>
    <cellStyle name="40% - 강조색1 2 2 3 4 2 2" xfId="11524" xr:uid="{00000000-0005-0000-0000-0000A92C0000}"/>
    <cellStyle name="40% - 강조색1 2 2 3 4 2 2 2" xfId="11525" xr:uid="{00000000-0005-0000-0000-0000AA2C0000}"/>
    <cellStyle name="40% - 강조색1 2 2 3 4 2 2 3" xfId="11526" xr:uid="{00000000-0005-0000-0000-0000AB2C0000}"/>
    <cellStyle name="40% - 강조색1 2 2 3 4 2 2 4" xfId="11527" xr:uid="{00000000-0005-0000-0000-0000AC2C0000}"/>
    <cellStyle name="40% - 강조색1 2 2 3 4 2 2 5" xfId="11528" xr:uid="{00000000-0005-0000-0000-0000AD2C0000}"/>
    <cellStyle name="40% - 강조색1 2 2 3 4 2 3" xfId="11529" xr:uid="{00000000-0005-0000-0000-0000AE2C0000}"/>
    <cellStyle name="40% - 강조색1 2 2 3 4 2 4" xfId="11530" xr:uid="{00000000-0005-0000-0000-0000AF2C0000}"/>
    <cellStyle name="40% - 강조색1 2 2 3 4 2 5" xfId="11531" xr:uid="{00000000-0005-0000-0000-0000B02C0000}"/>
    <cellStyle name="40% - 강조색1 2 2 3 4 2 6" xfId="11532" xr:uid="{00000000-0005-0000-0000-0000B12C0000}"/>
    <cellStyle name="40% - 강조색1 2 2 3 4 2 7" xfId="11533" xr:uid="{00000000-0005-0000-0000-0000B22C0000}"/>
    <cellStyle name="40% - 강조색1 2 2 3 4 3" xfId="11534" xr:uid="{00000000-0005-0000-0000-0000B32C0000}"/>
    <cellStyle name="40% - 강조색1 2 2 3 4 3 2" xfId="11535" xr:uid="{00000000-0005-0000-0000-0000B42C0000}"/>
    <cellStyle name="40% - 강조색1 2 2 3 4 3 3" xfId="11536" xr:uid="{00000000-0005-0000-0000-0000B52C0000}"/>
    <cellStyle name="40% - 강조색1 2 2 3 4 3 4" xfId="11537" xr:uid="{00000000-0005-0000-0000-0000B62C0000}"/>
    <cellStyle name="40% - 강조색1 2 2 3 4 3 5" xfId="11538" xr:uid="{00000000-0005-0000-0000-0000B72C0000}"/>
    <cellStyle name="40% - 강조색1 2 2 3 4 3 6" xfId="11539" xr:uid="{00000000-0005-0000-0000-0000B82C0000}"/>
    <cellStyle name="40% - 강조색1 2 2 3 4 4" xfId="11540" xr:uid="{00000000-0005-0000-0000-0000B92C0000}"/>
    <cellStyle name="40% - 강조색1 2 2 3 4 4 2" xfId="11541" xr:uid="{00000000-0005-0000-0000-0000BA2C0000}"/>
    <cellStyle name="40% - 강조색1 2 2 3 4 4 3" xfId="11542" xr:uid="{00000000-0005-0000-0000-0000BB2C0000}"/>
    <cellStyle name="40% - 강조색1 2 2 3 4 5" xfId="11543" xr:uid="{00000000-0005-0000-0000-0000BC2C0000}"/>
    <cellStyle name="40% - 강조색1 2 2 3 4 5 2" xfId="11544" xr:uid="{00000000-0005-0000-0000-0000BD2C0000}"/>
    <cellStyle name="40% - 강조색1 2 2 3 4 6" xfId="11545" xr:uid="{00000000-0005-0000-0000-0000BE2C0000}"/>
    <cellStyle name="40% - 강조색1 2 2 3 4 7" xfId="11546" xr:uid="{00000000-0005-0000-0000-0000BF2C0000}"/>
    <cellStyle name="40% - 강조색1 2 2 3 4 8" xfId="11547" xr:uid="{00000000-0005-0000-0000-0000C02C0000}"/>
    <cellStyle name="40% - 강조색1 2 2 3 4 9" xfId="11548" xr:uid="{00000000-0005-0000-0000-0000C12C0000}"/>
    <cellStyle name="40% - 강조색1 2 2 3 5" xfId="11549" xr:uid="{00000000-0005-0000-0000-0000C22C0000}"/>
    <cellStyle name="40% - 강조색1 2 2 3 5 10" xfId="11550" xr:uid="{00000000-0005-0000-0000-0000C32C0000}"/>
    <cellStyle name="40% - 강조색1 2 2 3 5 2" xfId="11551" xr:uid="{00000000-0005-0000-0000-0000C42C0000}"/>
    <cellStyle name="40% - 강조색1 2 2 3 5 2 2" xfId="11552" xr:uid="{00000000-0005-0000-0000-0000C52C0000}"/>
    <cellStyle name="40% - 강조색1 2 2 3 5 2 3" xfId="11553" xr:uid="{00000000-0005-0000-0000-0000C62C0000}"/>
    <cellStyle name="40% - 강조색1 2 2 3 5 2 4" xfId="11554" xr:uid="{00000000-0005-0000-0000-0000C72C0000}"/>
    <cellStyle name="40% - 강조색1 2 2 3 5 2 5" xfId="11555" xr:uid="{00000000-0005-0000-0000-0000C82C0000}"/>
    <cellStyle name="40% - 강조색1 2 2 3 5 2 6" xfId="11556" xr:uid="{00000000-0005-0000-0000-0000C92C0000}"/>
    <cellStyle name="40% - 강조색1 2 2 3 5 3" xfId="11557" xr:uid="{00000000-0005-0000-0000-0000CA2C0000}"/>
    <cellStyle name="40% - 강조색1 2 2 3 5 3 2" xfId="11558" xr:uid="{00000000-0005-0000-0000-0000CB2C0000}"/>
    <cellStyle name="40% - 강조색1 2 2 3 5 3 3" xfId="11559" xr:uid="{00000000-0005-0000-0000-0000CC2C0000}"/>
    <cellStyle name="40% - 강조색1 2 2 3 5 4" xfId="11560" xr:uid="{00000000-0005-0000-0000-0000CD2C0000}"/>
    <cellStyle name="40% - 강조색1 2 2 3 5 4 2" xfId="11561" xr:uid="{00000000-0005-0000-0000-0000CE2C0000}"/>
    <cellStyle name="40% - 강조색1 2 2 3 5 5" xfId="11562" xr:uid="{00000000-0005-0000-0000-0000CF2C0000}"/>
    <cellStyle name="40% - 강조색1 2 2 3 5 5 2" xfId="11563" xr:uid="{00000000-0005-0000-0000-0000D02C0000}"/>
    <cellStyle name="40% - 강조색1 2 2 3 5 6" xfId="11564" xr:uid="{00000000-0005-0000-0000-0000D12C0000}"/>
    <cellStyle name="40% - 강조색1 2 2 3 5 7" xfId="11565" xr:uid="{00000000-0005-0000-0000-0000D22C0000}"/>
    <cellStyle name="40% - 강조색1 2 2 3 5 8" xfId="11566" xr:uid="{00000000-0005-0000-0000-0000D32C0000}"/>
    <cellStyle name="40% - 강조색1 2 2 3 5 9" xfId="11567" xr:uid="{00000000-0005-0000-0000-0000D42C0000}"/>
    <cellStyle name="40% - 강조색1 2 2 3 6" xfId="11568" xr:uid="{00000000-0005-0000-0000-0000D52C0000}"/>
    <cellStyle name="40% - 강조색1 2 2 3 6 10" xfId="11569" xr:uid="{00000000-0005-0000-0000-0000D62C0000}"/>
    <cellStyle name="40% - 강조색1 2 2 3 6 2" xfId="11570" xr:uid="{00000000-0005-0000-0000-0000D72C0000}"/>
    <cellStyle name="40% - 강조색1 2 2 3 6 2 2" xfId="11571" xr:uid="{00000000-0005-0000-0000-0000D82C0000}"/>
    <cellStyle name="40% - 강조색1 2 2 3 6 3" xfId="11572" xr:uid="{00000000-0005-0000-0000-0000D92C0000}"/>
    <cellStyle name="40% - 강조색1 2 2 3 6 3 2" xfId="11573" xr:uid="{00000000-0005-0000-0000-0000DA2C0000}"/>
    <cellStyle name="40% - 강조색1 2 2 3 6 4" xfId="11574" xr:uid="{00000000-0005-0000-0000-0000DB2C0000}"/>
    <cellStyle name="40% - 강조색1 2 2 3 6 4 2" xfId="11575" xr:uid="{00000000-0005-0000-0000-0000DC2C0000}"/>
    <cellStyle name="40% - 강조색1 2 2 3 6 5" xfId="11576" xr:uid="{00000000-0005-0000-0000-0000DD2C0000}"/>
    <cellStyle name="40% - 강조색1 2 2 3 6 5 2" xfId="11577" xr:uid="{00000000-0005-0000-0000-0000DE2C0000}"/>
    <cellStyle name="40% - 강조색1 2 2 3 6 6" xfId="11578" xr:uid="{00000000-0005-0000-0000-0000DF2C0000}"/>
    <cellStyle name="40% - 강조색1 2 2 3 6 7" xfId="11579" xr:uid="{00000000-0005-0000-0000-0000E02C0000}"/>
    <cellStyle name="40% - 강조색1 2 2 3 6 8" xfId="11580" xr:uid="{00000000-0005-0000-0000-0000E12C0000}"/>
    <cellStyle name="40% - 강조색1 2 2 3 6 9" xfId="11581" xr:uid="{00000000-0005-0000-0000-0000E22C0000}"/>
    <cellStyle name="40% - 강조색1 2 2 3 7" xfId="11582" xr:uid="{00000000-0005-0000-0000-0000E32C0000}"/>
    <cellStyle name="40% - 강조색1 2 2 3 7 2" xfId="11583" xr:uid="{00000000-0005-0000-0000-0000E42C0000}"/>
    <cellStyle name="40% - 강조색1 2 2 3 7 3" xfId="11584" xr:uid="{00000000-0005-0000-0000-0000E52C0000}"/>
    <cellStyle name="40% - 강조색1 2 2 3 8" xfId="11585" xr:uid="{00000000-0005-0000-0000-0000E62C0000}"/>
    <cellStyle name="40% - 강조색1 2 2 3 8 2" xfId="11586" xr:uid="{00000000-0005-0000-0000-0000E72C0000}"/>
    <cellStyle name="40% - 강조색1 2 2 3 8 3" xfId="11587" xr:uid="{00000000-0005-0000-0000-0000E82C0000}"/>
    <cellStyle name="40% - 강조색1 2 2 3 9" xfId="11588" xr:uid="{00000000-0005-0000-0000-0000E92C0000}"/>
    <cellStyle name="40% - 강조색1 2 2 3 9 2" xfId="11589" xr:uid="{00000000-0005-0000-0000-0000EA2C0000}"/>
    <cellStyle name="40% - 강조색1 2 2 4" xfId="11590" xr:uid="{00000000-0005-0000-0000-0000EB2C0000}"/>
    <cellStyle name="40% - 강조색1 2 2 4 10" xfId="11591" xr:uid="{00000000-0005-0000-0000-0000EC2C0000}"/>
    <cellStyle name="40% - 강조색1 2 2 4 11" xfId="11592" xr:uid="{00000000-0005-0000-0000-0000ED2C0000}"/>
    <cellStyle name="40% - 강조색1 2 2 4 12" xfId="11593" xr:uid="{00000000-0005-0000-0000-0000EE2C0000}"/>
    <cellStyle name="40% - 강조색1 2 2 4 13" xfId="11594" xr:uid="{00000000-0005-0000-0000-0000EF2C0000}"/>
    <cellStyle name="40% - 강조색1 2 2 4 14" xfId="11595" xr:uid="{00000000-0005-0000-0000-0000F02C0000}"/>
    <cellStyle name="40% - 강조색1 2 2 4 2" xfId="11596" xr:uid="{00000000-0005-0000-0000-0000F12C0000}"/>
    <cellStyle name="40% - 강조색1 2 2 4 2 10" xfId="11597" xr:uid="{00000000-0005-0000-0000-0000F22C0000}"/>
    <cellStyle name="40% - 강조색1 2 2 4 2 11" xfId="11598" xr:uid="{00000000-0005-0000-0000-0000F32C0000}"/>
    <cellStyle name="40% - 강조색1 2 2 4 2 12" xfId="11599" xr:uid="{00000000-0005-0000-0000-0000F42C0000}"/>
    <cellStyle name="40% - 강조색1 2 2 4 2 2" xfId="11600" xr:uid="{00000000-0005-0000-0000-0000F52C0000}"/>
    <cellStyle name="40% - 강조색1 2 2 4 2 2 10" xfId="11601" xr:uid="{00000000-0005-0000-0000-0000F62C0000}"/>
    <cellStyle name="40% - 강조색1 2 2 4 2 2 2" xfId="11602" xr:uid="{00000000-0005-0000-0000-0000F72C0000}"/>
    <cellStyle name="40% - 강조색1 2 2 4 2 2 2 2" xfId="11603" xr:uid="{00000000-0005-0000-0000-0000F82C0000}"/>
    <cellStyle name="40% - 강조색1 2 2 4 2 2 2 2 2" xfId="11604" xr:uid="{00000000-0005-0000-0000-0000F92C0000}"/>
    <cellStyle name="40% - 강조색1 2 2 4 2 2 2 2 3" xfId="11605" xr:uid="{00000000-0005-0000-0000-0000FA2C0000}"/>
    <cellStyle name="40% - 강조색1 2 2 4 2 2 2 2 4" xfId="11606" xr:uid="{00000000-0005-0000-0000-0000FB2C0000}"/>
    <cellStyle name="40% - 강조색1 2 2 4 2 2 2 2 5" xfId="11607" xr:uid="{00000000-0005-0000-0000-0000FC2C0000}"/>
    <cellStyle name="40% - 강조색1 2 2 4 2 2 2 3" xfId="11608" xr:uid="{00000000-0005-0000-0000-0000FD2C0000}"/>
    <cellStyle name="40% - 강조색1 2 2 4 2 2 2 4" xfId="11609" xr:uid="{00000000-0005-0000-0000-0000FE2C0000}"/>
    <cellStyle name="40% - 강조색1 2 2 4 2 2 2 5" xfId="11610" xr:uid="{00000000-0005-0000-0000-0000FF2C0000}"/>
    <cellStyle name="40% - 강조색1 2 2 4 2 2 2 6" xfId="11611" xr:uid="{00000000-0005-0000-0000-0000002D0000}"/>
    <cellStyle name="40% - 강조색1 2 2 4 2 2 2 7" xfId="11612" xr:uid="{00000000-0005-0000-0000-0000012D0000}"/>
    <cellStyle name="40% - 강조색1 2 2 4 2 2 3" xfId="11613" xr:uid="{00000000-0005-0000-0000-0000022D0000}"/>
    <cellStyle name="40% - 강조색1 2 2 4 2 2 3 2" xfId="11614" xr:uid="{00000000-0005-0000-0000-0000032D0000}"/>
    <cellStyle name="40% - 강조색1 2 2 4 2 2 3 3" xfId="11615" xr:uid="{00000000-0005-0000-0000-0000042D0000}"/>
    <cellStyle name="40% - 강조색1 2 2 4 2 2 3 4" xfId="11616" xr:uid="{00000000-0005-0000-0000-0000052D0000}"/>
    <cellStyle name="40% - 강조색1 2 2 4 2 2 3 5" xfId="11617" xr:uid="{00000000-0005-0000-0000-0000062D0000}"/>
    <cellStyle name="40% - 강조색1 2 2 4 2 2 3 6" xfId="11618" xr:uid="{00000000-0005-0000-0000-0000072D0000}"/>
    <cellStyle name="40% - 강조색1 2 2 4 2 2 4" xfId="11619" xr:uid="{00000000-0005-0000-0000-0000082D0000}"/>
    <cellStyle name="40% - 강조색1 2 2 4 2 2 4 2" xfId="11620" xr:uid="{00000000-0005-0000-0000-0000092D0000}"/>
    <cellStyle name="40% - 강조색1 2 2 4 2 2 5" xfId="11621" xr:uid="{00000000-0005-0000-0000-00000A2D0000}"/>
    <cellStyle name="40% - 강조색1 2 2 4 2 2 5 2" xfId="11622" xr:uid="{00000000-0005-0000-0000-00000B2D0000}"/>
    <cellStyle name="40% - 강조색1 2 2 4 2 2 6" xfId="11623" xr:uid="{00000000-0005-0000-0000-00000C2D0000}"/>
    <cellStyle name="40% - 강조색1 2 2 4 2 2 7" xfId="11624" xr:uid="{00000000-0005-0000-0000-00000D2D0000}"/>
    <cellStyle name="40% - 강조색1 2 2 4 2 2 8" xfId="11625" xr:uid="{00000000-0005-0000-0000-00000E2D0000}"/>
    <cellStyle name="40% - 강조색1 2 2 4 2 2 9" xfId="11626" xr:uid="{00000000-0005-0000-0000-00000F2D0000}"/>
    <cellStyle name="40% - 강조색1 2 2 4 2 3" xfId="11627" xr:uid="{00000000-0005-0000-0000-0000102D0000}"/>
    <cellStyle name="40% - 강조색1 2 2 4 2 3 10" xfId="11628" xr:uid="{00000000-0005-0000-0000-0000112D0000}"/>
    <cellStyle name="40% - 강조색1 2 2 4 2 3 2" xfId="11629" xr:uid="{00000000-0005-0000-0000-0000122D0000}"/>
    <cellStyle name="40% - 강조색1 2 2 4 2 3 2 2" xfId="11630" xr:uid="{00000000-0005-0000-0000-0000132D0000}"/>
    <cellStyle name="40% - 강조색1 2 2 4 2 3 2 3" xfId="11631" xr:uid="{00000000-0005-0000-0000-0000142D0000}"/>
    <cellStyle name="40% - 강조색1 2 2 4 2 3 2 4" xfId="11632" xr:uid="{00000000-0005-0000-0000-0000152D0000}"/>
    <cellStyle name="40% - 강조색1 2 2 4 2 3 2 5" xfId="11633" xr:uid="{00000000-0005-0000-0000-0000162D0000}"/>
    <cellStyle name="40% - 강조색1 2 2 4 2 3 2 6" xfId="11634" xr:uid="{00000000-0005-0000-0000-0000172D0000}"/>
    <cellStyle name="40% - 강조색1 2 2 4 2 3 3" xfId="11635" xr:uid="{00000000-0005-0000-0000-0000182D0000}"/>
    <cellStyle name="40% - 강조색1 2 2 4 2 3 3 2" xfId="11636" xr:uid="{00000000-0005-0000-0000-0000192D0000}"/>
    <cellStyle name="40% - 강조색1 2 2 4 2 3 4" xfId="11637" xr:uid="{00000000-0005-0000-0000-00001A2D0000}"/>
    <cellStyle name="40% - 강조색1 2 2 4 2 3 4 2" xfId="11638" xr:uid="{00000000-0005-0000-0000-00001B2D0000}"/>
    <cellStyle name="40% - 강조색1 2 2 4 2 3 5" xfId="11639" xr:uid="{00000000-0005-0000-0000-00001C2D0000}"/>
    <cellStyle name="40% - 강조색1 2 2 4 2 3 5 2" xfId="11640" xr:uid="{00000000-0005-0000-0000-00001D2D0000}"/>
    <cellStyle name="40% - 강조색1 2 2 4 2 3 6" xfId="11641" xr:uid="{00000000-0005-0000-0000-00001E2D0000}"/>
    <cellStyle name="40% - 강조색1 2 2 4 2 3 7" xfId="11642" xr:uid="{00000000-0005-0000-0000-00001F2D0000}"/>
    <cellStyle name="40% - 강조색1 2 2 4 2 3 8" xfId="11643" xr:uid="{00000000-0005-0000-0000-0000202D0000}"/>
    <cellStyle name="40% - 강조색1 2 2 4 2 3 9" xfId="11644" xr:uid="{00000000-0005-0000-0000-0000212D0000}"/>
    <cellStyle name="40% - 강조색1 2 2 4 2 4" xfId="11645" xr:uid="{00000000-0005-0000-0000-0000222D0000}"/>
    <cellStyle name="40% - 강조색1 2 2 4 2 4 2" xfId="11646" xr:uid="{00000000-0005-0000-0000-0000232D0000}"/>
    <cellStyle name="40% - 강조색1 2 2 4 2 4 3" xfId="11647" xr:uid="{00000000-0005-0000-0000-0000242D0000}"/>
    <cellStyle name="40% - 강조색1 2 2 4 2 4 4" xfId="11648" xr:uid="{00000000-0005-0000-0000-0000252D0000}"/>
    <cellStyle name="40% - 강조색1 2 2 4 2 4 5" xfId="11649" xr:uid="{00000000-0005-0000-0000-0000262D0000}"/>
    <cellStyle name="40% - 강조색1 2 2 4 2 4 6" xfId="11650" xr:uid="{00000000-0005-0000-0000-0000272D0000}"/>
    <cellStyle name="40% - 강조색1 2 2 4 2 5" xfId="11651" xr:uid="{00000000-0005-0000-0000-0000282D0000}"/>
    <cellStyle name="40% - 강조색1 2 2 4 2 5 2" xfId="11652" xr:uid="{00000000-0005-0000-0000-0000292D0000}"/>
    <cellStyle name="40% - 강조색1 2 2 4 2 6" xfId="11653" xr:uid="{00000000-0005-0000-0000-00002A2D0000}"/>
    <cellStyle name="40% - 강조색1 2 2 4 2 6 2" xfId="11654" xr:uid="{00000000-0005-0000-0000-00002B2D0000}"/>
    <cellStyle name="40% - 강조색1 2 2 4 2 7" xfId="11655" xr:uid="{00000000-0005-0000-0000-00002C2D0000}"/>
    <cellStyle name="40% - 강조색1 2 2 4 2 7 2" xfId="11656" xr:uid="{00000000-0005-0000-0000-00002D2D0000}"/>
    <cellStyle name="40% - 강조색1 2 2 4 2 8" xfId="11657" xr:uid="{00000000-0005-0000-0000-00002E2D0000}"/>
    <cellStyle name="40% - 강조색1 2 2 4 2 9" xfId="11658" xr:uid="{00000000-0005-0000-0000-00002F2D0000}"/>
    <cellStyle name="40% - 강조색1 2 2 4 3" xfId="11659" xr:uid="{00000000-0005-0000-0000-0000302D0000}"/>
    <cellStyle name="40% - 강조색1 2 2 4 3 10" xfId="11660" xr:uid="{00000000-0005-0000-0000-0000312D0000}"/>
    <cellStyle name="40% - 강조색1 2 2 4 3 2" xfId="11661" xr:uid="{00000000-0005-0000-0000-0000322D0000}"/>
    <cellStyle name="40% - 강조색1 2 2 4 3 2 2" xfId="11662" xr:uid="{00000000-0005-0000-0000-0000332D0000}"/>
    <cellStyle name="40% - 강조색1 2 2 4 3 2 2 2" xfId="11663" xr:uid="{00000000-0005-0000-0000-0000342D0000}"/>
    <cellStyle name="40% - 강조색1 2 2 4 3 2 2 3" xfId="11664" xr:uid="{00000000-0005-0000-0000-0000352D0000}"/>
    <cellStyle name="40% - 강조색1 2 2 4 3 2 2 4" xfId="11665" xr:uid="{00000000-0005-0000-0000-0000362D0000}"/>
    <cellStyle name="40% - 강조색1 2 2 4 3 2 2 5" xfId="11666" xr:uid="{00000000-0005-0000-0000-0000372D0000}"/>
    <cellStyle name="40% - 강조색1 2 2 4 3 2 3" xfId="11667" xr:uid="{00000000-0005-0000-0000-0000382D0000}"/>
    <cellStyle name="40% - 강조색1 2 2 4 3 2 4" xfId="11668" xr:uid="{00000000-0005-0000-0000-0000392D0000}"/>
    <cellStyle name="40% - 강조색1 2 2 4 3 2 5" xfId="11669" xr:uid="{00000000-0005-0000-0000-00003A2D0000}"/>
    <cellStyle name="40% - 강조색1 2 2 4 3 2 6" xfId="11670" xr:uid="{00000000-0005-0000-0000-00003B2D0000}"/>
    <cellStyle name="40% - 강조색1 2 2 4 3 2 7" xfId="11671" xr:uid="{00000000-0005-0000-0000-00003C2D0000}"/>
    <cellStyle name="40% - 강조색1 2 2 4 3 3" xfId="11672" xr:uid="{00000000-0005-0000-0000-00003D2D0000}"/>
    <cellStyle name="40% - 강조색1 2 2 4 3 3 2" xfId="11673" xr:uid="{00000000-0005-0000-0000-00003E2D0000}"/>
    <cellStyle name="40% - 강조색1 2 2 4 3 3 3" xfId="11674" xr:uid="{00000000-0005-0000-0000-00003F2D0000}"/>
    <cellStyle name="40% - 강조색1 2 2 4 3 3 4" xfId="11675" xr:uid="{00000000-0005-0000-0000-0000402D0000}"/>
    <cellStyle name="40% - 강조색1 2 2 4 3 3 5" xfId="11676" xr:uid="{00000000-0005-0000-0000-0000412D0000}"/>
    <cellStyle name="40% - 강조색1 2 2 4 3 3 6" xfId="11677" xr:uid="{00000000-0005-0000-0000-0000422D0000}"/>
    <cellStyle name="40% - 강조색1 2 2 4 3 4" xfId="11678" xr:uid="{00000000-0005-0000-0000-0000432D0000}"/>
    <cellStyle name="40% - 강조색1 2 2 4 3 4 2" xfId="11679" xr:uid="{00000000-0005-0000-0000-0000442D0000}"/>
    <cellStyle name="40% - 강조색1 2 2 4 3 5" xfId="11680" xr:uid="{00000000-0005-0000-0000-0000452D0000}"/>
    <cellStyle name="40% - 강조색1 2 2 4 3 5 2" xfId="11681" xr:uid="{00000000-0005-0000-0000-0000462D0000}"/>
    <cellStyle name="40% - 강조색1 2 2 4 3 6" xfId="11682" xr:uid="{00000000-0005-0000-0000-0000472D0000}"/>
    <cellStyle name="40% - 강조색1 2 2 4 3 7" xfId="11683" xr:uid="{00000000-0005-0000-0000-0000482D0000}"/>
    <cellStyle name="40% - 강조색1 2 2 4 3 8" xfId="11684" xr:uid="{00000000-0005-0000-0000-0000492D0000}"/>
    <cellStyle name="40% - 강조색1 2 2 4 3 9" xfId="11685" xr:uid="{00000000-0005-0000-0000-00004A2D0000}"/>
    <cellStyle name="40% - 강조색1 2 2 4 4" xfId="11686" xr:uid="{00000000-0005-0000-0000-00004B2D0000}"/>
    <cellStyle name="40% - 강조색1 2 2 4 4 10" xfId="11687" xr:uid="{00000000-0005-0000-0000-00004C2D0000}"/>
    <cellStyle name="40% - 강조색1 2 2 4 4 2" xfId="11688" xr:uid="{00000000-0005-0000-0000-00004D2D0000}"/>
    <cellStyle name="40% - 강조색1 2 2 4 4 2 2" xfId="11689" xr:uid="{00000000-0005-0000-0000-00004E2D0000}"/>
    <cellStyle name="40% - 강조색1 2 2 4 4 2 2 2" xfId="11690" xr:uid="{00000000-0005-0000-0000-00004F2D0000}"/>
    <cellStyle name="40% - 강조색1 2 2 4 4 2 2 3" xfId="11691" xr:uid="{00000000-0005-0000-0000-0000502D0000}"/>
    <cellStyle name="40% - 강조색1 2 2 4 4 2 2 4" xfId="11692" xr:uid="{00000000-0005-0000-0000-0000512D0000}"/>
    <cellStyle name="40% - 강조색1 2 2 4 4 2 2 5" xfId="11693" xr:uid="{00000000-0005-0000-0000-0000522D0000}"/>
    <cellStyle name="40% - 강조색1 2 2 4 4 2 3" xfId="11694" xr:uid="{00000000-0005-0000-0000-0000532D0000}"/>
    <cellStyle name="40% - 강조색1 2 2 4 4 2 4" xfId="11695" xr:uid="{00000000-0005-0000-0000-0000542D0000}"/>
    <cellStyle name="40% - 강조색1 2 2 4 4 2 5" xfId="11696" xr:uid="{00000000-0005-0000-0000-0000552D0000}"/>
    <cellStyle name="40% - 강조색1 2 2 4 4 2 6" xfId="11697" xr:uid="{00000000-0005-0000-0000-0000562D0000}"/>
    <cellStyle name="40% - 강조색1 2 2 4 4 2 7" xfId="11698" xr:uid="{00000000-0005-0000-0000-0000572D0000}"/>
    <cellStyle name="40% - 강조색1 2 2 4 4 3" xfId="11699" xr:uid="{00000000-0005-0000-0000-0000582D0000}"/>
    <cellStyle name="40% - 강조색1 2 2 4 4 3 2" xfId="11700" xr:uid="{00000000-0005-0000-0000-0000592D0000}"/>
    <cellStyle name="40% - 강조색1 2 2 4 4 3 3" xfId="11701" xr:uid="{00000000-0005-0000-0000-00005A2D0000}"/>
    <cellStyle name="40% - 강조색1 2 2 4 4 3 4" xfId="11702" xr:uid="{00000000-0005-0000-0000-00005B2D0000}"/>
    <cellStyle name="40% - 강조색1 2 2 4 4 3 5" xfId="11703" xr:uid="{00000000-0005-0000-0000-00005C2D0000}"/>
    <cellStyle name="40% - 강조색1 2 2 4 4 3 6" xfId="11704" xr:uid="{00000000-0005-0000-0000-00005D2D0000}"/>
    <cellStyle name="40% - 강조색1 2 2 4 4 4" xfId="11705" xr:uid="{00000000-0005-0000-0000-00005E2D0000}"/>
    <cellStyle name="40% - 강조색1 2 2 4 4 4 2" xfId="11706" xr:uid="{00000000-0005-0000-0000-00005F2D0000}"/>
    <cellStyle name="40% - 강조색1 2 2 4 4 5" xfId="11707" xr:uid="{00000000-0005-0000-0000-0000602D0000}"/>
    <cellStyle name="40% - 강조색1 2 2 4 4 5 2" xfId="11708" xr:uid="{00000000-0005-0000-0000-0000612D0000}"/>
    <cellStyle name="40% - 강조색1 2 2 4 4 6" xfId="11709" xr:uid="{00000000-0005-0000-0000-0000622D0000}"/>
    <cellStyle name="40% - 강조색1 2 2 4 4 7" xfId="11710" xr:uid="{00000000-0005-0000-0000-0000632D0000}"/>
    <cellStyle name="40% - 강조색1 2 2 4 4 8" xfId="11711" xr:uid="{00000000-0005-0000-0000-0000642D0000}"/>
    <cellStyle name="40% - 강조색1 2 2 4 4 9" xfId="11712" xr:uid="{00000000-0005-0000-0000-0000652D0000}"/>
    <cellStyle name="40% - 강조색1 2 2 4 5" xfId="11713" xr:uid="{00000000-0005-0000-0000-0000662D0000}"/>
    <cellStyle name="40% - 강조색1 2 2 4 5 10" xfId="11714" xr:uid="{00000000-0005-0000-0000-0000672D0000}"/>
    <cellStyle name="40% - 강조색1 2 2 4 5 2" xfId="11715" xr:uid="{00000000-0005-0000-0000-0000682D0000}"/>
    <cellStyle name="40% - 강조색1 2 2 4 5 2 2" xfId="11716" xr:uid="{00000000-0005-0000-0000-0000692D0000}"/>
    <cellStyle name="40% - 강조색1 2 2 4 5 2 3" xfId="11717" xr:uid="{00000000-0005-0000-0000-00006A2D0000}"/>
    <cellStyle name="40% - 강조색1 2 2 4 5 2 4" xfId="11718" xr:uid="{00000000-0005-0000-0000-00006B2D0000}"/>
    <cellStyle name="40% - 강조색1 2 2 4 5 2 5" xfId="11719" xr:uid="{00000000-0005-0000-0000-00006C2D0000}"/>
    <cellStyle name="40% - 강조색1 2 2 4 5 2 6" xfId="11720" xr:uid="{00000000-0005-0000-0000-00006D2D0000}"/>
    <cellStyle name="40% - 강조색1 2 2 4 5 3" xfId="11721" xr:uid="{00000000-0005-0000-0000-00006E2D0000}"/>
    <cellStyle name="40% - 강조색1 2 2 4 5 3 2" xfId="11722" xr:uid="{00000000-0005-0000-0000-00006F2D0000}"/>
    <cellStyle name="40% - 강조색1 2 2 4 5 4" xfId="11723" xr:uid="{00000000-0005-0000-0000-0000702D0000}"/>
    <cellStyle name="40% - 강조색1 2 2 4 5 4 2" xfId="11724" xr:uid="{00000000-0005-0000-0000-0000712D0000}"/>
    <cellStyle name="40% - 강조색1 2 2 4 5 5" xfId="11725" xr:uid="{00000000-0005-0000-0000-0000722D0000}"/>
    <cellStyle name="40% - 강조색1 2 2 4 5 5 2" xfId="11726" xr:uid="{00000000-0005-0000-0000-0000732D0000}"/>
    <cellStyle name="40% - 강조색1 2 2 4 5 6" xfId="11727" xr:uid="{00000000-0005-0000-0000-0000742D0000}"/>
    <cellStyle name="40% - 강조색1 2 2 4 5 7" xfId="11728" xr:uid="{00000000-0005-0000-0000-0000752D0000}"/>
    <cellStyle name="40% - 강조색1 2 2 4 5 8" xfId="11729" xr:uid="{00000000-0005-0000-0000-0000762D0000}"/>
    <cellStyle name="40% - 강조색1 2 2 4 5 9" xfId="11730" xr:uid="{00000000-0005-0000-0000-0000772D0000}"/>
    <cellStyle name="40% - 강조색1 2 2 4 6" xfId="11731" xr:uid="{00000000-0005-0000-0000-0000782D0000}"/>
    <cellStyle name="40% - 강조색1 2 2 4 6 2" xfId="11732" xr:uid="{00000000-0005-0000-0000-0000792D0000}"/>
    <cellStyle name="40% - 강조색1 2 2 4 6 3" xfId="11733" xr:uid="{00000000-0005-0000-0000-00007A2D0000}"/>
    <cellStyle name="40% - 강조색1 2 2 4 6 4" xfId="11734" xr:uid="{00000000-0005-0000-0000-00007B2D0000}"/>
    <cellStyle name="40% - 강조색1 2 2 4 6 5" xfId="11735" xr:uid="{00000000-0005-0000-0000-00007C2D0000}"/>
    <cellStyle name="40% - 강조색1 2 2 4 6 6" xfId="11736" xr:uid="{00000000-0005-0000-0000-00007D2D0000}"/>
    <cellStyle name="40% - 강조색1 2 2 4 7" xfId="11737" xr:uid="{00000000-0005-0000-0000-00007E2D0000}"/>
    <cellStyle name="40% - 강조색1 2 2 4 7 2" xfId="11738" xr:uid="{00000000-0005-0000-0000-00007F2D0000}"/>
    <cellStyle name="40% - 강조색1 2 2 4 8" xfId="11739" xr:uid="{00000000-0005-0000-0000-0000802D0000}"/>
    <cellStyle name="40% - 강조색1 2 2 4 8 2" xfId="11740" xr:uid="{00000000-0005-0000-0000-0000812D0000}"/>
    <cellStyle name="40% - 강조색1 2 2 4 9" xfId="11741" xr:uid="{00000000-0005-0000-0000-0000822D0000}"/>
    <cellStyle name="40% - 강조색1 2 2 4 9 2" xfId="11742" xr:uid="{00000000-0005-0000-0000-0000832D0000}"/>
    <cellStyle name="40% - 강조색1 2 2 5" xfId="11743" xr:uid="{00000000-0005-0000-0000-0000842D0000}"/>
    <cellStyle name="40% - 강조색1 2 2 5 10" xfId="11744" xr:uid="{00000000-0005-0000-0000-0000852D0000}"/>
    <cellStyle name="40% - 강조색1 2 2 5 11" xfId="11745" xr:uid="{00000000-0005-0000-0000-0000862D0000}"/>
    <cellStyle name="40% - 강조색1 2 2 5 12" xfId="11746" xr:uid="{00000000-0005-0000-0000-0000872D0000}"/>
    <cellStyle name="40% - 강조색1 2 2 5 13" xfId="11747" xr:uid="{00000000-0005-0000-0000-0000882D0000}"/>
    <cellStyle name="40% - 강조색1 2 2 5 14" xfId="11748" xr:uid="{00000000-0005-0000-0000-0000892D0000}"/>
    <cellStyle name="40% - 강조색1 2 2 5 2" xfId="11749" xr:uid="{00000000-0005-0000-0000-00008A2D0000}"/>
    <cellStyle name="40% - 강조색1 2 2 5 2 10" xfId="11750" xr:uid="{00000000-0005-0000-0000-00008B2D0000}"/>
    <cellStyle name="40% - 강조색1 2 2 5 2 11" xfId="11751" xr:uid="{00000000-0005-0000-0000-00008C2D0000}"/>
    <cellStyle name="40% - 강조색1 2 2 5 2 12" xfId="11752" xr:uid="{00000000-0005-0000-0000-00008D2D0000}"/>
    <cellStyle name="40% - 강조색1 2 2 5 2 2" xfId="11753" xr:uid="{00000000-0005-0000-0000-00008E2D0000}"/>
    <cellStyle name="40% - 강조색1 2 2 5 2 2 10" xfId="11754" xr:uid="{00000000-0005-0000-0000-00008F2D0000}"/>
    <cellStyle name="40% - 강조색1 2 2 5 2 2 2" xfId="11755" xr:uid="{00000000-0005-0000-0000-0000902D0000}"/>
    <cellStyle name="40% - 강조색1 2 2 5 2 2 2 2" xfId="11756" xr:uid="{00000000-0005-0000-0000-0000912D0000}"/>
    <cellStyle name="40% - 강조색1 2 2 5 2 2 2 2 2" xfId="11757" xr:uid="{00000000-0005-0000-0000-0000922D0000}"/>
    <cellStyle name="40% - 강조색1 2 2 5 2 2 2 2 3" xfId="11758" xr:uid="{00000000-0005-0000-0000-0000932D0000}"/>
    <cellStyle name="40% - 강조색1 2 2 5 2 2 2 2 4" xfId="11759" xr:uid="{00000000-0005-0000-0000-0000942D0000}"/>
    <cellStyle name="40% - 강조색1 2 2 5 2 2 2 2 5" xfId="11760" xr:uid="{00000000-0005-0000-0000-0000952D0000}"/>
    <cellStyle name="40% - 강조색1 2 2 5 2 2 2 3" xfId="11761" xr:uid="{00000000-0005-0000-0000-0000962D0000}"/>
    <cellStyle name="40% - 강조색1 2 2 5 2 2 2 4" xfId="11762" xr:uid="{00000000-0005-0000-0000-0000972D0000}"/>
    <cellStyle name="40% - 강조색1 2 2 5 2 2 2 5" xfId="11763" xr:uid="{00000000-0005-0000-0000-0000982D0000}"/>
    <cellStyle name="40% - 강조색1 2 2 5 2 2 2 6" xfId="11764" xr:uid="{00000000-0005-0000-0000-0000992D0000}"/>
    <cellStyle name="40% - 강조색1 2 2 5 2 2 2 7" xfId="11765" xr:uid="{00000000-0005-0000-0000-00009A2D0000}"/>
    <cellStyle name="40% - 강조색1 2 2 5 2 2 3" xfId="11766" xr:uid="{00000000-0005-0000-0000-00009B2D0000}"/>
    <cellStyle name="40% - 강조색1 2 2 5 2 2 3 2" xfId="11767" xr:uid="{00000000-0005-0000-0000-00009C2D0000}"/>
    <cellStyle name="40% - 강조색1 2 2 5 2 2 3 3" xfId="11768" xr:uid="{00000000-0005-0000-0000-00009D2D0000}"/>
    <cellStyle name="40% - 강조색1 2 2 5 2 2 3 4" xfId="11769" xr:uid="{00000000-0005-0000-0000-00009E2D0000}"/>
    <cellStyle name="40% - 강조색1 2 2 5 2 2 3 5" xfId="11770" xr:uid="{00000000-0005-0000-0000-00009F2D0000}"/>
    <cellStyle name="40% - 강조색1 2 2 5 2 2 3 6" xfId="11771" xr:uid="{00000000-0005-0000-0000-0000A02D0000}"/>
    <cellStyle name="40% - 강조색1 2 2 5 2 2 4" xfId="11772" xr:uid="{00000000-0005-0000-0000-0000A12D0000}"/>
    <cellStyle name="40% - 강조색1 2 2 5 2 2 4 2" xfId="11773" xr:uid="{00000000-0005-0000-0000-0000A22D0000}"/>
    <cellStyle name="40% - 강조색1 2 2 5 2 2 5" xfId="11774" xr:uid="{00000000-0005-0000-0000-0000A32D0000}"/>
    <cellStyle name="40% - 강조색1 2 2 5 2 2 5 2" xfId="11775" xr:uid="{00000000-0005-0000-0000-0000A42D0000}"/>
    <cellStyle name="40% - 강조색1 2 2 5 2 2 6" xfId="11776" xr:uid="{00000000-0005-0000-0000-0000A52D0000}"/>
    <cellStyle name="40% - 강조색1 2 2 5 2 2 7" xfId="11777" xr:uid="{00000000-0005-0000-0000-0000A62D0000}"/>
    <cellStyle name="40% - 강조색1 2 2 5 2 2 8" xfId="11778" xr:uid="{00000000-0005-0000-0000-0000A72D0000}"/>
    <cellStyle name="40% - 강조색1 2 2 5 2 2 9" xfId="11779" xr:uid="{00000000-0005-0000-0000-0000A82D0000}"/>
    <cellStyle name="40% - 강조색1 2 2 5 2 3" xfId="11780" xr:uid="{00000000-0005-0000-0000-0000A92D0000}"/>
    <cellStyle name="40% - 강조색1 2 2 5 2 3 10" xfId="11781" xr:uid="{00000000-0005-0000-0000-0000AA2D0000}"/>
    <cellStyle name="40% - 강조색1 2 2 5 2 3 2" xfId="11782" xr:uid="{00000000-0005-0000-0000-0000AB2D0000}"/>
    <cellStyle name="40% - 강조색1 2 2 5 2 3 2 2" xfId="11783" xr:uid="{00000000-0005-0000-0000-0000AC2D0000}"/>
    <cellStyle name="40% - 강조색1 2 2 5 2 3 2 3" xfId="11784" xr:uid="{00000000-0005-0000-0000-0000AD2D0000}"/>
    <cellStyle name="40% - 강조색1 2 2 5 2 3 2 4" xfId="11785" xr:uid="{00000000-0005-0000-0000-0000AE2D0000}"/>
    <cellStyle name="40% - 강조색1 2 2 5 2 3 2 5" xfId="11786" xr:uid="{00000000-0005-0000-0000-0000AF2D0000}"/>
    <cellStyle name="40% - 강조색1 2 2 5 2 3 2 6" xfId="11787" xr:uid="{00000000-0005-0000-0000-0000B02D0000}"/>
    <cellStyle name="40% - 강조색1 2 2 5 2 3 3" xfId="11788" xr:uid="{00000000-0005-0000-0000-0000B12D0000}"/>
    <cellStyle name="40% - 강조색1 2 2 5 2 3 3 2" xfId="11789" xr:uid="{00000000-0005-0000-0000-0000B22D0000}"/>
    <cellStyle name="40% - 강조색1 2 2 5 2 3 4" xfId="11790" xr:uid="{00000000-0005-0000-0000-0000B32D0000}"/>
    <cellStyle name="40% - 강조색1 2 2 5 2 3 4 2" xfId="11791" xr:uid="{00000000-0005-0000-0000-0000B42D0000}"/>
    <cellStyle name="40% - 강조색1 2 2 5 2 3 5" xfId="11792" xr:uid="{00000000-0005-0000-0000-0000B52D0000}"/>
    <cellStyle name="40% - 강조색1 2 2 5 2 3 5 2" xfId="11793" xr:uid="{00000000-0005-0000-0000-0000B62D0000}"/>
    <cellStyle name="40% - 강조색1 2 2 5 2 3 6" xfId="11794" xr:uid="{00000000-0005-0000-0000-0000B72D0000}"/>
    <cellStyle name="40% - 강조색1 2 2 5 2 3 7" xfId="11795" xr:uid="{00000000-0005-0000-0000-0000B82D0000}"/>
    <cellStyle name="40% - 강조색1 2 2 5 2 3 8" xfId="11796" xr:uid="{00000000-0005-0000-0000-0000B92D0000}"/>
    <cellStyle name="40% - 강조색1 2 2 5 2 3 9" xfId="11797" xr:uid="{00000000-0005-0000-0000-0000BA2D0000}"/>
    <cellStyle name="40% - 강조색1 2 2 5 2 4" xfId="11798" xr:uid="{00000000-0005-0000-0000-0000BB2D0000}"/>
    <cellStyle name="40% - 강조색1 2 2 5 2 4 2" xfId="11799" xr:uid="{00000000-0005-0000-0000-0000BC2D0000}"/>
    <cellStyle name="40% - 강조색1 2 2 5 2 4 3" xfId="11800" xr:uid="{00000000-0005-0000-0000-0000BD2D0000}"/>
    <cellStyle name="40% - 강조색1 2 2 5 2 4 4" xfId="11801" xr:uid="{00000000-0005-0000-0000-0000BE2D0000}"/>
    <cellStyle name="40% - 강조색1 2 2 5 2 4 5" xfId="11802" xr:uid="{00000000-0005-0000-0000-0000BF2D0000}"/>
    <cellStyle name="40% - 강조색1 2 2 5 2 4 6" xfId="11803" xr:uid="{00000000-0005-0000-0000-0000C02D0000}"/>
    <cellStyle name="40% - 강조색1 2 2 5 2 5" xfId="11804" xr:uid="{00000000-0005-0000-0000-0000C12D0000}"/>
    <cellStyle name="40% - 강조색1 2 2 5 2 5 2" xfId="11805" xr:uid="{00000000-0005-0000-0000-0000C22D0000}"/>
    <cellStyle name="40% - 강조색1 2 2 5 2 6" xfId="11806" xr:uid="{00000000-0005-0000-0000-0000C32D0000}"/>
    <cellStyle name="40% - 강조색1 2 2 5 2 6 2" xfId="11807" xr:uid="{00000000-0005-0000-0000-0000C42D0000}"/>
    <cellStyle name="40% - 강조색1 2 2 5 2 7" xfId="11808" xr:uid="{00000000-0005-0000-0000-0000C52D0000}"/>
    <cellStyle name="40% - 강조색1 2 2 5 2 7 2" xfId="11809" xr:uid="{00000000-0005-0000-0000-0000C62D0000}"/>
    <cellStyle name="40% - 강조색1 2 2 5 2 8" xfId="11810" xr:uid="{00000000-0005-0000-0000-0000C72D0000}"/>
    <cellStyle name="40% - 강조색1 2 2 5 2 9" xfId="11811" xr:uid="{00000000-0005-0000-0000-0000C82D0000}"/>
    <cellStyle name="40% - 강조색1 2 2 5 3" xfId="11812" xr:uid="{00000000-0005-0000-0000-0000C92D0000}"/>
    <cellStyle name="40% - 강조색1 2 2 5 3 10" xfId="11813" xr:uid="{00000000-0005-0000-0000-0000CA2D0000}"/>
    <cellStyle name="40% - 강조색1 2 2 5 3 2" xfId="11814" xr:uid="{00000000-0005-0000-0000-0000CB2D0000}"/>
    <cellStyle name="40% - 강조색1 2 2 5 3 2 2" xfId="11815" xr:uid="{00000000-0005-0000-0000-0000CC2D0000}"/>
    <cellStyle name="40% - 강조색1 2 2 5 3 2 2 2" xfId="11816" xr:uid="{00000000-0005-0000-0000-0000CD2D0000}"/>
    <cellStyle name="40% - 강조색1 2 2 5 3 2 2 3" xfId="11817" xr:uid="{00000000-0005-0000-0000-0000CE2D0000}"/>
    <cellStyle name="40% - 강조색1 2 2 5 3 2 2 4" xfId="11818" xr:uid="{00000000-0005-0000-0000-0000CF2D0000}"/>
    <cellStyle name="40% - 강조색1 2 2 5 3 2 2 5" xfId="11819" xr:uid="{00000000-0005-0000-0000-0000D02D0000}"/>
    <cellStyle name="40% - 강조색1 2 2 5 3 2 3" xfId="11820" xr:uid="{00000000-0005-0000-0000-0000D12D0000}"/>
    <cellStyle name="40% - 강조색1 2 2 5 3 2 4" xfId="11821" xr:uid="{00000000-0005-0000-0000-0000D22D0000}"/>
    <cellStyle name="40% - 강조색1 2 2 5 3 2 5" xfId="11822" xr:uid="{00000000-0005-0000-0000-0000D32D0000}"/>
    <cellStyle name="40% - 강조색1 2 2 5 3 2 6" xfId="11823" xr:uid="{00000000-0005-0000-0000-0000D42D0000}"/>
    <cellStyle name="40% - 강조색1 2 2 5 3 2 7" xfId="11824" xr:uid="{00000000-0005-0000-0000-0000D52D0000}"/>
    <cellStyle name="40% - 강조색1 2 2 5 3 3" xfId="11825" xr:uid="{00000000-0005-0000-0000-0000D62D0000}"/>
    <cellStyle name="40% - 강조색1 2 2 5 3 3 2" xfId="11826" xr:uid="{00000000-0005-0000-0000-0000D72D0000}"/>
    <cellStyle name="40% - 강조색1 2 2 5 3 3 3" xfId="11827" xr:uid="{00000000-0005-0000-0000-0000D82D0000}"/>
    <cellStyle name="40% - 강조색1 2 2 5 3 3 4" xfId="11828" xr:uid="{00000000-0005-0000-0000-0000D92D0000}"/>
    <cellStyle name="40% - 강조색1 2 2 5 3 3 5" xfId="11829" xr:uid="{00000000-0005-0000-0000-0000DA2D0000}"/>
    <cellStyle name="40% - 강조색1 2 2 5 3 3 6" xfId="11830" xr:uid="{00000000-0005-0000-0000-0000DB2D0000}"/>
    <cellStyle name="40% - 강조색1 2 2 5 3 4" xfId="11831" xr:uid="{00000000-0005-0000-0000-0000DC2D0000}"/>
    <cellStyle name="40% - 강조색1 2 2 5 3 4 2" xfId="11832" xr:uid="{00000000-0005-0000-0000-0000DD2D0000}"/>
    <cellStyle name="40% - 강조색1 2 2 5 3 5" xfId="11833" xr:uid="{00000000-0005-0000-0000-0000DE2D0000}"/>
    <cellStyle name="40% - 강조색1 2 2 5 3 5 2" xfId="11834" xr:uid="{00000000-0005-0000-0000-0000DF2D0000}"/>
    <cellStyle name="40% - 강조색1 2 2 5 3 6" xfId="11835" xr:uid="{00000000-0005-0000-0000-0000E02D0000}"/>
    <cellStyle name="40% - 강조색1 2 2 5 3 7" xfId="11836" xr:uid="{00000000-0005-0000-0000-0000E12D0000}"/>
    <cellStyle name="40% - 강조색1 2 2 5 3 8" xfId="11837" xr:uid="{00000000-0005-0000-0000-0000E22D0000}"/>
    <cellStyle name="40% - 강조색1 2 2 5 3 9" xfId="11838" xr:uid="{00000000-0005-0000-0000-0000E32D0000}"/>
    <cellStyle name="40% - 강조색1 2 2 5 4" xfId="11839" xr:uid="{00000000-0005-0000-0000-0000E42D0000}"/>
    <cellStyle name="40% - 강조색1 2 2 5 4 10" xfId="11840" xr:uid="{00000000-0005-0000-0000-0000E52D0000}"/>
    <cellStyle name="40% - 강조색1 2 2 5 4 2" xfId="11841" xr:uid="{00000000-0005-0000-0000-0000E62D0000}"/>
    <cellStyle name="40% - 강조색1 2 2 5 4 2 2" xfId="11842" xr:uid="{00000000-0005-0000-0000-0000E72D0000}"/>
    <cellStyle name="40% - 강조색1 2 2 5 4 2 2 2" xfId="11843" xr:uid="{00000000-0005-0000-0000-0000E82D0000}"/>
    <cellStyle name="40% - 강조색1 2 2 5 4 2 2 3" xfId="11844" xr:uid="{00000000-0005-0000-0000-0000E92D0000}"/>
    <cellStyle name="40% - 강조색1 2 2 5 4 2 2 4" xfId="11845" xr:uid="{00000000-0005-0000-0000-0000EA2D0000}"/>
    <cellStyle name="40% - 강조색1 2 2 5 4 2 2 5" xfId="11846" xr:uid="{00000000-0005-0000-0000-0000EB2D0000}"/>
    <cellStyle name="40% - 강조색1 2 2 5 4 2 3" xfId="11847" xr:uid="{00000000-0005-0000-0000-0000EC2D0000}"/>
    <cellStyle name="40% - 강조색1 2 2 5 4 2 4" xfId="11848" xr:uid="{00000000-0005-0000-0000-0000ED2D0000}"/>
    <cellStyle name="40% - 강조색1 2 2 5 4 2 5" xfId="11849" xr:uid="{00000000-0005-0000-0000-0000EE2D0000}"/>
    <cellStyle name="40% - 강조색1 2 2 5 4 2 6" xfId="11850" xr:uid="{00000000-0005-0000-0000-0000EF2D0000}"/>
    <cellStyle name="40% - 강조색1 2 2 5 4 2 7" xfId="11851" xr:uid="{00000000-0005-0000-0000-0000F02D0000}"/>
    <cellStyle name="40% - 강조색1 2 2 5 4 3" xfId="11852" xr:uid="{00000000-0005-0000-0000-0000F12D0000}"/>
    <cellStyle name="40% - 강조색1 2 2 5 4 3 2" xfId="11853" xr:uid="{00000000-0005-0000-0000-0000F22D0000}"/>
    <cellStyle name="40% - 강조색1 2 2 5 4 3 3" xfId="11854" xr:uid="{00000000-0005-0000-0000-0000F32D0000}"/>
    <cellStyle name="40% - 강조색1 2 2 5 4 3 4" xfId="11855" xr:uid="{00000000-0005-0000-0000-0000F42D0000}"/>
    <cellStyle name="40% - 강조색1 2 2 5 4 3 5" xfId="11856" xr:uid="{00000000-0005-0000-0000-0000F52D0000}"/>
    <cellStyle name="40% - 강조색1 2 2 5 4 3 6" xfId="11857" xr:uid="{00000000-0005-0000-0000-0000F62D0000}"/>
    <cellStyle name="40% - 강조색1 2 2 5 4 4" xfId="11858" xr:uid="{00000000-0005-0000-0000-0000F72D0000}"/>
    <cellStyle name="40% - 강조색1 2 2 5 4 4 2" xfId="11859" xr:uid="{00000000-0005-0000-0000-0000F82D0000}"/>
    <cellStyle name="40% - 강조색1 2 2 5 4 5" xfId="11860" xr:uid="{00000000-0005-0000-0000-0000F92D0000}"/>
    <cellStyle name="40% - 강조색1 2 2 5 4 5 2" xfId="11861" xr:uid="{00000000-0005-0000-0000-0000FA2D0000}"/>
    <cellStyle name="40% - 강조색1 2 2 5 4 6" xfId="11862" xr:uid="{00000000-0005-0000-0000-0000FB2D0000}"/>
    <cellStyle name="40% - 강조색1 2 2 5 4 7" xfId="11863" xr:uid="{00000000-0005-0000-0000-0000FC2D0000}"/>
    <cellStyle name="40% - 강조색1 2 2 5 4 8" xfId="11864" xr:uid="{00000000-0005-0000-0000-0000FD2D0000}"/>
    <cellStyle name="40% - 강조색1 2 2 5 4 9" xfId="11865" xr:uid="{00000000-0005-0000-0000-0000FE2D0000}"/>
    <cellStyle name="40% - 강조색1 2 2 5 5" xfId="11866" xr:uid="{00000000-0005-0000-0000-0000FF2D0000}"/>
    <cellStyle name="40% - 강조색1 2 2 5 5 10" xfId="11867" xr:uid="{00000000-0005-0000-0000-0000002E0000}"/>
    <cellStyle name="40% - 강조색1 2 2 5 5 2" xfId="11868" xr:uid="{00000000-0005-0000-0000-0000012E0000}"/>
    <cellStyle name="40% - 강조색1 2 2 5 5 2 2" xfId="11869" xr:uid="{00000000-0005-0000-0000-0000022E0000}"/>
    <cellStyle name="40% - 강조색1 2 2 5 5 2 3" xfId="11870" xr:uid="{00000000-0005-0000-0000-0000032E0000}"/>
    <cellStyle name="40% - 강조색1 2 2 5 5 2 4" xfId="11871" xr:uid="{00000000-0005-0000-0000-0000042E0000}"/>
    <cellStyle name="40% - 강조색1 2 2 5 5 2 5" xfId="11872" xr:uid="{00000000-0005-0000-0000-0000052E0000}"/>
    <cellStyle name="40% - 강조색1 2 2 5 5 2 6" xfId="11873" xr:uid="{00000000-0005-0000-0000-0000062E0000}"/>
    <cellStyle name="40% - 강조색1 2 2 5 5 3" xfId="11874" xr:uid="{00000000-0005-0000-0000-0000072E0000}"/>
    <cellStyle name="40% - 강조색1 2 2 5 5 3 2" xfId="11875" xr:uid="{00000000-0005-0000-0000-0000082E0000}"/>
    <cellStyle name="40% - 강조색1 2 2 5 5 4" xfId="11876" xr:uid="{00000000-0005-0000-0000-0000092E0000}"/>
    <cellStyle name="40% - 강조색1 2 2 5 5 4 2" xfId="11877" xr:uid="{00000000-0005-0000-0000-00000A2E0000}"/>
    <cellStyle name="40% - 강조색1 2 2 5 5 5" xfId="11878" xr:uid="{00000000-0005-0000-0000-00000B2E0000}"/>
    <cellStyle name="40% - 강조색1 2 2 5 5 5 2" xfId="11879" xr:uid="{00000000-0005-0000-0000-00000C2E0000}"/>
    <cellStyle name="40% - 강조색1 2 2 5 5 6" xfId="11880" xr:uid="{00000000-0005-0000-0000-00000D2E0000}"/>
    <cellStyle name="40% - 강조색1 2 2 5 5 7" xfId="11881" xr:uid="{00000000-0005-0000-0000-00000E2E0000}"/>
    <cellStyle name="40% - 강조색1 2 2 5 5 8" xfId="11882" xr:uid="{00000000-0005-0000-0000-00000F2E0000}"/>
    <cellStyle name="40% - 강조색1 2 2 5 5 9" xfId="11883" xr:uid="{00000000-0005-0000-0000-0000102E0000}"/>
    <cellStyle name="40% - 강조색1 2 2 5 6" xfId="11884" xr:uid="{00000000-0005-0000-0000-0000112E0000}"/>
    <cellStyle name="40% - 강조색1 2 2 5 6 2" xfId="11885" xr:uid="{00000000-0005-0000-0000-0000122E0000}"/>
    <cellStyle name="40% - 강조색1 2 2 5 6 3" xfId="11886" xr:uid="{00000000-0005-0000-0000-0000132E0000}"/>
    <cellStyle name="40% - 강조색1 2 2 5 6 4" xfId="11887" xr:uid="{00000000-0005-0000-0000-0000142E0000}"/>
    <cellStyle name="40% - 강조색1 2 2 5 6 5" xfId="11888" xr:uid="{00000000-0005-0000-0000-0000152E0000}"/>
    <cellStyle name="40% - 강조색1 2 2 5 6 6" xfId="11889" xr:uid="{00000000-0005-0000-0000-0000162E0000}"/>
    <cellStyle name="40% - 강조색1 2 2 5 7" xfId="11890" xr:uid="{00000000-0005-0000-0000-0000172E0000}"/>
    <cellStyle name="40% - 강조색1 2 2 5 7 2" xfId="11891" xr:uid="{00000000-0005-0000-0000-0000182E0000}"/>
    <cellStyle name="40% - 강조색1 2 2 5 8" xfId="11892" xr:uid="{00000000-0005-0000-0000-0000192E0000}"/>
    <cellStyle name="40% - 강조색1 2 2 5 8 2" xfId="11893" xr:uid="{00000000-0005-0000-0000-00001A2E0000}"/>
    <cellStyle name="40% - 강조색1 2 2 5 9" xfId="11894" xr:uid="{00000000-0005-0000-0000-00001B2E0000}"/>
    <cellStyle name="40% - 강조색1 2 2 5 9 2" xfId="11895" xr:uid="{00000000-0005-0000-0000-00001C2E0000}"/>
    <cellStyle name="40% - 강조색1 2 2 6" xfId="11896" xr:uid="{00000000-0005-0000-0000-00001D2E0000}"/>
    <cellStyle name="40% - 강조색1 2 2 6 10" xfId="11897" xr:uid="{00000000-0005-0000-0000-00001E2E0000}"/>
    <cellStyle name="40% - 강조색1 2 2 6 11" xfId="11898" xr:uid="{00000000-0005-0000-0000-00001F2E0000}"/>
    <cellStyle name="40% - 강조색1 2 2 6 12" xfId="11899" xr:uid="{00000000-0005-0000-0000-0000202E0000}"/>
    <cellStyle name="40% - 강조색1 2 2 6 13" xfId="11900" xr:uid="{00000000-0005-0000-0000-0000212E0000}"/>
    <cellStyle name="40% - 강조색1 2 2 6 2" xfId="11901" xr:uid="{00000000-0005-0000-0000-0000222E0000}"/>
    <cellStyle name="40% - 강조색1 2 2 6 2 10" xfId="11902" xr:uid="{00000000-0005-0000-0000-0000232E0000}"/>
    <cellStyle name="40% - 강조색1 2 2 6 2 2" xfId="11903" xr:uid="{00000000-0005-0000-0000-0000242E0000}"/>
    <cellStyle name="40% - 강조색1 2 2 6 2 2 2" xfId="11904" xr:uid="{00000000-0005-0000-0000-0000252E0000}"/>
    <cellStyle name="40% - 강조색1 2 2 6 2 2 2 2" xfId="11905" xr:uid="{00000000-0005-0000-0000-0000262E0000}"/>
    <cellStyle name="40% - 강조색1 2 2 6 2 2 2 3" xfId="11906" xr:uid="{00000000-0005-0000-0000-0000272E0000}"/>
    <cellStyle name="40% - 강조색1 2 2 6 2 2 2 4" xfId="11907" xr:uid="{00000000-0005-0000-0000-0000282E0000}"/>
    <cellStyle name="40% - 강조색1 2 2 6 2 2 2 5" xfId="11908" xr:uid="{00000000-0005-0000-0000-0000292E0000}"/>
    <cellStyle name="40% - 강조색1 2 2 6 2 2 3" xfId="11909" xr:uid="{00000000-0005-0000-0000-00002A2E0000}"/>
    <cellStyle name="40% - 강조색1 2 2 6 2 2 4" xfId="11910" xr:uid="{00000000-0005-0000-0000-00002B2E0000}"/>
    <cellStyle name="40% - 강조색1 2 2 6 2 2 5" xfId="11911" xr:uid="{00000000-0005-0000-0000-00002C2E0000}"/>
    <cellStyle name="40% - 강조색1 2 2 6 2 2 6" xfId="11912" xr:uid="{00000000-0005-0000-0000-00002D2E0000}"/>
    <cellStyle name="40% - 강조색1 2 2 6 2 2 7" xfId="11913" xr:uid="{00000000-0005-0000-0000-00002E2E0000}"/>
    <cellStyle name="40% - 강조색1 2 2 6 2 3" xfId="11914" xr:uid="{00000000-0005-0000-0000-00002F2E0000}"/>
    <cellStyle name="40% - 강조색1 2 2 6 2 3 2" xfId="11915" xr:uid="{00000000-0005-0000-0000-0000302E0000}"/>
    <cellStyle name="40% - 강조색1 2 2 6 2 3 3" xfId="11916" xr:uid="{00000000-0005-0000-0000-0000312E0000}"/>
    <cellStyle name="40% - 강조색1 2 2 6 2 3 4" xfId="11917" xr:uid="{00000000-0005-0000-0000-0000322E0000}"/>
    <cellStyle name="40% - 강조색1 2 2 6 2 3 5" xfId="11918" xr:uid="{00000000-0005-0000-0000-0000332E0000}"/>
    <cellStyle name="40% - 강조색1 2 2 6 2 3 6" xfId="11919" xr:uid="{00000000-0005-0000-0000-0000342E0000}"/>
    <cellStyle name="40% - 강조색1 2 2 6 2 4" xfId="11920" xr:uid="{00000000-0005-0000-0000-0000352E0000}"/>
    <cellStyle name="40% - 강조색1 2 2 6 2 4 2" xfId="11921" xr:uid="{00000000-0005-0000-0000-0000362E0000}"/>
    <cellStyle name="40% - 강조색1 2 2 6 2 5" xfId="11922" xr:uid="{00000000-0005-0000-0000-0000372E0000}"/>
    <cellStyle name="40% - 강조색1 2 2 6 2 5 2" xfId="11923" xr:uid="{00000000-0005-0000-0000-0000382E0000}"/>
    <cellStyle name="40% - 강조색1 2 2 6 2 6" xfId="11924" xr:uid="{00000000-0005-0000-0000-0000392E0000}"/>
    <cellStyle name="40% - 강조색1 2 2 6 2 7" xfId="11925" xr:uid="{00000000-0005-0000-0000-00003A2E0000}"/>
    <cellStyle name="40% - 강조색1 2 2 6 2 8" xfId="11926" xr:uid="{00000000-0005-0000-0000-00003B2E0000}"/>
    <cellStyle name="40% - 강조색1 2 2 6 2 9" xfId="11927" xr:uid="{00000000-0005-0000-0000-00003C2E0000}"/>
    <cellStyle name="40% - 강조색1 2 2 6 3" xfId="11928" xr:uid="{00000000-0005-0000-0000-00003D2E0000}"/>
    <cellStyle name="40% - 강조색1 2 2 6 3 10" xfId="11929" xr:uid="{00000000-0005-0000-0000-00003E2E0000}"/>
    <cellStyle name="40% - 강조색1 2 2 6 3 2" xfId="11930" xr:uid="{00000000-0005-0000-0000-00003F2E0000}"/>
    <cellStyle name="40% - 강조색1 2 2 6 3 2 2" xfId="11931" xr:uid="{00000000-0005-0000-0000-0000402E0000}"/>
    <cellStyle name="40% - 강조색1 2 2 6 3 2 2 2" xfId="11932" xr:uid="{00000000-0005-0000-0000-0000412E0000}"/>
    <cellStyle name="40% - 강조색1 2 2 6 3 2 2 3" xfId="11933" xr:uid="{00000000-0005-0000-0000-0000422E0000}"/>
    <cellStyle name="40% - 강조색1 2 2 6 3 2 2 4" xfId="11934" xr:uid="{00000000-0005-0000-0000-0000432E0000}"/>
    <cellStyle name="40% - 강조색1 2 2 6 3 2 2 5" xfId="11935" xr:uid="{00000000-0005-0000-0000-0000442E0000}"/>
    <cellStyle name="40% - 강조색1 2 2 6 3 2 3" xfId="11936" xr:uid="{00000000-0005-0000-0000-0000452E0000}"/>
    <cellStyle name="40% - 강조색1 2 2 6 3 2 4" xfId="11937" xr:uid="{00000000-0005-0000-0000-0000462E0000}"/>
    <cellStyle name="40% - 강조색1 2 2 6 3 2 5" xfId="11938" xr:uid="{00000000-0005-0000-0000-0000472E0000}"/>
    <cellStyle name="40% - 강조색1 2 2 6 3 2 6" xfId="11939" xr:uid="{00000000-0005-0000-0000-0000482E0000}"/>
    <cellStyle name="40% - 강조색1 2 2 6 3 2 7" xfId="11940" xr:uid="{00000000-0005-0000-0000-0000492E0000}"/>
    <cellStyle name="40% - 강조색1 2 2 6 3 3" xfId="11941" xr:uid="{00000000-0005-0000-0000-00004A2E0000}"/>
    <cellStyle name="40% - 강조색1 2 2 6 3 3 2" xfId="11942" xr:uid="{00000000-0005-0000-0000-00004B2E0000}"/>
    <cellStyle name="40% - 강조색1 2 2 6 3 3 3" xfId="11943" xr:uid="{00000000-0005-0000-0000-00004C2E0000}"/>
    <cellStyle name="40% - 강조색1 2 2 6 3 3 4" xfId="11944" xr:uid="{00000000-0005-0000-0000-00004D2E0000}"/>
    <cellStyle name="40% - 강조색1 2 2 6 3 3 5" xfId="11945" xr:uid="{00000000-0005-0000-0000-00004E2E0000}"/>
    <cellStyle name="40% - 강조색1 2 2 6 3 3 6" xfId="11946" xr:uid="{00000000-0005-0000-0000-00004F2E0000}"/>
    <cellStyle name="40% - 강조색1 2 2 6 3 4" xfId="11947" xr:uid="{00000000-0005-0000-0000-0000502E0000}"/>
    <cellStyle name="40% - 강조색1 2 2 6 3 4 2" xfId="11948" xr:uid="{00000000-0005-0000-0000-0000512E0000}"/>
    <cellStyle name="40% - 강조색1 2 2 6 3 5" xfId="11949" xr:uid="{00000000-0005-0000-0000-0000522E0000}"/>
    <cellStyle name="40% - 강조색1 2 2 6 3 5 2" xfId="11950" xr:uid="{00000000-0005-0000-0000-0000532E0000}"/>
    <cellStyle name="40% - 강조색1 2 2 6 3 6" xfId="11951" xr:uid="{00000000-0005-0000-0000-0000542E0000}"/>
    <cellStyle name="40% - 강조색1 2 2 6 3 7" xfId="11952" xr:uid="{00000000-0005-0000-0000-0000552E0000}"/>
    <cellStyle name="40% - 강조색1 2 2 6 3 8" xfId="11953" xr:uid="{00000000-0005-0000-0000-0000562E0000}"/>
    <cellStyle name="40% - 강조색1 2 2 6 3 9" xfId="11954" xr:uid="{00000000-0005-0000-0000-0000572E0000}"/>
    <cellStyle name="40% - 강조색1 2 2 6 4" xfId="11955" xr:uid="{00000000-0005-0000-0000-0000582E0000}"/>
    <cellStyle name="40% - 강조색1 2 2 6 4 10" xfId="11956" xr:uid="{00000000-0005-0000-0000-0000592E0000}"/>
    <cellStyle name="40% - 강조색1 2 2 6 4 2" xfId="11957" xr:uid="{00000000-0005-0000-0000-00005A2E0000}"/>
    <cellStyle name="40% - 강조색1 2 2 6 4 2 2" xfId="11958" xr:uid="{00000000-0005-0000-0000-00005B2E0000}"/>
    <cellStyle name="40% - 강조색1 2 2 6 4 2 3" xfId="11959" xr:uid="{00000000-0005-0000-0000-00005C2E0000}"/>
    <cellStyle name="40% - 강조색1 2 2 6 4 2 4" xfId="11960" xr:uid="{00000000-0005-0000-0000-00005D2E0000}"/>
    <cellStyle name="40% - 강조색1 2 2 6 4 2 5" xfId="11961" xr:uid="{00000000-0005-0000-0000-00005E2E0000}"/>
    <cellStyle name="40% - 강조색1 2 2 6 4 2 6" xfId="11962" xr:uid="{00000000-0005-0000-0000-00005F2E0000}"/>
    <cellStyle name="40% - 강조색1 2 2 6 4 3" xfId="11963" xr:uid="{00000000-0005-0000-0000-0000602E0000}"/>
    <cellStyle name="40% - 강조색1 2 2 6 4 3 2" xfId="11964" xr:uid="{00000000-0005-0000-0000-0000612E0000}"/>
    <cellStyle name="40% - 강조색1 2 2 6 4 4" xfId="11965" xr:uid="{00000000-0005-0000-0000-0000622E0000}"/>
    <cellStyle name="40% - 강조색1 2 2 6 4 4 2" xfId="11966" xr:uid="{00000000-0005-0000-0000-0000632E0000}"/>
    <cellStyle name="40% - 강조색1 2 2 6 4 5" xfId="11967" xr:uid="{00000000-0005-0000-0000-0000642E0000}"/>
    <cellStyle name="40% - 강조색1 2 2 6 4 5 2" xfId="11968" xr:uid="{00000000-0005-0000-0000-0000652E0000}"/>
    <cellStyle name="40% - 강조색1 2 2 6 4 6" xfId="11969" xr:uid="{00000000-0005-0000-0000-0000662E0000}"/>
    <cellStyle name="40% - 강조색1 2 2 6 4 7" xfId="11970" xr:uid="{00000000-0005-0000-0000-0000672E0000}"/>
    <cellStyle name="40% - 강조색1 2 2 6 4 8" xfId="11971" xr:uid="{00000000-0005-0000-0000-0000682E0000}"/>
    <cellStyle name="40% - 강조색1 2 2 6 4 9" xfId="11972" xr:uid="{00000000-0005-0000-0000-0000692E0000}"/>
    <cellStyle name="40% - 강조색1 2 2 6 5" xfId="11973" xr:uid="{00000000-0005-0000-0000-00006A2E0000}"/>
    <cellStyle name="40% - 강조색1 2 2 6 5 2" xfId="11974" xr:uid="{00000000-0005-0000-0000-00006B2E0000}"/>
    <cellStyle name="40% - 강조색1 2 2 6 5 3" xfId="11975" xr:uid="{00000000-0005-0000-0000-00006C2E0000}"/>
    <cellStyle name="40% - 강조색1 2 2 6 5 4" xfId="11976" xr:uid="{00000000-0005-0000-0000-00006D2E0000}"/>
    <cellStyle name="40% - 강조색1 2 2 6 5 5" xfId="11977" xr:uid="{00000000-0005-0000-0000-00006E2E0000}"/>
    <cellStyle name="40% - 강조색1 2 2 6 5 6" xfId="11978" xr:uid="{00000000-0005-0000-0000-00006F2E0000}"/>
    <cellStyle name="40% - 강조색1 2 2 6 6" xfId="11979" xr:uid="{00000000-0005-0000-0000-0000702E0000}"/>
    <cellStyle name="40% - 강조색1 2 2 6 6 2" xfId="11980" xr:uid="{00000000-0005-0000-0000-0000712E0000}"/>
    <cellStyle name="40% - 강조색1 2 2 6 7" xfId="11981" xr:uid="{00000000-0005-0000-0000-0000722E0000}"/>
    <cellStyle name="40% - 강조색1 2 2 6 7 2" xfId="11982" xr:uid="{00000000-0005-0000-0000-0000732E0000}"/>
    <cellStyle name="40% - 강조색1 2 2 6 8" xfId="11983" xr:uid="{00000000-0005-0000-0000-0000742E0000}"/>
    <cellStyle name="40% - 강조색1 2 2 6 8 2" xfId="11984" xr:uid="{00000000-0005-0000-0000-0000752E0000}"/>
    <cellStyle name="40% - 강조색1 2 2 6 9" xfId="11985" xr:uid="{00000000-0005-0000-0000-0000762E0000}"/>
    <cellStyle name="40% - 강조색1 2 2 7" xfId="11986" xr:uid="{00000000-0005-0000-0000-0000772E0000}"/>
    <cellStyle name="40% - 강조색1 2 2 7 10" xfId="11987" xr:uid="{00000000-0005-0000-0000-0000782E0000}"/>
    <cellStyle name="40% - 강조색1 2 2 7 11" xfId="11988" xr:uid="{00000000-0005-0000-0000-0000792E0000}"/>
    <cellStyle name="40% - 강조색1 2 2 7 12" xfId="11989" xr:uid="{00000000-0005-0000-0000-00007A2E0000}"/>
    <cellStyle name="40% - 강조색1 2 2 7 2" xfId="11990" xr:uid="{00000000-0005-0000-0000-00007B2E0000}"/>
    <cellStyle name="40% - 강조색1 2 2 7 2 10" xfId="11991" xr:uid="{00000000-0005-0000-0000-00007C2E0000}"/>
    <cellStyle name="40% - 강조색1 2 2 7 2 2" xfId="11992" xr:uid="{00000000-0005-0000-0000-00007D2E0000}"/>
    <cellStyle name="40% - 강조색1 2 2 7 2 2 2" xfId="11993" xr:uid="{00000000-0005-0000-0000-00007E2E0000}"/>
    <cellStyle name="40% - 강조색1 2 2 7 2 2 2 2" xfId="11994" xr:uid="{00000000-0005-0000-0000-00007F2E0000}"/>
    <cellStyle name="40% - 강조색1 2 2 7 2 2 2 3" xfId="11995" xr:uid="{00000000-0005-0000-0000-0000802E0000}"/>
    <cellStyle name="40% - 강조색1 2 2 7 2 2 2 4" xfId="11996" xr:uid="{00000000-0005-0000-0000-0000812E0000}"/>
    <cellStyle name="40% - 강조색1 2 2 7 2 2 2 5" xfId="11997" xr:uid="{00000000-0005-0000-0000-0000822E0000}"/>
    <cellStyle name="40% - 강조색1 2 2 7 2 2 3" xfId="11998" xr:uid="{00000000-0005-0000-0000-0000832E0000}"/>
    <cellStyle name="40% - 강조색1 2 2 7 2 2 4" xfId="11999" xr:uid="{00000000-0005-0000-0000-0000842E0000}"/>
    <cellStyle name="40% - 강조색1 2 2 7 2 2 5" xfId="12000" xr:uid="{00000000-0005-0000-0000-0000852E0000}"/>
    <cellStyle name="40% - 강조색1 2 2 7 2 2 6" xfId="12001" xr:uid="{00000000-0005-0000-0000-0000862E0000}"/>
    <cellStyle name="40% - 강조색1 2 2 7 2 2 7" xfId="12002" xr:uid="{00000000-0005-0000-0000-0000872E0000}"/>
    <cellStyle name="40% - 강조색1 2 2 7 2 3" xfId="12003" xr:uid="{00000000-0005-0000-0000-0000882E0000}"/>
    <cellStyle name="40% - 강조색1 2 2 7 2 3 2" xfId="12004" xr:uid="{00000000-0005-0000-0000-0000892E0000}"/>
    <cellStyle name="40% - 강조색1 2 2 7 2 3 3" xfId="12005" xr:uid="{00000000-0005-0000-0000-00008A2E0000}"/>
    <cellStyle name="40% - 강조색1 2 2 7 2 3 4" xfId="12006" xr:uid="{00000000-0005-0000-0000-00008B2E0000}"/>
    <cellStyle name="40% - 강조색1 2 2 7 2 3 5" xfId="12007" xr:uid="{00000000-0005-0000-0000-00008C2E0000}"/>
    <cellStyle name="40% - 강조색1 2 2 7 2 3 6" xfId="12008" xr:uid="{00000000-0005-0000-0000-00008D2E0000}"/>
    <cellStyle name="40% - 강조색1 2 2 7 2 4" xfId="12009" xr:uid="{00000000-0005-0000-0000-00008E2E0000}"/>
    <cellStyle name="40% - 강조색1 2 2 7 2 4 2" xfId="12010" xr:uid="{00000000-0005-0000-0000-00008F2E0000}"/>
    <cellStyle name="40% - 강조색1 2 2 7 2 5" xfId="12011" xr:uid="{00000000-0005-0000-0000-0000902E0000}"/>
    <cellStyle name="40% - 강조색1 2 2 7 2 5 2" xfId="12012" xr:uid="{00000000-0005-0000-0000-0000912E0000}"/>
    <cellStyle name="40% - 강조색1 2 2 7 2 6" xfId="12013" xr:uid="{00000000-0005-0000-0000-0000922E0000}"/>
    <cellStyle name="40% - 강조색1 2 2 7 2 7" xfId="12014" xr:uid="{00000000-0005-0000-0000-0000932E0000}"/>
    <cellStyle name="40% - 강조색1 2 2 7 2 8" xfId="12015" xr:uid="{00000000-0005-0000-0000-0000942E0000}"/>
    <cellStyle name="40% - 강조색1 2 2 7 2 9" xfId="12016" xr:uid="{00000000-0005-0000-0000-0000952E0000}"/>
    <cellStyle name="40% - 강조색1 2 2 7 3" xfId="12017" xr:uid="{00000000-0005-0000-0000-0000962E0000}"/>
    <cellStyle name="40% - 강조색1 2 2 7 3 10" xfId="12018" xr:uid="{00000000-0005-0000-0000-0000972E0000}"/>
    <cellStyle name="40% - 강조색1 2 2 7 3 2" xfId="12019" xr:uid="{00000000-0005-0000-0000-0000982E0000}"/>
    <cellStyle name="40% - 강조색1 2 2 7 3 2 2" xfId="12020" xr:uid="{00000000-0005-0000-0000-0000992E0000}"/>
    <cellStyle name="40% - 강조색1 2 2 7 3 2 3" xfId="12021" xr:uid="{00000000-0005-0000-0000-00009A2E0000}"/>
    <cellStyle name="40% - 강조색1 2 2 7 3 2 4" xfId="12022" xr:uid="{00000000-0005-0000-0000-00009B2E0000}"/>
    <cellStyle name="40% - 강조색1 2 2 7 3 2 5" xfId="12023" xr:uid="{00000000-0005-0000-0000-00009C2E0000}"/>
    <cellStyle name="40% - 강조색1 2 2 7 3 2 6" xfId="12024" xr:uid="{00000000-0005-0000-0000-00009D2E0000}"/>
    <cellStyle name="40% - 강조색1 2 2 7 3 3" xfId="12025" xr:uid="{00000000-0005-0000-0000-00009E2E0000}"/>
    <cellStyle name="40% - 강조색1 2 2 7 3 3 2" xfId="12026" xr:uid="{00000000-0005-0000-0000-00009F2E0000}"/>
    <cellStyle name="40% - 강조색1 2 2 7 3 4" xfId="12027" xr:uid="{00000000-0005-0000-0000-0000A02E0000}"/>
    <cellStyle name="40% - 강조색1 2 2 7 3 4 2" xfId="12028" xr:uid="{00000000-0005-0000-0000-0000A12E0000}"/>
    <cellStyle name="40% - 강조색1 2 2 7 3 5" xfId="12029" xr:uid="{00000000-0005-0000-0000-0000A22E0000}"/>
    <cellStyle name="40% - 강조색1 2 2 7 3 5 2" xfId="12030" xr:uid="{00000000-0005-0000-0000-0000A32E0000}"/>
    <cellStyle name="40% - 강조색1 2 2 7 3 6" xfId="12031" xr:uid="{00000000-0005-0000-0000-0000A42E0000}"/>
    <cellStyle name="40% - 강조색1 2 2 7 3 7" xfId="12032" xr:uid="{00000000-0005-0000-0000-0000A52E0000}"/>
    <cellStyle name="40% - 강조색1 2 2 7 3 8" xfId="12033" xr:uid="{00000000-0005-0000-0000-0000A62E0000}"/>
    <cellStyle name="40% - 강조색1 2 2 7 3 9" xfId="12034" xr:uid="{00000000-0005-0000-0000-0000A72E0000}"/>
    <cellStyle name="40% - 강조색1 2 2 7 4" xfId="12035" xr:uid="{00000000-0005-0000-0000-0000A82E0000}"/>
    <cellStyle name="40% - 강조색1 2 2 7 4 2" xfId="12036" xr:uid="{00000000-0005-0000-0000-0000A92E0000}"/>
    <cellStyle name="40% - 강조색1 2 2 7 4 3" xfId="12037" xr:uid="{00000000-0005-0000-0000-0000AA2E0000}"/>
    <cellStyle name="40% - 강조색1 2 2 7 4 4" xfId="12038" xr:uid="{00000000-0005-0000-0000-0000AB2E0000}"/>
    <cellStyle name="40% - 강조색1 2 2 7 4 5" xfId="12039" xr:uid="{00000000-0005-0000-0000-0000AC2E0000}"/>
    <cellStyle name="40% - 강조색1 2 2 7 4 6" xfId="12040" xr:uid="{00000000-0005-0000-0000-0000AD2E0000}"/>
    <cellStyle name="40% - 강조색1 2 2 7 5" xfId="12041" xr:uid="{00000000-0005-0000-0000-0000AE2E0000}"/>
    <cellStyle name="40% - 강조색1 2 2 7 5 2" xfId="12042" xr:uid="{00000000-0005-0000-0000-0000AF2E0000}"/>
    <cellStyle name="40% - 강조색1 2 2 7 6" xfId="12043" xr:uid="{00000000-0005-0000-0000-0000B02E0000}"/>
    <cellStyle name="40% - 강조색1 2 2 7 6 2" xfId="12044" xr:uid="{00000000-0005-0000-0000-0000B12E0000}"/>
    <cellStyle name="40% - 강조색1 2 2 7 7" xfId="12045" xr:uid="{00000000-0005-0000-0000-0000B22E0000}"/>
    <cellStyle name="40% - 강조색1 2 2 7 7 2" xfId="12046" xr:uid="{00000000-0005-0000-0000-0000B32E0000}"/>
    <cellStyle name="40% - 강조색1 2 2 7 8" xfId="12047" xr:uid="{00000000-0005-0000-0000-0000B42E0000}"/>
    <cellStyle name="40% - 강조색1 2 2 7 9" xfId="12048" xr:uid="{00000000-0005-0000-0000-0000B52E0000}"/>
    <cellStyle name="40% - 강조색1 2 2 8" xfId="12049" xr:uid="{00000000-0005-0000-0000-0000B62E0000}"/>
    <cellStyle name="40% - 강조색1 2 2 8 10" xfId="12050" xr:uid="{00000000-0005-0000-0000-0000B72E0000}"/>
    <cellStyle name="40% - 강조색1 2 2 8 2" xfId="12051" xr:uid="{00000000-0005-0000-0000-0000B82E0000}"/>
    <cellStyle name="40% - 강조색1 2 2 8 2 2" xfId="12052" xr:uid="{00000000-0005-0000-0000-0000B92E0000}"/>
    <cellStyle name="40% - 강조색1 2 2 8 2 2 2" xfId="12053" xr:uid="{00000000-0005-0000-0000-0000BA2E0000}"/>
    <cellStyle name="40% - 강조색1 2 2 8 2 2 3" xfId="12054" xr:uid="{00000000-0005-0000-0000-0000BB2E0000}"/>
    <cellStyle name="40% - 강조색1 2 2 8 2 2 4" xfId="12055" xr:uid="{00000000-0005-0000-0000-0000BC2E0000}"/>
    <cellStyle name="40% - 강조색1 2 2 8 2 2 5" xfId="12056" xr:uid="{00000000-0005-0000-0000-0000BD2E0000}"/>
    <cellStyle name="40% - 강조색1 2 2 8 2 3" xfId="12057" xr:uid="{00000000-0005-0000-0000-0000BE2E0000}"/>
    <cellStyle name="40% - 강조색1 2 2 8 2 4" xfId="12058" xr:uid="{00000000-0005-0000-0000-0000BF2E0000}"/>
    <cellStyle name="40% - 강조색1 2 2 8 2 5" xfId="12059" xr:uid="{00000000-0005-0000-0000-0000C02E0000}"/>
    <cellStyle name="40% - 강조색1 2 2 8 2 6" xfId="12060" xr:uid="{00000000-0005-0000-0000-0000C12E0000}"/>
    <cellStyle name="40% - 강조색1 2 2 8 2 7" xfId="12061" xr:uid="{00000000-0005-0000-0000-0000C22E0000}"/>
    <cellStyle name="40% - 강조색1 2 2 8 3" xfId="12062" xr:uid="{00000000-0005-0000-0000-0000C32E0000}"/>
    <cellStyle name="40% - 강조색1 2 2 8 3 2" xfId="12063" xr:uid="{00000000-0005-0000-0000-0000C42E0000}"/>
    <cellStyle name="40% - 강조색1 2 2 8 3 3" xfId="12064" xr:uid="{00000000-0005-0000-0000-0000C52E0000}"/>
    <cellStyle name="40% - 강조색1 2 2 8 3 4" xfId="12065" xr:uid="{00000000-0005-0000-0000-0000C62E0000}"/>
    <cellStyle name="40% - 강조색1 2 2 8 3 5" xfId="12066" xr:uid="{00000000-0005-0000-0000-0000C72E0000}"/>
    <cellStyle name="40% - 강조색1 2 2 8 3 6" xfId="12067" xr:uid="{00000000-0005-0000-0000-0000C82E0000}"/>
    <cellStyle name="40% - 강조색1 2 2 8 4" xfId="12068" xr:uid="{00000000-0005-0000-0000-0000C92E0000}"/>
    <cellStyle name="40% - 강조색1 2 2 8 4 2" xfId="12069" xr:uid="{00000000-0005-0000-0000-0000CA2E0000}"/>
    <cellStyle name="40% - 강조색1 2 2 8 5" xfId="12070" xr:uid="{00000000-0005-0000-0000-0000CB2E0000}"/>
    <cellStyle name="40% - 강조색1 2 2 8 5 2" xfId="12071" xr:uid="{00000000-0005-0000-0000-0000CC2E0000}"/>
    <cellStyle name="40% - 강조색1 2 2 8 6" xfId="12072" xr:uid="{00000000-0005-0000-0000-0000CD2E0000}"/>
    <cellStyle name="40% - 강조색1 2 2 8 7" xfId="12073" xr:uid="{00000000-0005-0000-0000-0000CE2E0000}"/>
    <cellStyle name="40% - 강조색1 2 2 8 8" xfId="12074" xr:uid="{00000000-0005-0000-0000-0000CF2E0000}"/>
    <cellStyle name="40% - 강조색1 2 2 8 9" xfId="12075" xr:uid="{00000000-0005-0000-0000-0000D02E0000}"/>
    <cellStyle name="40% - 강조색1 2 2 9" xfId="12076" xr:uid="{00000000-0005-0000-0000-0000D12E0000}"/>
    <cellStyle name="40% - 강조색1 2 2 9 10" xfId="12077" xr:uid="{00000000-0005-0000-0000-0000D22E0000}"/>
    <cellStyle name="40% - 강조색1 2 2 9 2" xfId="12078" xr:uid="{00000000-0005-0000-0000-0000D32E0000}"/>
    <cellStyle name="40% - 강조색1 2 2 9 2 2" xfId="12079" xr:uid="{00000000-0005-0000-0000-0000D42E0000}"/>
    <cellStyle name="40% - 강조색1 2 2 9 2 3" xfId="12080" xr:uid="{00000000-0005-0000-0000-0000D52E0000}"/>
    <cellStyle name="40% - 강조색1 2 2 9 2 4" xfId="12081" xr:uid="{00000000-0005-0000-0000-0000D62E0000}"/>
    <cellStyle name="40% - 강조색1 2 2 9 2 5" xfId="12082" xr:uid="{00000000-0005-0000-0000-0000D72E0000}"/>
    <cellStyle name="40% - 강조색1 2 2 9 2 6" xfId="12083" xr:uid="{00000000-0005-0000-0000-0000D82E0000}"/>
    <cellStyle name="40% - 강조색1 2 2 9 3" xfId="12084" xr:uid="{00000000-0005-0000-0000-0000D92E0000}"/>
    <cellStyle name="40% - 강조색1 2 2 9 3 2" xfId="12085" xr:uid="{00000000-0005-0000-0000-0000DA2E0000}"/>
    <cellStyle name="40% - 강조색1 2 2 9 4" xfId="12086" xr:uid="{00000000-0005-0000-0000-0000DB2E0000}"/>
    <cellStyle name="40% - 강조색1 2 2 9 4 2" xfId="12087" xr:uid="{00000000-0005-0000-0000-0000DC2E0000}"/>
    <cellStyle name="40% - 강조색1 2 2 9 5" xfId="12088" xr:uid="{00000000-0005-0000-0000-0000DD2E0000}"/>
    <cellStyle name="40% - 강조색1 2 2 9 5 2" xfId="12089" xr:uid="{00000000-0005-0000-0000-0000DE2E0000}"/>
    <cellStyle name="40% - 강조색1 2 2 9 6" xfId="12090" xr:uid="{00000000-0005-0000-0000-0000DF2E0000}"/>
    <cellStyle name="40% - 강조색1 2 2 9 7" xfId="12091" xr:uid="{00000000-0005-0000-0000-0000E02E0000}"/>
    <cellStyle name="40% - 강조색1 2 2 9 8" xfId="12092" xr:uid="{00000000-0005-0000-0000-0000E12E0000}"/>
    <cellStyle name="40% - 강조색1 2 2 9 9" xfId="12093" xr:uid="{00000000-0005-0000-0000-0000E22E0000}"/>
    <cellStyle name="40% - 강조색1 2 20" xfId="12094" xr:uid="{00000000-0005-0000-0000-0000E32E0000}"/>
    <cellStyle name="40% - 강조색1 2 3" xfId="12095" xr:uid="{00000000-0005-0000-0000-0000E42E0000}"/>
    <cellStyle name="40% - 강조색1 2 3 10" xfId="12096" xr:uid="{00000000-0005-0000-0000-0000E52E0000}"/>
    <cellStyle name="40% - 강조색1 2 3 10 2" xfId="12097" xr:uid="{00000000-0005-0000-0000-0000E62E0000}"/>
    <cellStyle name="40% - 강조색1 2 3 11" xfId="12098" xr:uid="{00000000-0005-0000-0000-0000E72E0000}"/>
    <cellStyle name="40% - 강조색1 2 3 12" xfId="12099" xr:uid="{00000000-0005-0000-0000-0000E82E0000}"/>
    <cellStyle name="40% - 강조색1 2 3 13" xfId="12100" xr:uid="{00000000-0005-0000-0000-0000E92E0000}"/>
    <cellStyle name="40% - 강조색1 2 3 14" xfId="12101" xr:uid="{00000000-0005-0000-0000-0000EA2E0000}"/>
    <cellStyle name="40% - 강조색1 2 3 15" xfId="12102" xr:uid="{00000000-0005-0000-0000-0000EB2E0000}"/>
    <cellStyle name="40% - 강조색1 2 3 2" xfId="12103" xr:uid="{00000000-0005-0000-0000-0000EC2E0000}"/>
    <cellStyle name="40% - 강조색1 2 3 2 10" xfId="12104" xr:uid="{00000000-0005-0000-0000-0000ED2E0000}"/>
    <cellStyle name="40% - 강조색1 2 3 2 11" xfId="12105" xr:uid="{00000000-0005-0000-0000-0000EE2E0000}"/>
    <cellStyle name="40% - 강조색1 2 3 2 12" xfId="12106" xr:uid="{00000000-0005-0000-0000-0000EF2E0000}"/>
    <cellStyle name="40% - 강조색1 2 3 2 13" xfId="12107" xr:uid="{00000000-0005-0000-0000-0000F02E0000}"/>
    <cellStyle name="40% - 강조색1 2 3 2 14" xfId="12108" xr:uid="{00000000-0005-0000-0000-0000F12E0000}"/>
    <cellStyle name="40% - 강조색1 2 3 2 2" xfId="12109" xr:uid="{00000000-0005-0000-0000-0000F22E0000}"/>
    <cellStyle name="40% - 강조색1 2 3 2 2 10" xfId="12110" xr:uid="{00000000-0005-0000-0000-0000F32E0000}"/>
    <cellStyle name="40% - 강조색1 2 3 2 2 2" xfId="12111" xr:uid="{00000000-0005-0000-0000-0000F42E0000}"/>
    <cellStyle name="40% - 강조색1 2 3 2 2 2 2" xfId="12112" xr:uid="{00000000-0005-0000-0000-0000F52E0000}"/>
    <cellStyle name="40% - 강조색1 2 3 2 2 2 2 2" xfId="12113" xr:uid="{00000000-0005-0000-0000-0000F62E0000}"/>
    <cellStyle name="40% - 강조색1 2 3 2 2 2 2 3" xfId="12114" xr:uid="{00000000-0005-0000-0000-0000F72E0000}"/>
    <cellStyle name="40% - 강조색1 2 3 2 2 2 2 4" xfId="12115" xr:uid="{00000000-0005-0000-0000-0000F82E0000}"/>
    <cellStyle name="40% - 강조색1 2 3 2 2 2 2 5" xfId="12116" xr:uid="{00000000-0005-0000-0000-0000F92E0000}"/>
    <cellStyle name="40% - 강조색1 2 3 2 2 2 3" xfId="12117" xr:uid="{00000000-0005-0000-0000-0000FA2E0000}"/>
    <cellStyle name="40% - 강조색1 2 3 2 2 2 4" xfId="12118" xr:uid="{00000000-0005-0000-0000-0000FB2E0000}"/>
    <cellStyle name="40% - 강조색1 2 3 2 2 2 5" xfId="12119" xr:uid="{00000000-0005-0000-0000-0000FC2E0000}"/>
    <cellStyle name="40% - 강조색1 2 3 2 2 2 6" xfId="12120" xr:uid="{00000000-0005-0000-0000-0000FD2E0000}"/>
    <cellStyle name="40% - 강조색1 2 3 2 2 2 7" xfId="12121" xr:uid="{00000000-0005-0000-0000-0000FE2E0000}"/>
    <cellStyle name="40% - 강조색1 2 3 2 2 3" xfId="12122" xr:uid="{00000000-0005-0000-0000-0000FF2E0000}"/>
    <cellStyle name="40% - 강조색1 2 3 2 2 3 2" xfId="12123" xr:uid="{00000000-0005-0000-0000-0000002F0000}"/>
    <cellStyle name="40% - 강조색1 2 3 2 2 3 3" xfId="12124" xr:uid="{00000000-0005-0000-0000-0000012F0000}"/>
    <cellStyle name="40% - 강조색1 2 3 2 2 3 4" xfId="12125" xr:uid="{00000000-0005-0000-0000-0000022F0000}"/>
    <cellStyle name="40% - 강조색1 2 3 2 2 3 5" xfId="12126" xr:uid="{00000000-0005-0000-0000-0000032F0000}"/>
    <cellStyle name="40% - 강조색1 2 3 2 2 3 6" xfId="12127" xr:uid="{00000000-0005-0000-0000-0000042F0000}"/>
    <cellStyle name="40% - 강조색1 2 3 2 2 4" xfId="12128" xr:uid="{00000000-0005-0000-0000-0000052F0000}"/>
    <cellStyle name="40% - 강조색1 2 3 2 2 4 2" xfId="12129" xr:uid="{00000000-0005-0000-0000-0000062F0000}"/>
    <cellStyle name="40% - 강조색1 2 3 2 2 4 3" xfId="12130" xr:uid="{00000000-0005-0000-0000-0000072F0000}"/>
    <cellStyle name="40% - 강조색1 2 3 2 2 5" xfId="12131" xr:uid="{00000000-0005-0000-0000-0000082F0000}"/>
    <cellStyle name="40% - 강조색1 2 3 2 2 5 2" xfId="12132" xr:uid="{00000000-0005-0000-0000-0000092F0000}"/>
    <cellStyle name="40% - 강조색1 2 3 2 2 6" xfId="12133" xr:uid="{00000000-0005-0000-0000-00000A2F0000}"/>
    <cellStyle name="40% - 강조색1 2 3 2 2 7" xfId="12134" xr:uid="{00000000-0005-0000-0000-00000B2F0000}"/>
    <cellStyle name="40% - 강조색1 2 3 2 2 8" xfId="12135" xr:uid="{00000000-0005-0000-0000-00000C2F0000}"/>
    <cellStyle name="40% - 강조색1 2 3 2 2 9" xfId="12136" xr:uid="{00000000-0005-0000-0000-00000D2F0000}"/>
    <cellStyle name="40% - 강조색1 2 3 2 3" xfId="12137" xr:uid="{00000000-0005-0000-0000-00000E2F0000}"/>
    <cellStyle name="40% - 강조색1 2 3 2 3 10" xfId="12138" xr:uid="{00000000-0005-0000-0000-00000F2F0000}"/>
    <cellStyle name="40% - 강조색1 2 3 2 3 2" xfId="12139" xr:uid="{00000000-0005-0000-0000-0000102F0000}"/>
    <cellStyle name="40% - 강조색1 2 3 2 3 2 2" xfId="12140" xr:uid="{00000000-0005-0000-0000-0000112F0000}"/>
    <cellStyle name="40% - 강조색1 2 3 2 3 2 2 2" xfId="12141" xr:uid="{00000000-0005-0000-0000-0000122F0000}"/>
    <cellStyle name="40% - 강조색1 2 3 2 3 2 2 3" xfId="12142" xr:uid="{00000000-0005-0000-0000-0000132F0000}"/>
    <cellStyle name="40% - 강조색1 2 3 2 3 2 2 4" xfId="12143" xr:uid="{00000000-0005-0000-0000-0000142F0000}"/>
    <cellStyle name="40% - 강조색1 2 3 2 3 2 2 5" xfId="12144" xr:uid="{00000000-0005-0000-0000-0000152F0000}"/>
    <cellStyle name="40% - 강조색1 2 3 2 3 2 3" xfId="12145" xr:uid="{00000000-0005-0000-0000-0000162F0000}"/>
    <cellStyle name="40% - 강조색1 2 3 2 3 2 4" xfId="12146" xr:uid="{00000000-0005-0000-0000-0000172F0000}"/>
    <cellStyle name="40% - 강조색1 2 3 2 3 2 5" xfId="12147" xr:uid="{00000000-0005-0000-0000-0000182F0000}"/>
    <cellStyle name="40% - 강조색1 2 3 2 3 2 6" xfId="12148" xr:uid="{00000000-0005-0000-0000-0000192F0000}"/>
    <cellStyle name="40% - 강조색1 2 3 2 3 2 7" xfId="12149" xr:uid="{00000000-0005-0000-0000-00001A2F0000}"/>
    <cellStyle name="40% - 강조색1 2 3 2 3 3" xfId="12150" xr:uid="{00000000-0005-0000-0000-00001B2F0000}"/>
    <cellStyle name="40% - 강조색1 2 3 2 3 3 2" xfId="12151" xr:uid="{00000000-0005-0000-0000-00001C2F0000}"/>
    <cellStyle name="40% - 강조색1 2 3 2 3 3 3" xfId="12152" xr:uid="{00000000-0005-0000-0000-00001D2F0000}"/>
    <cellStyle name="40% - 강조색1 2 3 2 3 3 4" xfId="12153" xr:uid="{00000000-0005-0000-0000-00001E2F0000}"/>
    <cellStyle name="40% - 강조색1 2 3 2 3 3 5" xfId="12154" xr:uid="{00000000-0005-0000-0000-00001F2F0000}"/>
    <cellStyle name="40% - 강조색1 2 3 2 3 3 6" xfId="12155" xr:uid="{00000000-0005-0000-0000-0000202F0000}"/>
    <cellStyle name="40% - 강조색1 2 3 2 3 4" xfId="12156" xr:uid="{00000000-0005-0000-0000-0000212F0000}"/>
    <cellStyle name="40% - 강조색1 2 3 2 3 4 2" xfId="12157" xr:uid="{00000000-0005-0000-0000-0000222F0000}"/>
    <cellStyle name="40% - 강조색1 2 3 2 3 4 3" xfId="12158" xr:uid="{00000000-0005-0000-0000-0000232F0000}"/>
    <cellStyle name="40% - 강조색1 2 3 2 3 5" xfId="12159" xr:uid="{00000000-0005-0000-0000-0000242F0000}"/>
    <cellStyle name="40% - 강조색1 2 3 2 3 5 2" xfId="12160" xr:uid="{00000000-0005-0000-0000-0000252F0000}"/>
    <cellStyle name="40% - 강조색1 2 3 2 3 6" xfId="12161" xr:uid="{00000000-0005-0000-0000-0000262F0000}"/>
    <cellStyle name="40% - 강조색1 2 3 2 3 7" xfId="12162" xr:uid="{00000000-0005-0000-0000-0000272F0000}"/>
    <cellStyle name="40% - 강조색1 2 3 2 3 8" xfId="12163" xr:uid="{00000000-0005-0000-0000-0000282F0000}"/>
    <cellStyle name="40% - 강조색1 2 3 2 3 9" xfId="12164" xr:uid="{00000000-0005-0000-0000-0000292F0000}"/>
    <cellStyle name="40% - 강조색1 2 3 2 4" xfId="12165" xr:uid="{00000000-0005-0000-0000-00002A2F0000}"/>
    <cellStyle name="40% - 강조색1 2 3 2 4 10" xfId="12166" xr:uid="{00000000-0005-0000-0000-00002B2F0000}"/>
    <cellStyle name="40% - 강조색1 2 3 2 4 2" xfId="12167" xr:uid="{00000000-0005-0000-0000-00002C2F0000}"/>
    <cellStyle name="40% - 강조색1 2 3 2 4 2 2" xfId="12168" xr:uid="{00000000-0005-0000-0000-00002D2F0000}"/>
    <cellStyle name="40% - 강조색1 2 3 2 4 2 3" xfId="12169" xr:uid="{00000000-0005-0000-0000-00002E2F0000}"/>
    <cellStyle name="40% - 강조색1 2 3 2 4 2 4" xfId="12170" xr:uid="{00000000-0005-0000-0000-00002F2F0000}"/>
    <cellStyle name="40% - 강조색1 2 3 2 4 2 5" xfId="12171" xr:uid="{00000000-0005-0000-0000-0000302F0000}"/>
    <cellStyle name="40% - 강조색1 2 3 2 4 2 6" xfId="12172" xr:uid="{00000000-0005-0000-0000-0000312F0000}"/>
    <cellStyle name="40% - 강조색1 2 3 2 4 3" xfId="12173" xr:uid="{00000000-0005-0000-0000-0000322F0000}"/>
    <cellStyle name="40% - 강조색1 2 3 2 4 3 2" xfId="12174" xr:uid="{00000000-0005-0000-0000-0000332F0000}"/>
    <cellStyle name="40% - 강조색1 2 3 2 4 3 3" xfId="12175" xr:uid="{00000000-0005-0000-0000-0000342F0000}"/>
    <cellStyle name="40% - 강조색1 2 3 2 4 4" xfId="12176" xr:uid="{00000000-0005-0000-0000-0000352F0000}"/>
    <cellStyle name="40% - 강조색1 2 3 2 4 4 2" xfId="12177" xr:uid="{00000000-0005-0000-0000-0000362F0000}"/>
    <cellStyle name="40% - 강조색1 2 3 2 4 4 3" xfId="12178" xr:uid="{00000000-0005-0000-0000-0000372F0000}"/>
    <cellStyle name="40% - 강조색1 2 3 2 4 5" xfId="12179" xr:uid="{00000000-0005-0000-0000-0000382F0000}"/>
    <cellStyle name="40% - 강조색1 2 3 2 4 5 2" xfId="12180" xr:uid="{00000000-0005-0000-0000-0000392F0000}"/>
    <cellStyle name="40% - 강조색1 2 3 2 4 6" xfId="12181" xr:uid="{00000000-0005-0000-0000-00003A2F0000}"/>
    <cellStyle name="40% - 강조색1 2 3 2 4 7" xfId="12182" xr:uid="{00000000-0005-0000-0000-00003B2F0000}"/>
    <cellStyle name="40% - 강조색1 2 3 2 4 8" xfId="12183" xr:uid="{00000000-0005-0000-0000-00003C2F0000}"/>
    <cellStyle name="40% - 강조색1 2 3 2 4 9" xfId="12184" xr:uid="{00000000-0005-0000-0000-00003D2F0000}"/>
    <cellStyle name="40% - 강조색1 2 3 2 5" xfId="12185" xr:uid="{00000000-0005-0000-0000-00003E2F0000}"/>
    <cellStyle name="40% - 강조색1 2 3 2 5 10" xfId="12186" xr:uid="{00000000-0005-0000-0000-00003F2F0000}"/>
    <cellStyle name="40% - 강조색1 2 3 2 5 2" xfId="12187" xr:uid="{00000000-0005-0000-0000-0000402F0000}"/>
    <cellStyle name="40% - 강조색1 2 3 2 5 2 2" xfId="12188" xr:uid="{00000000-0005-0000-0000-0000412F0000}"/>
    <cellStyle name="40% - 강조색1 2 3 2 5 2 3" xfId="12189" xr:uid="{00000000-0005-0000-0000-0000422F0000}"/>
    <cellStyle name="40% - 강조색1 2 3 2 5 3" xfId="12190" xr:uid="{00000000-0005-0000-0000-0000432F0000}"/>
    <cellStyle name="40% - 강조색1 2 3 2 5 3 2" xfId="12191" xr:uid="{00000000-0005-0000-0000-0000442F0000}"/>
    <cellStyle name="40% - 강조색1 2 3 2 5 3 3" xfId="12192" xr:uid="{00000000-0005-0000-0000-0000452F0000}"/>
    <cellStyle name="40% - 강조색1 2 3 2 5 4" xfId="12193" xr:uid="{00000000-0005-0000-0000-0000462F0000}"/>
    <cellStyle name="40% - 강조색1 2 3 2 5 4 2" xfId="12194" xr:uid="{00000000-0005-0000-0000-0000472F0000}"/>
    <cellStyle name="40% - 강조색1 2 3 2 5 5" xfId="12195" xr:uid="{00000000-0005-0000-0000-0000482F0000}"/>
    <cellStyle name="40% - 강조색1 2 3 2 5 5 2" xfId="12196" xr:uid="{00000000-0005-0000-0000-0000492F0000}"/>
    <cellStyle name="40% - 강조색1 2 3 2 5 6" xfId="12197" xr:uid="{00000000-0005-0000-0000-00004A2F0000}"/>
    <cellStyle name="40% - 강조색1 2 3 2 5 7" xfId="12198" xr:uid="{00000000-0005-0000-0000-00004B2F0000}"/>
    <cellStyle name="40% - 강조색1 2 3 2 5 8" xfId="12199" xr:uid="{00000000-0005-0000-0000-00004C2F0000}"/>
    <cellStyle name="40% - 강조색1 2 3 2 5 9" xfId="12200" xr:uid="{00000000-0005-0000-0000-00004D2F0000}"/>
    <cellStyle name="40% - 강조색1 2 3 2 6" xfId="12201" xr:uid="{00000000-0005-0000-0000-00004E2F0000}"/>
    <cellStyle name="40% - 강조색1 2 3 2 6 2" xfId="12202" xr:uid="{00000000-0005-0000-0000-00004F2F0000}"/>
    <cellStyle name="40% - 강조색1 2 3 2 6 3" xfId="12203" xr:uid="{00000000-0005-0000-0000-0000502F0000}"/>
    <cellStyle name="40% - 강조색1 2 3 2 7" xfId="12204" xr:uid="{00000000-0005-0000-0000-0000512F0000}"/>
    <cellStyle name="40% - 강조색1 2 3 2 7 2" xfId="12205" xr:uid="{00000000-0005-0000-0000-0000522F0000}"/>
    <cellStyle name="40% - 강조색1 2 3 2 7 3" xfId="12206" xr:uid="{00000000-0005-0000-0000-0000532F0000}"/>
    <cellStyle name="40% - 강조색1 2 3 2 8" xfId="12207" xr:uid="{00000000-0005-0000-0000-0000542F0000}"/>
    <cellStyle name="40% - 강조색1 2 3 2 8 2" xfId="12208" xr:uid="{00000000-0005-0000-0000-0000552F0000}"/>
    <cellStyle name="40% - 강조색1 2 3 2 8 3" xfId="12209" xr:uid="{00000000-0005-0000-0000-0000562F0000}"/>
    <cellStyle name="40% - 강조색1 2 3 2 9" xfId="12210" xr:uid="{00000000-0005-0000-0000-0000572F0000}"/>
    <cellStyle name="40% - 강조색1 2 3 2 9 2" xfId="12211" xr:uid="{00000000-0005-0000-0000-0000582F0000}"/>
    <cellStyle name="40% - 강조색1 2 3 3" xfId="12212" xr:uid="{00000000-0005-0000-0000-0000592F0000}"/>
    <cellStyle name="40% - 강조색1 2 3 3 10" xfId="12213" xr:uid="{00000000-0005-0000-0000-00005A2F0000}"/>
    <cellStyle name="40% - 강조색1 2 3 3 2" xfId="12214" xr:uid="{00000000-0005-0000-0000-00005B2F0000}"/>
    <cellStyle name="40% - 강조색1 2 3 3 2 2" xfId="12215" xr:uid="{00000000-0005-0000-0000-00005C2F0000}"/>
    <cellStyle name="40% - 강조색1 2 3 3 2 2 2" xfId="12216" xr:uid="{00000000-0005-0000-0000-00005D2F0000}"/>
    <cellStyle name="40% - 강조색1 2 3 3 2 2 3" xfId="12217" xr:uid="{00000000-0005-0000-0000-00005E2F0000}"/>
    <cellStyle name="40% - 강조색1 2 3 3 2 2 4" xfId="12218" xr:uid="{00000000-0005-0000-0000-00005F2F0000}"/>
    <cellStyle name="40% - 강조색1 2 3 3 2 2 5" xfId="12219" xr:uid="{00000000-0005-0000-0000-0000602F0000}"/>
    <cellStyle name="40% - 강조색1 2 3 3 2 3" xfId="12220" xr:uid="{00000000-0005-0000-0000-0000612F0000}"/>
    <cellStyle name="40% - 강조색1 2 3 3 2 4" xfId="12221" xr:uid="{00000000-0005-0000-0000-0000622F0000}"/>
    <cellStyle name="40% - 강조색1 2 3 3 2 5" xfId="12222" xr:uid="{00000000-0005-0000-0000-0000632F0000}"/>
    <cellStyle name="40% - 강조색1 2 3 3 2 6" xfId="12223" xr:uid="{00000000-0005-0000-0000-0000642F0000}"/>
    <cellStyle name="40% - 강조색1 2 3 3 2 7" xfId="12224" xr:uid="{00000000-0005-0000-0000-0000652F0000}"/>
    <cellStyle name="40% - 강조색1 2 3 3 3" xfId="12225" xr:uid="{00000000-0005-0000-0000-0000662F0000}"/>
    <cellStyle name="40% - 강조색1 2 3 3 3 2" xfId="12226" xr:uid="{00000000-0005-0000-0000-0000672F0000}"/>
    <cellStyle name="40% - 강조색1 2 3 3 3 3" xfId="12227" xr:uid="{00000000-0005-0000-0000-0000682F0000}"/>
    <cellStyle name="40% - 강조색1 2 3 3 3 4" xfId="12228" xr:uid="{00000000-0005-0000-0000-0000692F0000}"/>
    <cellStyle name="40% - 강조색1 2 3 3 3 5" xfId="12229" xr:uid="{00000000-0005-0000-0000-00006A2F0000}"/>
    <cellStyle name="40% - 강조색1 2 3 3 3 6" xfId="12230" xr:uid="{00000000-0005-0000-0000-00006B2F0000}"/>
    <cellStyle name="40% - 강조색1 2 3 3 4" xfId="12231" xr:uid="{00000000-0005-0000-0000-00006C2F0000}"/>
    <cellStyle name="40% - 강조색1 2 3 3 4 2" xfId="12232" xr:uid="{00000000-0005-0000-0000-00006D2F0000}"/>
    <cellStyle name="40% - 강조색1 2 3 3 4 3" xfId="12233" xr:uid="{00000000-0005-0000-0000-00006E2F0000}"/>
    <cellStyle name="40% - 강조색1 2 3 3 5" xfId="12234" xr:uid="{00000000-0005-0000-0000-00006F2F0000}"/>
    <cellStyle name="40% - 강조색1 2 3 3 5 2" xfId="12235" xr:uid="{00000000-0005-0000-0000-0000702F0000}"/>
    <cellStyle name="40% - 강조색1 2 3 3 6" xfId="12236" xr:uid="{00000000-0005-0000-0000-0000712F0000}"/>
    <cellStyle name="40% - 강조색1 2 3 3 7" xfId="12237" xr:uid="{00000000-0005-0000-0000-0000722F0000}"/>
    <cellStyle name="40% - 강조색1 2 3 3 8" xfId="12238" xr:uid="{00000000-0005-0000-0000-0000732F0000}"/>
    <cellStyle name="40% - 강조색1 2 3 3 9" xfId="12239" xr:uid="{00000000-0005-0000-0000-0000742F0000}"/>
    <cellStyle name="40% - 강조색1 2 3 4" xfId="12240" xr:uid="{00000000-0005-0000-0000-0000752F0000}"/>
    <cellStyle name="40% - 강조색1 2 3 4 10" xfId="12241" xr:uid="{00000000-0005-0000-0000-0000762F0000}"/>
    <cellStyle name="40% - 강조색1 2 3 4 2" xfId="12242" xr:uid="{00000000-0005-0000-0000-0000772F0000}"/>
    <cellStyle name="40% - 강조색1 2 3 4 2 2" xfId="12243" xr:uid="{00000000-0005-0000-0000-0000782F0000}"/>
    <cellStyle name="40% - 강조색1 2 3 4 2 2 2" xfId="12244" xr:uid="{00000000-0005-0000-0000-0000792F0000}"/>
    <cellStyle name="40% - 강조색1 2 3 4 2 2 3" xfId="12245" xr:uid="{00000000-0005-0000-0000-00007A2F0000}"/>
    <cellStyle name="40% - 강조색1 2 3 4 2 2 4" xfId="12246" xr:uid="{00000000-0005-0000-0000-00007B2F0000}"/>
    <cellStyle name="40% - 강조색1 2 3 4 2 2 5" xfId="12247" xr:uid="{00000000-0005-0000-0000-00007C2F0000}"/>
    <cellStyle name="40% - 강조색1 2 3 4 2 3" xfId="12248" xr:uid="{00000000-0005-0000-0000-00007D2F0000}"/>
    <cellStyle name="40% - 강조색1 2 3 4 2 4" xfId="12249" xr:uid="{00000000-0005-0000-0000-00007E2F0000}"/>
    <cellStyle name="40% - 강조색1 2 3 4 2 5" xfId="12250" xr:uid="{00000000-0005-0000-0000-00007F2F0000}"/>
    <cellStyle name="40% - 강조색1 2 3 4 2 6" xfId="12251" xr:uid="{00000000-0005-0000-0000-0000802F0000}"/>
    <cellStyle name="40% - 강조색1 2 3 4 2 7" xfId="12252" xr:uid="{00000000-0005-0000-0000-0000812F0000}"/>
    <cellStyle name="40% - 강조색1 2 3 4 3" xfId="12253" xr:uid="{00000000-0005-0000-0000-0000822F0000}"/>
    <cellStyle name="40% - 강조색1 2 3 4 3 2" xfId="12254" xr:uid="{00000000-0005-0000-0000-0000832F0000}"/>
    <cellStyle name="40% - 강조색1 2 3 4 3 3" xfId="12255" xr:uid="{00000000-0005-0000-0000-0000842F0000}"/>
    <cellStyle name="40% - 강조색1 2 3 4 3 4" xfId="12256" xr:uid="{00000000-0005-0000-0000-0000852F0000}"/>
    <cellStyle name="40% - 강조색1 2 3 4 3 5" xfId="12257" xr:uid="{00000000-0005-0000-0000-0000862F0000}"/>
    <cellStyle name="40% - 강조색1 2 3 4 3 6" xfId="12258" xr:uid="{00000000-0005-0000-0000-0000872F0000}"/>
    <cellStyle name="40% - 강조색1 2 3 4 4" xfId="12259" xr:uid="{00000000-0005-0000-0000-0000882F0000}"/>
    <cellStyle name="40% - 강조색1 2 3 4 4 2" xfId="12260" xr:uid="{00000000-0005-0000-0000-0000892F0000}"/>
    <cellStyle name="40% - 강조색1 2 3 4 4 3" xfId="12261" xr:uid="{00000000-0005-0000-0000-00008A2F0000}"/>
    <cellStyle name="40% - 강조색1 2 3 4 5" xfId="12262" xr:uid="{00000000-0005-0000-0000-00008B2F0000}"/>
    <cellStyle name="40% - 강조색1 2 3 4 5 2" xfId="12263" xr:uid="{00000000-0005-0000-0000-00008C2F0000}"/>
    <cellStyle name="40% - 강조색1 2 3 4 6" xfId="12264" xr:uid="{00000000-0005-0000-0000-00008D2F0000}"/>
    <cellStyle name="40% - 강조색1 2 3 4 7" xfId="12265" xr:uid="{00000000-0005-0000-0000-00008E2F0000}"/>
    <cellStyle name="40% - 강조색1 2 3 4 8" xfId="12266" xr:uid="{00000000-0005-0000-0000-00008F2F0000}"/>
    <cellStyle name="40% - 강조색1 2 3 4 9" xfId="12267" xr:uid="{00000000-0005-0000-0000-0000902F0000}"/>
    <cellStyle name="40% - 강조색1 2 3 5" xfId="12268" xr:uid="{00000000-0005-0000-0000-0000912F0000}"/>
    <cellStyle name="40% - 강조색1 2 3 5 10" xfId="12269" xr:uid="{00000000-0005-0000-0000-0000922F0000}"/>
    <cellStyle name="40% - 강조색1 2 3 5 2" xfId="12270" xr:uid="{00000000-0005-0000-0000-0000932F0000}"/>
    <cellStyle name="40% - 강조색1 2 3 5 2 2" xfId="12271" xr:uid="{00000000-0005-0000-0000-0000942F0000}"/>
    <cellStyle name="40% - 강조색1 2 3 5 2 3" xfId="12272" xr:uid="{00000000-0005-0000-0000-0000952F0000}"/>
    <cellStyle name="40% - 강조색1 2 3 5 2 4" xfId="12273" xr:uid="{00000000-0005-0000-0000-0000962F0000}"/>
    <cellStyle name="40% - 강조색1 2 3 5 2 5" xfId="12274" xr:uid="{00000000-0005-0000-0000-0000972F0000}"/>
    <cellStyle name="40% - 강조색1 2 3 5 2 6" xfId="12275" xr:uid="{00000000-0005-0000-0000-0000982F0000}"/>
    <cellStyle name="40% - 강조색1 2 3 5 3" xfId="12276" xr:uid="{00000000-0005-0000-0000-0000992F0000}"/>
    <cellStyle name="40% - 강조색1 2 3 5 3 2" xfId="12277" xr:uid="{00000000-0005-0000-0000-00009A2F0000}"/>
    <cellStyle name="40% - 강조색1 2 3 5 3 3" xfId="12278" xr:uid="{00000000-0005-0000-0000-00009B2F0000}"/>
    <cellStyle name="40% - 강조색1 2 3 5 4" xfId="12279" xr:uid="{00000000-0005-0000-0000-00009C2F0000}"/>
    <cellStyle name="40% - 강조색1 2 3 5 4 2" xfId="12280" xr:uid="{00000000-0005-0000-0000-00009D2F0000}"/>
    <cellStyle name="40% - 강조색1 2 3 5 4 3" xfId="12281" xr:uid="{00000000-0005-0000-0000-00009E2F0000}"/>
    <cellStyle name="40% - 강조색1 2 3 5 5" xfId="12282" xr:uid="{00000000-0005-0000-0000-00009F2F0000}"/>
    <cellStyle name="40% - 강조색1 2 3 5 5 2" xfId="12283" xr:uid="{00000000-0005-0000-0000-0000A02F0000}"/>
    <cellStyle name="40% - 강조색1 2 3 5 6" xfId="12284" xr:uid="{00000000-0005-0000-0000-0000A12F0000}"/>
    <cellStyle name="40% - 강조색1 2 3 5 7" xfId="12285" xr:uid="{00000000-0005-0000-0000-0000A22F0000}"/>
    <cellStyle name="40% - 강조색1 2 3 5 8" xfId="12286" xr:uid="{00000000-0005-0000-0000-0000A32F0000}"/>
    <cellStyle name="40% - 강조색1 2 3 5 9" xfId="12287" xr:uid="{00000000-0005-0000-0000-0000A42F0000}"/>
    <cellStyle name="40% - 강조색1 2 3 6" xfId="12288" xr:uid="{00000000-0005-0000-0000-0000A52F0000}"/>
    <cellStyle name="40% - 강조색1 2 3 6 10" xfId="12289" xr:uid="{00000000-0005-0000-0000-0000A62F0000}"/>
    <cellStyle name="40% - 강조색1 2 3 6 2" xfId="12290" xr:uid="{00000000-0005-0000-0000-0000A72F0000}"/>
    <cellStyle name="40% - 강조색1 2 3 6 2 2" xfId="12291" xr:uid="{00000000-0005-0000-0000-0000A82F0000}"/>
    <cellStyle name="40% - 강조색1 2 3 6 2 3" xfId="12292" xr:uid="{00000000-0005-0000-0000-0000A92F0000}"/>
    <cellStyle name="40% - 강조색1 2 3 6 3" xfId="12293" xr:uid="{00000000-0005-0000-0000-0000AA2F0000}"/>
    <cellStyle name="40% - 강조색1 2 3 6 3 2" xfId="12294" xr:uid="{00000000-0005-0000-0000-0000AB2F0000}"/>
    <cellStyle name="40% - 강조색1 2 3 6 3 3" xfId="12295" xr:uid="{00000000-0005-0000-0000-0000AC2F0000}"/>
    <cellStyle name="40% - 강조색1 2 3 6 4" xfId="12296" xr:uid="{00000000-0005-0000-0000-0000AD2F0000}"/>
    <cellStyle name="40% - 강조색1 2 3 6 4 2" xfId="12297" xr:uid="{00000000-0005-0000-0000-0000AE2F0000}"/>
    <cellStyle name="40% - 강조색1 2 3 6 5" xfId="12298" xr:uid="{00000000-0005-0000-0000-0000AF2F0000}"/>
    <cellStyle name="40% - 강조색1 2 3 6 5 2" xfId="12299" xr:uid="{00000000-0005-0000-0000-0000B02F0000}"/>
    <cellStyle name="40% - 강조색1 2 3 6 6" xfId="12300" xr:uid="{00000000-0005-0000-0000-0000B12F0000}"/>
    <cellStyle name="40% - 강조색1 2 3 6 7" xfId="12301" xr:uid="{00000000-0005-0000-0000-0000B22F0000}"/>
    <cellStyle name="40% - 강조색1 2 3 6 8" xfId="12302" xr:uid="{00000000-0005-0000-0000-0000B32F0000}"/>
    <cellStyle name="40% - 강조색1 2 3 6 9" xfId="12303" xr:uid="{00000000-0005-0000-0000-0000B42F0000}"/>
    <cellStyle name="40% - 강조색1 2 3 7" xfId="12304" xr:uid="{00000000-0005-0000-0000-0000B52F0000}"/>
    <cellStyle name="40% - 강조색1 2 3 7 2" xfId="12305" xr:uid="{00000000-0005-0000-0000-0000B62F0000}"/>
    <cellStyle name="40% - 강조색1 2 3 7 3" xfId="12306" xr:uid="{00000000-0005-0000-0000-0000B72F0000}"/>
    <cellStyle name="40% - 강조색1 2 3 8" xfId="12307" xr:uid="{00000000-0005-0000-0000-0000B82F0000}"/>
    <cellStyle name="40% - 강조색1 2 3 8 2" xfId="12308" xr:uid="{00000000-0005-0000-0000-0000B92F0000}"/>
    <cellStyle name="40% - 강조색1 2 3 8 3" xfId="12309" xr:uid="{00000000-0005-0000-0000-0000BA2F0000}"/>
    <cellStyle name="40% - 강조색1 2 3 9" xfId="12310" xr:uid="{00000000-0005-0000-0000-0000BB2F0000}"/>
    <cellStyle name="40% - 강조색1 2 3 9 2" xfId="12311" xr:uid="{00000000-0005-0000-0000-0000BC2F0000}"/>
    <cellStyle name="40% - 강조색1 2 3 9 3" xfId="12312" xr:uid="{00000000-0005-0000-0000-0000BD2F0000}"/>
    <cellStyle name="40% - 강조색1 2 4" xfId="12313" xr:uid="{00000000-0005-0000-0000-0000BE2F0000}"/>
    <cellStyle name="40% - 강조색1 2 4 10" xfId="12314" xr:uid="{00000000-0005-0000-0000-0000BF2F0000}"/>
    <cellStyle name="40% - 강조색1 2 4 10 2" xfId="12315" xr:uid="{00000000-0005-0000-0000-0000C02F0000}"/>
    <cellStyle name="40% - 강조색1 2 4 11" xfId="12316" xr:uid="{00000000-0005-0000-0000-0000C12F0000}"/>
    <cellStyle name="40% - 강조색1 2 4 12" xfId="12317" xr:uid="{00000000-0005-0000-0000-0000C22F0000}"/>
    <cellStyle name="40% - 강조색1 2 4 13" xfId="12318" xr:uid="{00000000-0005-0000-0000-0000C32F0000}"/>
    <cellStyle name="40% - 강조색1 2 4 14" xfId="12319" xr:uid="{00000000-0005-0000-0000-0000C42F0000}"/>
    <cellStyle name="40% - 강조색1 2 4 15" xfId="12320" xr:uid="{00000000-0005-0000-0000-0000C52F0000}"/>
    <cellStyle name="40% - 강조색1 2 4 2" xfId="12321" xr:uid="{00000000-0005-0000-0000-0000C62F0000}"/>
    <cellStyle name="40% - 강조색1 2 4 2 10" xfId="12322" xr:uid="{00000000-0005-0000-0000-0000C72F0000}"/>
    <cellStyle name="40% - 강조색1 2 4 2 11" xfId="12323" xr:uid="{00000000-0005-0000-0000-0000C82F0000}"/>
    <cellStyle name="40% - 강조색1 2 4 2 12" xfId="12324" xr:uid="{00000000-0005-0000-0000-0000C92F0000}"/>
    <cellStyle name="40% - 강조색1 2 4 2 2" xfId="12325" xr:uid="{00000000-0005-0000-0000-0000CA2F0000}"/>
    <cellStyle name="40% - 강조색1 2 4 2 2 10" xfId="12326" xr:uid="{00000000-0005-0000-0000-0000CB2F0000}"/>
    <cellStyle name="40% - 강조색1 2 4 2 2 2" xfId="12327" xr:uid="{00000000-0005-0000-0000-0000CC2F0000}"/>
    <cellStyle name="40% - 강조색1 2 4 2 2 2 2" xfId="12328" xr:uid="{00000000-0005-0000-0000-0000CD2F0000}"/>
    <cellStyle name="40% - 강조색1 2 4 2 2 2 2 2" xfId="12329" xr:uid="{00000000-0005-0000-0000-0000CE2F0000}"/>
    <cellStyle name="40% - 강조색1 2 4 2 2 2 2 3" xfId="12330" xr:uid="{00000000-0005-0000-0000-0000CF2F0000}"/>
    <cellStyle name="40% - 강조색1 2 4 2 2 2 2 4" xfId="12331" xr:uid="{00000000-0005-0000-0000-0000D02F0000}"/>
    <cellStyle name="40% - 강조색1 2 4 2 2 2 2 5" xfId="12332" xr:uid="{00000000-0005-0000-0000-0000D12F0000}"/>
    <cellStyle name="40% - 강조색1 2 4 2 2 2 3" xfId="12333" xr:uid="{00000000-0005-0000-0000-0000D22F0000}"/>
    <cellStyle name="40% - 강조색1 2 4 2 2 2 4" xfId="12334" xr:uid="{00000000-0005-0000-0000-0000D32F0000}"/>
    <cellStyle name="40% - 강조색1 2 4 2 2 2 5" xfId="12335" xr:uid="{00000000-0005-0000-0000-0000D42F0000}"/>
    <cellStyle name="40% - 강조색1 2 4 2 2 2 6" xfId="12336" xr:uid="{00000000-0005-0000-0000-0000D52F0000}"/>
    <cellStyle name="40% - 강조색1 2 4 2 2 2 7" xfId="12337" xr:uid="{00000000-0005-0000-0000-0000D62F0000}"/>
    <cellStyle name="40% - 강조색1 2 4 2 2 3" xfId="12338" xr:uid="{00000000-0005-0000-0000-0000D72F0000}"/>
    <cellStyle name="40% - 강조색1 2 4 2 2 3 2" xfId="12339" xr:uid="{00000000-0005-0000-0000-0000D82F0000}"/>
    <cellStyle name="40% - 강조색1 2 4 2 2 3 3" xfId="12340" xr:uid="{00000000-0005-0000-0000-0000D92F0000}"/>
    <cellStyle name="40% - 강조색1 2 4 2 2 3 4" xfId="12341" xr:uid="{00000000-0005-0000-0000-0000DA2F0000}"/>
    <cellStyle name="40% - 강조색1 2 4 2 2 3 5" xfId="12342" xr:uid="{00000000-0005-0000-0000-0000DB2F0000}"/>
    <cellStyle name="40% - 강조색1 2 4 2 2 3 6" xfId="12343" xr:uid="{00000000-0005-0000-0000-0000DC2F0000}"/>
    <cellStyle name="40% - 강조색1 2 4 2 2 4" xfId="12344" xr:uid="{00000000-0005-0000-0000-0000DD2F0000}"/>
    <cellStyle name="40% - 강조색1 2 4 2 2 4 2" xfId="12345" xr:uid="{00000000-0005-0000-0000-0000DE2F0000}"/>
    <cellStyle name="40% - 강조색1 2 4 2 2 5" xfId="12346" xr:uid="{00000000-0005-0000-0000-0000DF2F0000}"/>
    <cellStyle name="40% - 강조색1 2 4 2 2 5 2" xfId="12347" xr:uid="{00000000-0005-0000-0000-0000E02F0000}"/>
    <cellStyle name="40% - 강조색1 2 4 2 2 6" xfId="12348" xr:uid="{00000000-0005-0000-0000-0000E12F0000}"/>
    <cellStyle name="40% - 강조색1 2 4 2 2 7" xfId="12349" xr:uid="{00000000-0005-0000-0000-0000E22F0000}"/>
    <cellStyle name="40% - 강조색1 2 4 2 2 8" xfId="12350" xr:uid="{00000000-0005-0000-0000-0000E32F0000}"/>
    <cellStyle name="40% - 강조색1 2 4 2 2 9" xfId="12351" xr:uid="{00000000-0005-0000-0000-0000E42F0000}"/>
    <cellStyle name="40% - 강조색1 2 4 2 3" xfId="12352" xr:uid="{00000000-0005-0000-0000-0000E52F0000}"/>
    <cellStyle name="40% - 강조색1 2 4 2 3 10" xfId="12353" xr:uid="{00000000-0005-0000-0000-0000E62F0000}"/>
    <cellStyle name="40% - 강조색1 2 4 2 3 2" xfId="12354" xr:uid="{00000000-0005-0000-0000-0000E72F0000}"/>
    <cellStyle name="40% - 강조색1 2 4 2 3 2 2" xfId="12355" xr:uid="{00000000-0005-0000-0000-0000E82F0000}"/>
    <cellStyle name="40% - 강조색1 2 4 2 3 2 3" xfId="12356" xr:uid="{00000000-0005-0000-0000-0000E92F0000}"/>
    <cellStyle name="40% - 강조색1 2 4 2 3 2 4" xfId="12357" xr:uid="{00000000-0005-0000-0000-0000EA2F0000}"/>
    <cellStyle name="40% - 강조색1 2 4 2 3 2 5" xfId="12358" xr:uid="{00000000-0005-0000-0000-0000EB2F0000}"/>
    <cellStyle name="40% - 강조색1 2 4 2 3 2 6" xfId="12359" xr:uid="{00000000-0005-0000-0000-0000EC2F0000}"/>
    <cellStyle name="40% - 강조색1 2 4 2 3 3" xfId="12360" xr:uid="{00000000-0005-0000-0000-0000ED2F0000}"/>
    <cellStyle name="40% - 강조색1 2 4 2 3 3 2" xfId="12361" xr:uid="{00000000-0005-0000-0000-0000EE2F0000}"/>
    <cellStyle name="40% - 강조색1 2 4 2 3 4" xfId="12362" xr:uid="{00000000-0005-0000-0000-0000EF2F0000}"/>
    <cellStyle name="40% - 강조색1 2 4 2 3 4 2" xfId="12363" xr:uid="{00000000-0005-0000-0000-0000F02F0000}"/>
    <cellStyle name="40% - 강조색1 2 4 2 3 5" xfId="12364" xr:uid="{00000000-0005-0000-0000-0000F12F0000}"/>
    <cellStyle name="40% - 강조색1 2 4 2 3 5 2" xfId="12365" xr:uid="{00000000-0005-0000-0000-0000F22F0000}"/>
    <cellStyle name="40% - 강조색1 2 4 2 3 6" xfId="12366" xr:uid="{00000000-0005-0000-0000-0000F32F0000}"/>
    <cellStyle name="40% - 강조색1 2 4 2 3 7" xfId="12367" xr:uid="{00000000-0005-0000-0000-0000F42F0000}"/>
    <cellStyle name="40% - 강조색1 2 4 2 3 8" xfId="12368" xr:uid="{00000000-0005-0000-0000-0000F52F0000}"/>
    <cellStyle name="40% - 강조색1 2 4 2 3 9" xfId="12369" xr:uid="{00000000-0005-0000-0000-0000F62F0000}"/>
    <cellStyle name="40% - 강조색1 2 4 2 4" xfId="12370" xr:uid="{00000000-0005-0000-0000-0000F72F0000}"/>
    <cellStyle name="40% - 강조색1 2 4 2 4 2" xfId="12371" xr:uid="{00000000-0005-0000-0000-0000F82F0000}"/>
    <cellStyle name="40% - 강조색1 2 4 2 4 3" xfId="12372" xr:uid="{00000000-0005-0000-0000-0000F92F0000}"/>
    <cellStyle name="40% - 강조색1 2 4 2 4 4" xfId="12373" xr:uid="{00000000-0005-0000-0000-0000FA2F0000}"/>
    <cellStyle name="40% - 강조색1 2 4 2 4 5" xfId="12374" xr:uid="{00000000-0005-0000-0000-0000FB2F0000}"/>
    <cellStyle name="40% - 강조색1 2 4 2 4 6" xfId="12375" xr:uid="{00000000-0005-0000-0000-0000FC2F0000}"/>
    <cellStyle name="40% - 강조색1 2 4 2 5" xfId="12376" xr:uid="{00000000-0005-0000-0000-0000FD2F0000}"/>
    <cellStyle name="40% - 강조색1 2 4 2 5 2" xfId="12377" xr:uid="{00000000-0005-0000-0000-0000FE2F0000}"/>
    <cellStyle name="40% - 강조색1 2 4 2 6" xfId="12378" xr:uid="{00000000-0005-0000-0000-0000FF2F0000}"/>
    <cellStyle name="40% - 강조색1 2 4 2 6 2" xfId="12379" xr:uid="{00000000-0005-0000-0000-000000300000}"/>
    <cellStyle name="40% - 강조색1 2 4 2 7" xfId="12380" xr:uid="{00000000-0005-0000-0000-000001300000}"/>
    <cellStyle name="40% - 강조색1 2 4 2 7 2" xfId="12381" xr:uid="{00000000-0005-0000-0000-000002300000}"/>
    <cellStyle name="40% - 강조색1 2 4 2 8" xfId="12382" xr:uid="{00000000-0005-0000-0000-000003300000}"/>
    <cellStyle name="40% - 강조색1 2 4 2 9" xfId="12383" xr:uid="{00000000-0005-0000-0000-000004300000}"/>
    <cellStyle name="40% - 강조색1 2 4 3" xfId="12384" xr:uid="{00000000-0005-0000-0000-000005300000}"/>
    <cellStyle name="40% - 강조색1 2 4 3 10" xfId="12385" xr:uid="{00000000-0005-0000-0000-000006300000}"/>
    <cellStyle name="40% - 강조색1 2 4 3 2" xfId="12386" xr:uid="{00000000-0005-0000-0000-000007300000}"/>
    <cellStyle name="40% - 강조색1 2 4 3 2 2" xfId="12387" xr:uid="{00000000-0005-0000-0000-000008300000}"/>
    <cellStyle name="40% - 강조색1 2 4 3 2 2 2" xfId="12388" xr:uid="{00000000-0005-0000-0000-000009300000}"/>
    <cellStyle name="40% - 강조색1 2 4 3 2 2 3" xfId="12389" xr:uid="{00000000-0005-0000-0000-00000A300000}"/>
    <cellStyle name="40% - 강조색1 2 4 3 2 2 4" xfId="12390" xr:uid="{00000000-0005-0000-0000-00000B300000}"/>
    <cellStyle name="40% - 강조색1 2 4 3 2 2 5" xfId="12391" xr:uid="{00000000-0005-0000-0000-00000C300000}"/>
    <cellStyle name="40% - 강조색1 2 4 3 2 3" xfId="12392" xr:uid="{00000000-0005-0000-0000-00000D300000}"/>
    <cellStyle name="40% - 강조색1 2 4 3 2 4" xfId="12393" xr:uid="{00000000-0005-0000-0000-00000E300000}"/>
    <cellStyle name="40% - 강조색1 2 4 3 2 5" xfId="12394" xr:uid="{00000000-0005-0000-0000-00000F300000}"/>
    <cellStyle name="40% - 강조색1 2 4 3 2 6" xfId="12395" xr:uid="{00000000-0005-0000-0000-000010300000}"/>
    <cellStyle name="40% - 강조색1 2 4 3 2 7" xfId="12396" xr:uid="{00000000-0005-0000-0000-000011300000}"/>
    <cellStyle name="40% - 강조색1 2 4 3 3" xfId="12397" xr:uid="{00000000-0005-0000-0000-000012300000}"/>
    <cellStyle name="40% - 강조색1 2 4 3 3 2" xfId="12398" xr:uid="{00000000-0005-0000-0000-000013300000}"/>
    <cellStyle name="40% - 강조색1 2 4 3 3 3" xfId="12399" xr:uid="{00000000-0005-0000-0000-000014300000}"/>
    <cellStyle name="40% - 강조색1 2 4 3 3 4" xfId="12400" xr:uid="{00000000-0005-0000-0000-000015300000}"/>
    <cellStyle name="40% - 강조색1 2 4 3 3 5" xfId="12401" xr:uid="{00000000-0005-0000-0000-000016300000}"/>
    <cellStyle name="40% - 강조색1 2 4 3 3 6" xfId="12402" xr:uid="{00000000-0005-0000-0000-000017300000}"/>
    <cellStyle name="40% - 강조색1 2 4 3 4" xfId="12403" xr:uid="{00000000-0005-0000-0000-000018300000}"/>
    <cellStyle name="40% - 강조색1 2 4 3 4 2" xfId="12404" xr:uid="{00000000-0005-0000-0000-000019300000}"/>
    <cellStyle name="40% - 강조색1 2 4 3 4 3" xfId="12405" xr:uid="{00000000-0005-0000-0000-00001A300000}"/>
    <cellStyle name="40% - 강조색1 2 4 3 5" xfId="12406" xr:uid="{00000000-0005-0000-0000-00001B300000}"/>
    <cellStyle name="40% - 강조색1 2 4 3 5 2" xfId="12407" xr:uid="{00000000-0005-0000-0000-00001C300000}"/>
    <cellStyle name="40% - 강조색1 2 4 3 6" xfId="12408" xr:uid="{00000000-0005-0000-0000-00001D300000}"/>
    <cellStyle name="40% - 강조색1 2 4 3 7" xfId="12409" xr:uid="{00000000-0005-0000-0000-00001E300000}"/>
    <cellStyle name="40% - 강조색1 2 4 3 8" xfId="12410" xr:uid="{00000000-0005-0000-0000-00001F300000}"/>
    <cellStyle name="40% - 강조색1 2 4 3 9" xfId="12411" xr:uid="{00000000-0005-0000-0000-000020300000}"/>
    <cellStyle name="40% - 강조색1 2 4 4" xfId="12412" xr:uid="{00000000-0005-0000-0000-000021300000}"/>
    <cellStyle name="40% - 강조색1 2 4 4 10" xfId="12413" xr:uid="{00000000-0005-0000-0000-000022300000}"/>
    <cellStyle name="40% - 강조색1 2 4 4 2" xfId="12414" xr:uid="{00000000-0005-0000-0000-000023300000}"/>
    <cellStyle name="40% - 강조색1 2 4 4 2 2" xfId="12415" xr:uid="{00000000-0005-0000-0000-000024300000}"/>
    <cellStyle name="40% - 강조색1 2 4 4 2 2 2" xfId="12416" xr:uid="{00000000-0005-0000-0000-000025300000}"/>
    <cellStyle name="40% - 강조색1 2 4 4 2 2 3" xfId="12417" xr:uid="{00000000-0005-0000-0000-000026300000}"/>
    <cellStyle name="40% - 강조색1 2 4 4 2 2 4" xfId="12418" xr:uid="{00000000-0005-0000-0000-000027300000}"/>
    <cellStyle name="40% - 강조색1 2 4 4 2 2 5" xfId="12419" xr:uid="{00000000-0005-0000-0000-000028300000}"/>
    <cellStyle name="40% - 강조색1 2 4 4 2 3" xfId="12420" xr:uid="{00000000-0005-0000-0000-000029300000}"/>
    <cellStyle name="40% - 강조색1 2 4 4 2 4" xfId="12421" xr:uid="{00000000-0005-0000-0000-00002A300000}"/>
    <cellStyle name="40% - 강조색1 2 4 4 2 5" xfId="12422" xr:uid="{00000000-0005-0000-0000-00002B300000}"/>
    <cellStyle name="40% - 강조색1 2 4 4 2 6" xfId="12423" xr:uid="{00000000-0005-0000-0000-00002C300000}"/>
    <cellStyle name="40% - 강조색1 2 4 4 2 7" xfId="12424" xr:uid="{00000000-0005-0000-0000-00002D300000}"/>
    <cellStyle name="40% - 강조색1 2 4 4 3" xfId="12425" xr:uid="{00000000-0005-0000-0000-00002E300000}"/>
    <cellStyle name="40% - 강조색1 2 4 4 3 2" xfId="12426" xr:uid="{00000000-0005-0000-0000-00002F300000}"/>
    <cellStyle name="40% - 강조색1 2 4 4 3 3" xfId="12427" xr:uid="{00000000-0005-0000-0000-000030300000}"/>
    <cellStyle name="40% - 강조색1 2 4 4 3 4" xfId="12428" xr:uid="{00000000-0005-0000-0000-000031300000}"/>
    <cellStyle name="40% - 강조색1 2 4 4 3 5" xfId="12429" xr:uid="{00000000-0005-0000-0000-000032300000}"/>
    <cellStyle name="40% - 강조색1 2 4 4 3 6" xfId="12430" xr:uid="{00000000-0005-0000-0000-000033300000}"/>
    <cellStyle name="40% - 강조색1 2 4 4 4" xfId="12431" xr:uid="{00000000-0005-0000-0000-000034300000}"/>
    <cellStyle name="40% - 강조색1 2 4 4 4 2" xfId="12432" xr:uid="{00000000-0005-0000-0000-000035300000}"/>
    <cellStyle name="40% - 강조색1 2 4 4 4 3" xfId="12433" xr:uid="{00000000-0005-0000-0000-000036300000}"/>
    <cellStyle name="40% - 강조색1 2 4 4 5" xfId="12434" xr:uid="{00000000-0005-0000-0000-000037300000}"/>
    <cellStyle name="40% - 강조색1 2 4 4 5 2" xfId="12435" xr:uid="{00000000-0005-0000-0000-000038300000}"/>
    <cellStyle name="40% - 강조색1 2 4 4 6" xfId="12436" xr:uid="{00000000-0005-0000-0000-000039300000}"/>
    <cellStyle name="40% - 강조색1 2 4 4 7" xfId="12437" xr:uid="{00000000-0005-0000-0000-00003A300000}"/>
    <cellStyle name="40% - 강조색1 2 4 4 8" xfId="12438" xr:uid="{00000000-0005-0000-0000-00003B300000}"/>
    <cellStyle name="40% - 강조색1 2 4 4 9" xfId="12439" xr:uid="{00000000-0005-0000-0000-00003C300000}"/>
    <cellStyle name="40% - 강조색1 2 4 5" xfId="12440" xr:uid="{00000000-0005-0000-0000-00003D300000}"/>
    <cellStyle name="40% - 강조색1 2 4 5 10" xfId="12441" xr:uid="{00000000-0005-0000-0000-00003E300000}"/>
    <cellStyle name="40% - 강조색1 2 4 5 2" xfId="12442" xr:uid="{00000000-0005-0000-0000-00003F300000}"/>
    <cellStyle name="40% - 강조색1 2 4 5 2 2" xfId="12443" xr:uid="{00000000-0005-0000-0000-000040300000}"/>
    <cellStyle name="40% - 강조색1 2 4 5 2 3" xfId="12444" xr:uid="{00000000-0005-0000-0000-000041300000}"/>
    <cellStyle name="40% - 강조색1 2 4 5 2 4" xfId="12445" xr:uid="{00000000-0005-0000-0000-000042300000}"/>
    <cellStyle name="40% - 강조색1 2 4 5 2 5" xfId="12446" xr:uid="{00000000-0005-0000-0000-000043300000}"/>
    <cellStyle name="40% - 강조색1 2 4 5 2 6" xfId="12447" xr:uid="{00000000-0005-0000-0000-000044300000}"/>
    <cellStyle name="40% - 강조색1 2 4 5 3" xfId="12448" xr:uid="{00000000-0005-0000-0000-000045300000}"/>
    <cellStyle name="40% - 강조색1 2 4 5 3 2" xfId="12449" xr:uid="{00000000-0005-0000-0000-000046300000}"/>
    <cellStyle name="40% - 강조색1 2 4 5 3 3" xfId="12450" xr:uid="{00000000-0005-0000-0000-000047300000}"/>
    <cellStyle name="40% - 강조색1 2 4 5 4" xfId="12451" xr:uid="{00000000-0005-0000-0000-000048300000}"/>
    <cellStyle name="40% - 강조색1 2 4 5 4 2" xfId="12452" xr:uid="{00000000-0005-0000-0000-000049300000}"/>
    <cellStyle name="40% - 강조색1 2 4 5 5" xfId="12453" xr:uid="{00000000-0005-0000-0000-00004A300000}"/>
    <cellStyle name="40% - 강조색1 2 4 5 5 2" xfId="12454" xr:uid="{00000000-0005-0000-0000-00004B300000}"/>
    <cellStyle name="40% - 강조색1 2 4 5 6" xfId="12455" xr:uid="{00000000-0005-0000-0000-00004C300000}"/>
    <cellStyle name="40% - 강조색1 2 4 5 7" xfId="12456" xr:uid="{00000000-0005-0000-0000-00004D300000}"/>
    <cellStyle name="40% - 강조색1 2 4 5 8" xfId="12457" xr:uid="{00000000-0005-0000-0000-00004E300000}"/>
    <cellStyle name="40% - 강조색1 2 4 5 9" xfId="12458" xr:uid="{00000000-0005-0000-0000-00004F300000}"/>
    <cellStyle name="40% - 강조색1 2 4 6" xfId="12459" xr:uid="{00000000-0005-0000-0000-000050300000}"/>
    <cellStyle name="40% - 강조색1 2 4 6 10" xfId="12460" xr:uid="{00000000-0005-0000-0000-000051300000}"/>
    <cellStyle name="40% - 강조색1 2 4 6 2" xfId="12461" xr:uid="{00000000-0005-0000-0000-000052300000}"/>
    <cellStyle name="40% - 강조색1 2 4 6 2 2" xfId="12462" xr:uid="{00000000-0005-0000-0000-000053300000}"/>
    <cellStyle name="40% - 강조색1 2 4 6 3" xfId="12463" xr:uid="{00000000-0005-0000-0000-000054300000}"/>
    <cellStyle name="40% - 강조색1 2 4 6 3 2" xfId="12464" xr:uid="{00000000-0005-0000-0000-000055300000}"/>
    <cellStyle name="40% - 강조색1 2 4 6 4" xfId="12465" xr:uid="{00000000-0005-0000-0000-000056300000}"/>
    <cellStyle name="40% - 강조색1 2 4 6 4 2" xfId="12466" xr:uid="{00000000-0005-0000-0000-000057300000}"/>
    <cellStyle name="40% - 강조색1 2 4 6 5" xfId="12467" xr:uid="{00000000-0005-0000-0000-000058300000}"/>
    <cellStyle name="40% - 강조색1 2 4 6 5 2" xfId="12468" xr:uid="{00000000-0005-0000-0000-000059300000}"/>
    <cellStyle name="40% - 강조색1 2 4 6 6" xfId="12469" xr:uid="{00000000-0005-0000-0000-00005A300000}"/>
    <cellStyle name="40% - 강조색1 2 4 6 7" xfId="12470" xr:uid="{00000000-0005-0000-0000-00005B300000}"/>
    <cellStyle name="40% - 강조색1 2 4 6 8" xfId="12471" xr:uid="{00000000-0005-0000-0000-00005C300000}"/>
    <cellStyle name="40% - 강조색1 2 4 6 9" xfId="12472" xr:uid="{00000000-0005-0000-0000-00005D300000}"/>
    <cellStyle name="40% - 강조색1 2 4 7" xfId="12473" xr:uid="{00000000-0005-0000-0000-00005E300000}"/>
    <cellStyle name="40% - 강조색1 2 4 7 2" xfId="12474" xr:uid="{00000000-0005-0000-0000-00005F300000}"/>
    <cellStyle name="40% - 강조색1 2 4 7 3" xfId="12475" xr:uid="{00000000-0005-0000-0000-000060300000}"/>
    <cellStyle name="40% - 강조색1 2 4 8" xfId="12476" xr:uid="{00000000-0005-0000-0000-000061300000}"/>
    <cellStyle name="40% - 강조색1 2 4 8 2" xfId="12477" xr:uid="{00000000-0005-0000-0000-000062300000}"/>
    <cellStyle name="40% - 강조색1 2 4 8 3" xfId="12478" xr:uid="{00000000-0005-0000-0000-000063300000}"/>
    <cellStyle name="40% - 강조색1 2 4 9" xfId="12479" xr:uid="{00000000-0005-0000-0000-000064300000}"/>
    <cellStyle name="40% - 강조색1 2 4 9 2" xfId="12480" xr:uid="{00000000-0005-0000-0000-000065300000}"/>
    <cellStyle name="40% - 강조색1 2 5" xfId="12481" xr:uid="{00000000-0005-0000-0000-000066300000}"/>
    <cellStyle name="40% - 강조색1 2 5 10" xfId="12482" xr:uid="{00000000-0005-0000-0000-000067300000}"/>
    <cellStyle name="40% - 강조색1 2 5 11" xfId="12483" xr:uid="{00000000-0005-0000-0000-000068300000}"/>
    <cellStyle name="40% - 강조색1 2 5 12" xfId="12484" xr:uid="{00000000-0005-0000-0000-000069300000}"/>
    <cellStyle name="40% - 강조색1 2 5 13" xfId="12485" xr:uid="{00000000-0005-0000-0000-00006A300000}"/>
    <cellStyle name="40% - 강조색1 2 5 14" xfId="12486" xr:uid="{00000000-0005-0000-0000-00006B300000}"/>
    <cellStyle name="40% - 강조색1 2 5 2" xfId="12487" xr:uid="{00000000-0005-0000-0000-00006C300000}"/>
    <cellStyle name="40% - 강조색1 2 5 2 10" xfId="12488" xr:uid="{00000000-0005-0000-0000-00006D300000}"/>
    <cellStyle name="40% - 강조색1 2 5 2 11" xfId="12489" xr:uid="{00000000-0005-0000-0000-00006E300000}"/>
    <cellStyle name="40% - 강조색1 2 5 2 12" xfId="12490" xr:uid="{00000000-0005-0000-0000-00006F300000}"/>
    <cellStyle name="40% - 강조색1 2 5 2 2" xfId="12491" xr:uid="{00000000-0005-0000-0000-000070300000}"/>
    <cellStyle name="40% - 강조색1 2 5 2 2 10" xfId="12492" xr:uid="{00000000-0005-0000-0000-000071300000}"/>
    <cellStyle name="40% - 강조색1 2 5 2 2 2" xfId="12493" xr:uid="{00000000-0005-0000-0000-000072300000}"/>
    <cellStyle name="40% - 강조색1 2 5 2 2 2 2" xfId="12494" xr:uid="{00000000-0005-0000-0000-000073300000}"/>
    <cellStyle name="40% - 강조색1 2 5 2 2 2 2 2" xfId="12495" xr:uid="{00000000-0005-0000-0000-000074300000}"/>
    <cellStyle name="40% - 강조색1 2 5 2 2 2 2 3" xfId="12496" xr:uid="{00000000-0005-0000-0000-000075300000}"/>
    <cellStyle name="40% - 강조색1 2 5 2 2 2 2 4" xfId="12497" xr:uid="{00000000-0005-0000-0000-000076300000}"/>
    <cellStyle name="40% - 강조색1 2 5 2 2 2 2 5" xfId="12498" xr:uid="{00000000-0005-0000-0000-000077300000}"/>
    <cellStyle name="40% - 강조색1 2 5 2 2 2 3" xfId="12499" xr:uid="{00000000-0005-0000-0000-000078300000}"/>
    <cellStyle name="40% - 강조색1 2 5 2 2 2 4" xfId="12500" xr:uid="{00000000-0005-0000-0000-000079300000}"/>
    <cellStyle name="40% - 강조색1 2 5 2 2 2 5" xfId="12501" xr:uid="{00000000-0005-0000-0000-00007A300000}"/>
    <cellStyle name="40% - 강조색1 2 5 2 2 2 6" xfId="12502" xr:uid="{00000000-0005-0000-0000-00007B300000}"/>
    <cellStyle name="40% - 강조색1 2 5 2 2 2 7" xfId="12503" xr:uid="{00000000-0005-0000-0000-00007C300000}"/>
    <cellStyle name="40% - 강조색1 2 5 2 2 3" xfId="12504" xr:uid="{00000000-0005-0000-0000-00007D300000}"/>
    <cellStyle name="40% - 강조색1 2 5 2 2 3 2" xfId="12505" xr:uid="{00000000-0005-0000-0000-00007E300000}"/>
    <cellStyle name="40% - 강조색1 2 5 2 2 3 3" xfId="12506" xr:uid="{00000000-0005-0000-0000-00007F300000}"/>
    <cellStyle name="40% - 강조색1 2 5 2 2 3 4" xfId="12507" xr:uid="{00000000-0005-0000-0000-000080300000}"/>
    <cellStyle name="40% - 강조색1 2 5 2 2 3 5" xfId="12508" xr:uid="{00000000-0005-0000-0000-000081300000}"/>
    <cellStyle name="40% - 강조색1 2 5 2 2 3 6" xfId="12509" xr:uid="{00000000-0005-0000-0000-000082300000}"/>
    <cellStyle name="40% - 강조색1 2 5 2 2 4" xfId="12510" xr:uid="{00000000-0005-0000-0000-000083300000}"/>
    <cellStyle name="40% - 강조색1 2 5 2 2 4 2" xfId="12511" xr:uid="{00000000-0005-0000-0000-000084300000}"/>
    <cellStyle name="40% - 강조색1 2 5 2 2 5" xfId="12512" xr:uid="{00000000-0005-0000-0000-000085300000}"/>
    <cellStyle name="40% - 강조색1 2 5 2 2 5 2" xfId="12513" xr:uid="{00000000-0005-0000-0000-000086300000}"/>
    <cellStyle name="40% - 강조색1 2 5 2 2 6" xfId="12514" xr:uid="{00000000-0005-0000-0000-000087300000}"/>
    <cellStyle name="40% - 강조색1 2 5 2 2 7" xfId="12515" xr:uid="{00000000-0005-0000-0000-000088300000}"/>
    <cellStyle name="40% - 강조색1 2 5 2 2 8" xfId="12516" xr:uid="{00000000-0005-0000-0000-000089300000}"/>
    <cellStyle name="40% - 강조색1 2 5 2 2 9" xfId="12517" xr:uid="{00000000-0005-0000-0000-00008A300000}"/>
    <cellStyle name="40% - 강조색1 2 5 2 3" xfId="12518" xr:uid="{00000000-0005-0000-0000-00008B300000}"/>
    <cellStyle name="40% - 강조색1 2 5 2 3 10" xfId="12519" xr:uid="{00000000-0005-0000-0000-00008C300000}"/>
    <cellStyle name="40% - 강조색1 2 5 2 3 2" xfId="12520" xr:uid="{00000000-0005-0000-0000-00008D300000}"/>
    <cellStyle name="40% - 강조색1 2 5 2 3 2 2" xfId="12521" xr:uid="{00000000-0005-0000-0000-00008E300000}"/>
    <cellStyle name="40% - 강조색1 2 5 2 3 2 3" xfId="12522" xr:uid="{00000000-0005-0000-0000-00008F300000}"/>
    <cellStyle name="40% - 강조색1 2 5 2 3 2 4" xfId="12523" xr:uid="{00000000-0005-0000-0000-000090300000}"/>
    <cellStyle name="40% - 강조색1 2 5 2 3 2 5" xfId="12524" xr:uid="{00000000-0005-0000-0000-000091300000}"/>
    <cellStyle name="40% - 강조색1 2 5 2 3 2 6" xfId="12525" xr:uid="{00000000-0005-0000-0000-000092300000}"/>
    <cellStyle name="40% - 강조색1 2 5 2 3 3" xfId="12526" xr:uid="{00000000-0005-0000-0000-000093300000}"/>
    <cellStyle name="40% - 강조색1 2 5 2 3 3 2" xfId="12527" xr:uid="{00000000-0005-0000-0000-000094300000}"/>
    <cellStyle name="40% - 강조색1 2 5 2 3 4" xfId="12528" xr:uid="{00000000-0005-0000-0000-000095300000}"/>
    <cellStyle name="40% - 강조색1 2 5 2 3 4 2" xfId="12529" xr:uid="{00000000-0005-0000-0000-000096300000}"/>
    <cellStyle name="40% - 강조색1 2 5 2 3 5" xfId="12530" xr:uid="{00000000-0005-0000-0000-000097300000}"/>
    <cellStyle name="40% - 강조색1 2 5 2 3 5 2" xfId="12531" xr:uid="{00000000-0005-0000-0000-000098300000}"/>
    <cellStyle name="40% - 강조색1 2 5 2 3 6" xfId="12532" xr:uid="{00000000-0005-0000-0000-000099300000}"/>
    <cellStyle name="40% - 강조색1 2 5 2 3 7" xfId="12533" xr:uid="{00000000-0005-0000-0000-00009A300000}"/>
    <cellStyle name="40% - 강조색1 2 5 2 3 8" xfId="12534" xr:uid="{00000000-0005-0000-0000-00009B300000}"/>
    <cellStyle name="40% - 강조색1 2 5 2 3 9" xfId="12535" xr:uid="{00000000-0005-0000-0000-00009C300000}"/>
    <cellStyle name="40% - 강조색1 2 5 2 4" xfId="12536" xr:uid="{00000000-0005-0000-0000-00009D300000}"/>
    <cellStyle name="40% - 강조색1 2 5 2 4 2" xfId="12537" xr:uid="{00000000-0005-0000-0000-00009E300000}"/>
    <cellStyle name="40% - 강조색1 2 5 2 4 3" xfId="12538" xr:uid="{00000000-0005-0000-0000-00009F300000}"/>
    <cellStyle name="40% - 강조색1 2 5 2 4 4" xfId="12539" xr:uid="{00000000-0005-0000-0000-0000A0300000}"/>
    <cellStyle name="40% - 강조색1 2 5 2 4 5" xfId="12540" xr:uid="{00000000-0005-0000-0000-0000A1300000}"/>
    <cellStyle name="40% - 강조색1 2 5 2 4 6" xfId="12541" xr:uid="{00000000-0005-0000-0000-0000A2300000}"/>
    <cellStyle name="40% - 강조색1 2 5 2 5" xfId="12542" xr:uid="{00000000-0005-0000-0000-0000A3300000}"/>
    <cellStyle name="40% - 강조색1 2 5 2 5 2" xfId="12543" xr:uid="{00000000-0005-0000-0000-0000A4300000}"/>
    <cellStyle name="40% - 강조색1 2 5 2 6" xfId="12544" xr:uid="{00000000-0005-0000-0000-0000A5300000}"/>
    <cellStyle name="40% - 강조색1 2 5 2 6 2" xfId="12545" xr:uid="{00000000-0005-0000-0000-0000A6300000}"/>
    <cellStyle name="40% - 강조색1 2 5 2 7" xfId="12546" xr:uid="{00000000-0005-0000-0000-0000A7300000}"/>
    <cellStyle name="40% - 강조색1 2 5 2 7 2" xfId="12547" xr:uid="{00000000-0005-0000-0000-0000A8300000}"/>
    <cellStyle name="40% - 강조색1 2 5 2 8" xfId="12548" xr:uid="{00000000-0005-0000-0000-0000A9300000}"/>
    <cellStyle name="40% - 강조색1 2 5 2 9" xfId="12549" xr:uid="{00000000-0005-0000-0000-0000AA300000}"/>
    <cellStyle name="40% - 강조색1 2 5 3" xfId="12550" xr:uid="{00000000-0005-0000-0000-0000AB300000}"/>
    <cellStyle name="40% - 강조색1 2 5 3 10" xfId="12551" xr:uid="{00000000-0005-0000-0000-0000AC300000}"/>
    <cellStyle name="40% - 강조색1 2 5 3 2" xfId="12552" xr:uid="{00000000-0005-0000-0000-0000AD300000}"/>
    <cellStyle name="40% - 강조색1 2 5 3 2 2" xfId="12553" xr:uid="{00000000-0005-0000-0000-0000AE300000}"/>
    <cellStyle name="40% - 강조색1 2 5 3 2 2 2" xfId="12554" xr:uid="{00000000-0005-0000-0000-0000AF300000}"/>
    <cellStyle name="40% - 강조색1 2 5 3 2 2 3" xfId="12555" xr:uid="{00000000-0005-0000-0000-0000B0300000}"/>
    <cellStyle name="40% - 강조색1 2 5 3 2 2 4" xfId="12556" xr:uid="{00000000-0005-0000-0000-0000B1300000}"/>
    <cellStyle name="40% - 강조색1 2 5 3 2 2 5" xfId="12557" xr:uid="{00000000-0005-0000-0000-0000B2300000}"/>
    <cellStyle name="40% - 강조색1 2 5 3 2 3" xfId="12558" xr:uid="{00000000-0005-0000-0000-0000B3300000}"/>
    <cellStyle name="40% - 강조색1 2 5 3 2 4" xfId="12559" xr:uid="{00000000-0005-0000-0000-0000B4300000}"/>
    <cellStyle name="40% - 강조색1 2 5 3 2 5" xfId="12560" xr:uid="{00000000-0005-0000-0000-0000B5300000}"/>
    <cellStyle name="40% - 강조색1 2 5 3 2 6" xfId="12561" xr:uid="{00000000-0005-0000-0000-0000B6300000}"/>
    <cellStyle name="40% - 강조색1 2 5 3 2 7" xfId="12562" xr:uid="{00000000-0005-0000-0000-0000B7300000}"/>
    <cellStyle name="40% - 강조색1 2 5 3 3" xfId="12563" xr:uid="{00000000-0005-0000-0000-0000B8300000}"/>
    <cellStyle name="40% - 강조색1 2 5 3 3 2" xfId="12564" xr:uid="{00000000-0005-0000-0000-0000B9300000}"/>
    <cellStyle name="40% - 강조색1 2 5 3 3 3" xfId="12565" xr:uid="{00000000-0005-0000-0000-0000BA300000}"/>
    <cellStyle name="40% - 강조색1 2 5 3 3 4" xfId="12566" xr:uid="{00000000-0005-0000-0000-0000BB300000}"/>
    <cellStyle name="40% - 강조색1 2 5 3 3 5" xfId="12567" xr:uid="{00000000-0005-0000-0000-0000BC300000}"/>
    <cellStyle name="40% - 강조색1 2 5 3 3 6" xfId="12568" xr:uid="{00000000-0005-0000-0000-0000BD300000}"/>
    <cellStyle name="40% - 강조색1 2 5 3 4" xfId="12569" xr:uid="{00000000-0005-0000-0000-0000BE300000}"/>
    <cellStyle name="40% - 강조색1 2 5 3 4 2" xfId="12570" xr:uid="{00000000-0005-0000-0000-0000BF300000}"/>
    <cellStyle name="40% - 강조색1 2 5 3 5" xfId="12571" xr:uid="{00000000-0005-0000-0000-0000C0300000}"/>
    <cellStyle name="40% - 강조색1 2 5 3 5 2" xfId="12572" xr:uid="{00000000-0005-0000-0000-0000C1300000}"/>
    <cellStyle name="40% - 강조색1 2 5 3 6" xfId="12573" xr:uid="{00000000-0005-0000-0000-0000C2300000}"/>
    <cellStyle name="40% - 강조색1 2 5 3 7" xfId="12574" xr:uid="{00000000-0005-0000-0000-0000C3300000}"/>
    <cellStyle name="40% - 강조색1 2 5 3 8" xfId="12575" xr:uid="{00000000-0005-0000-0000-0000C4300000}"/>
    <cellStyle name="40% - 강조색1 2 5 3 9" xfId="12576" xr:uid="{00000000-0005-0000-0000-0000C5300000}"/>
    <cellStyle name="40% - 강조색1 2 5 4" xfId="12577" xr:uid="{00000000-0005-0000-0000-0000C6300000}"/>
    <cellStyle name="40% - 강조색1 2 5 4 10" xfId="12578" xr:uid="{00000000-0005-0000-0000-0000C7300000}"/>
    <cellStyle name="40% - 강조색1 2 5 4 2" xfId="12579" xr:uid="{00000000-0005-0000-0000-0000C8300000}"/>
    <cellStyle name="40% - 강조색1 2 5 4 2 2" xfId="12580" xr:uid="{00000000-0005-0000-0000-0000C9300000}"/>
    <cellStyle name="40% - 강조색1 2 5 4 2 2 2" xfId="12581" xr:uid="{00000000-0005-0000-0000-0000CA300000}"/>
    <cellStyle name="40% - 강조색1 2 5 4 2 2 3" xfId="12582" xr:uid="{00000000-0005-0000-0000-0000CB300000}"/>
    <cellStyle name="40% - 강조색1 2 5 4 2 2 4" xfId="12583" xr:uid="{00000000-0005-0000-0000-0000CC300000}"/>
    <cellStyle name="40% - 강조색1 2 5 4 2 2 5" xfId="12584" xr:uid="{00000000-0005-0000-0000-0000CD300000}"/>
    <cellStyle name="40% - 강조색1 2 5 4 2 3" xfId="12585" xr:uid="{00000000-0005-0000-0000-0000CE300000}"/>
    <cellStyle name="40% - 강조색1 2 5 4 2 4" xfId="12586" xr:uid="{00000000-0005-0000-0000-0000CF300000}"/>
    <cellStyle name="40% - 강조색1 2 5 4 2 5" xfId="12587" xr:uid="{00000000-0005-0000-0000-0000D0300000}"/>
    <cellStyle name="40% - 강조색1 2 5 4 2 6" xfId="12588" xr:uid="{00000000-0005-0000-0000-0000D1300000}"/>
    <cellStyle name="40% - 강조색1 2 5 4 2 7" xfId="12589" xr:uid="{00000000-0005-0000-0000-0000D2300000}"/>
    <cellStyle name="40% - 강조색1 2 5 4 3" xfId="12590" xr:uid="{00000000-0005-0000-0000-0000D3300000}"/>
    <cellStyle name="40% - 강조색1 2 5 4 3 2" xfId="12591" xr:uid="{00000000-0005-0000-0000-0000D4300000}"/>
    <cellStyle name="40% - 강조색1 2 5 4 3 3" xfId="12592" xr:uid="{00000000-0005-0000-0000-0000D5300000}"/>
    <cellStyle name="40% - 강조색1 2 5 4 3 4" xfId="12593" xr:uid="{00000000-0005-0000-0000-0000D6300000}"/>
    <cellStyle name="40% - 강조색1 2 5 4 3 5" xfId="12594" xr:uid="{00000000-0005-0000-0000-0000D7300000}"/>
    <cellStyle name="40% - 강조색1 2 5 4 3 6" xfId="12595" xr:uid="{00000000-0005-0000-0000-0000D8300000}"/>
    <cellStyle name="40% - 강조색1 2 5 4 4" xfId="12596" xr:uid="{00000000-0005-0000-0000-0000D9300000}"/>
    <cellStyle name="40% - 강조색1 2 5 4 4 2" xfId="12597" xr:uid="{00000000-0005-0000-0000-0000DA300000}"/>
    <cellStyle name="40% - 강조색1 2 5 4 5" xfId="12598" xr:uid="{00000000-0005-0000-0000-0000DB300000}"/>
    <cellStyle name="40% - 강조색1 2 5 4 5 2" xfId="12599" xr:uid="{00000000-0005-0000-0000-0000DC300000}"/>
    <cellStyle name="40% - 강조색1 2 5 4 6" xfId="12600" xr:uid="{00000000-0005-0000-0000-0000DD300000}"/>
    <cellStyle name="40% - 강조색1 2 5 4 7" xfId="12601" xr:uid="{00000000-0005-0000-0000-0000DE300000}"/>
    <cellStyle name="40% - 강조색1 2 5 4 8" xfId="12602" xr:uid="{00000000-0005-0000-0000-0000DF300000}"/>
    <cellStyle name="40% - 강조색1 2 5 4 9" xfId="12603" xr:uid="{00000000-0005-0000-0000-0000E0300000}"/>
    <cellStyle name="40% - 강조색1 2 5 5" xfId="12604" xr:uid="{00000000-0005-0000-0000-0000E1300000}"/>
    <cellStyle name="40% - 강조색1 2 5 5 10" xfId="12605" xr:uid="{00000000-0005-0000-0000-0000E2300000}"/>
    <cellStyle name="40% - 강조색1 2 5 5 2" xfId="12606" xr:uid="{00000000-0005-0000-0000-0000E3300000}"/>
    <cellStyle name="40% - 강조색1 2 5 5 2 2" xfId="12607" xr:uid="{00000000-0005-0000-0000-0000E4300000}"/>
    <cellStyle name="40% - 강조색1 2 5 5 2 3" xfId="12608" xr:uid="{00000000-0005-0000-0000-0000E5300000}"/>
    <cellStyle name="40% - 강조색1 2 5 5 2 4" xfId="12609" xr:uid="{00000000-0005-0000-0000-0000E6300000}"/>
    <cellStyle name="40% - 강조색1 2 5 5 2 5" xfId="12610" xr:uid="{00000000-0005-0000-0000-0000E7300000}"/>
    <cellStyle name="40% - 강조색1 2 5 5 2 6" xfId="12611" xr:uid="{00000000-0005-0000-0000-0000E8300000}"/>
    <cellStyle name="40% - 강조색1 2 5 5 3" xfId="12612" xr:uid="{00000000-0005-0000-0000-0000E9300000}"/>
    <cellStyle name="40% - 강조색1 2 5 5 3 2" xfId="12613" xr:uid="{00000000-0005-0000-0000-0000EA300000}"/>
    <cellStyle name="40% - 강조색1 2 5 5 4" xfId="12614" xr:uid="{00000000-0005-0000-0000-0000EB300000}"/>
    <cellStyle name="40% - 강조색1 2 5 5 4 2" xfId="12615" xr:uid="{00000000-0005-0000-0000-0000EC300000}"/>
    <cellStyle name="40% - 강조색1 2 5 5 5" xfId="12616" xr:uid="{00000000-0005-0000-0000-0000ED300000}"/>
    <cellStyle name="40% - 강조색1 2 5 5 5 2" xfId="12617" xr:uid="{00000000-0005-0000-0000-0000EE300000}"/>
    <cellStyle name="40% - 강조색1 2 5 5 6" xfId="12618" xr:uid="{00000000-0005-0000-0000-0000EF300000}"/>
    <cellStyle name="40% - 강조색1 2 5 5 7" xfId="12619" xr:uid="{00000000-0005-0000-0000-0000F0300000}"/>
    <cellStyle name="40% - 강조색1 2 5 5 8" xfId="12620" xr:uid="{00000000-0005-0000-0000-0000F1300000}"/>
    <cellStyle name="40% - 강조색1 2 5 5 9" xfId="12621" xr:uid="{00000000-0005-0000-0000-0000F2300000}"/>
    <cellStyle name="40% - 강조색1 2 5 6" xfId="12622" xr:uid="{00000000-0005-0000-0000-0000F3300000}"/>
    <cellStyle name="40% - 강조색1 2 5 6 2" xfId="12623" xr:uid="{00000000-0005-0000-0000-0000F4300000}"/>
    <cellStyle name="40% - 강조색1 2 5 6 3" xfId="12624" xr:uid="{00000000-0005-0000-0000-0000F5300000}"/>
    <cellStyle name="40% - 강조색1 2 5 6 4" xfId="12625" xr:uid="{00000000-0005-0000-0000-0000F6300000}"/>
    <cellStyle name="40% - 강조색1 2 5 6 5" xfId="12626" xr:uid="{00000000-0005-0000-0000-0000F7300000}"/>
    <cellStyle name="40% - 강조색1 2 5 6 6" xfId="12627" xr:uid="{00000000-0005-0000-0000-0000F8300000}"/>
    <cellStyle name="40% - 강조색1 2 5 7" xfId="12628" xr:uid="{00000000-0005-0000-0000-0000F9300000}"/>
    <cellStyle name="40% - 강조색1 2 5 7 2" xfId="12629" xr:uid="{00000000-0005-0000-0000-0000FA300000}"/>
    <cellStyle name="40% - 강조색1 2 5 8" xfId="12630" xr:uid="{00000000-0005-0000-0000-0000FB300000}"/>
    <cellStyle name="40% - 강조색1 2 5 8 2" xfId="12631" xr:uid="{00000000-0005-0000-0000-0000FC300000}"/>
    <cellStyle name="40% - 강조색1 2 5 9" xfId="12632" xr:uid="{00000000-0005-0000-0000-0000FD300000}"/>
    <cellStyle name="40% - 강조색1 2 5 9 2" xfId="12633" xr:uid="{00000000-0005-0000-0000-0000FE300000}"/>
    <cellStyle name="40% - 강조색1 2 6" xfId="12634" xr:uid="{00000000-0005-0000-0000-0000FF300000}"/>
    <cellStyle name="40% - 강조색1 2 6 10" xfId="12635" xr:uid="{00000000-0005-0000-0000-000000310000}"/>
    <cellStyle name="40% - 강조색1 2 6 11" xfId="12636" xr:uid="{00000000-0005-0000-0000-000001310000}"/>
    <cellStyle name="40% - 강조색1 2 6 12" xfId="12637" xr:uid="{00000000-0005-0000-0000-000002310000}"/>
    <cellStyle name="40% - 강조색1 2 6 13" xfId="12638" xr:uid="{00000000-0005-0000-0000-000003310000}"/>
    <cellStyle name="40% - 강조색1 2 6 14" xfId="12639" xr:uid="{00000000-0005-0000-0000-000004310000}"/>
    <cellStyle name="40% - 강조색1 2 6 2" xfId="12640" xr:uid="{00000000-0005-0000-0000-000005310000}"/>
    <cellStyle name="40% - 강조색1 2 6 2 10" xfId="12641" xr:uid="{00000000-0005-0000-0000-000006310000}"/>
    <cellStyle name="40% - 강조색1 2 6 2 11" xfId="12642" xr:uid="{00000000-0005-0000-0000-000007310000}"/>
    <cellStyle name="40% - 강조색1 2 6 2 12" xfId="12643" xr:uid="{00000000-0005-0000-0000-000008310000}"/>
    <cellStyle name="40% - 강조색1 2 6 2 2" xfId="12644" xr:uid="{00000000-0005-0000-0000-000009310000}"/>
    <cellStyle name="40% - 강조색1 2 6 2 2 10" xfId="12645" xr:uid="{00000000-0005-0000-0000-00000A310000}"/>
    <cellStyle name="40% - 강조색1 2 6 2 2 2" xfId="12646" xr:uid="{00000000-0005-0000-0000-00000B310000}"/>
    <cellStyle name="40% - 강조색1 2 6 2 2 2 2" xfId="12647" xr:uid="{00000000-0005-0000-0000-00000C310000}"/>
    <cellStyle name="40% - 강조색1 2 6 2 2 2 2 2" xfId="12648" xr:uid="{00000000-0005-0000-0000-00000D310000}"/>
    <cellStyle name="40% - 강조색1 2 6 2 2 2 2 3" xfId="12649" xr:uid="{00000000-0005-0000-0000-00000E310000}"/>
    <cellStyle name="40% - 강조색1 2 6 2 2 2 2 4" xfId="12650" xr:uid="{00000000-0005-0000-0000-00000F310000}"/>
    <cellStyle name="40% - 강조색1 2 6 2 2 2 2 5" xfId="12651" xr:uid="{00000000-0005-0000-0000-000010310000}"/>
    <cellStyle name="40% - 강조색1 2 6 2 2 2 3" xfId="12652" xr:uid="{00000000-0005-0000-0000-000011310000}"/>
    <cellStyle name="40% - 강조색1 2 6 2 2 2 4" xfId="12653" xr:uid="{00000000-0005-0000-0000-000012310000}"/>
    <cellStyle name="40% - 강조색1 2 6 2 2 2 5" xfId="12654" xr:uid="{00000000-0005-0000-0000-000013310000}"/>
    <cellStyle name="40% - 강조색1 2 6 2 2 2 6" xfId="12655" xr:uid="{00000000-0005-0000-0000-000014310000}"/>
    <cellStyle name="40% - 강조색1 2 6 2 2 2 7" xfId="12656" xr:uid="{00000000-0005-0000-0000-000015310000}"/>
    <cellStyle name="40% - 강조색1 2 6 2 2 3" xfId="12657" xr:uid="{00000000-0005-0000-0000-000016310000}"/>
    <cellStyle name="40% - 강조색1 2 6 2 2 3 2" xfId="12658" xr:uid="{00000000-0005-0000-0000-000017310000}"/>
    <cellStyle name="40% - 강조색1 2 6 2 2 3 3" xfId="12659" xr:uid="{00000000-0005-0000-0000-000018310000}"/>
    <cellStyle name="40% - 강조색1 2 6 2 2 3 4" xfId="12660" xr:uid="{00000000-0005-0000-0000-000019310000}"/>
    <cellStyle name="40% - 강조색1 2 6 2 2 3 5" xfId="12661" xr:uid="{00000000-0005-0000-0000-00001A310000}"/>
    <cellStyle name="40% - 강조색1 2 6 2 2 3 6" xfId="12662" xr:uid="{00000000-0005-0000-0000-00001B310000}"/>
    <cellStyle name="40% - 강조색1 2 6 2 2 4" xfId="12663" xr:uid="{00000000-0005-0000-0000-00001C310000}"/>
    <cellStyle name="40% - 강조색1 2 6 2 2 4 2" xfId="12664" xr:uid="{00000000-0005-0000-0000-00001D310000}"/>
    <cellStyle name="40% - 강조색1 2 6 2 2 5" xfId="12665" xr:uid="{00000000-0005-0000-0000-00001E310000}"/>
    <cellStyle name="40% - 강조색1 2 6 2 2 5 2" xfId="12666" xr:uid="{00000000-0005-0000-0000-00001F310000}"/>
    <cellStyle name="40% - 강조색1 2 6 2 2 6" xfId="12667" xr:uid="{00000000-0005-0000-0000-000020310000}"/>
    <cellStyle name="40% - 강조색1 2 6 2 2 7" xfId="12668" xr:uid="{00000000-0005-0000-0000-000021310000}"/>
    <cellStyle name="40% - 강조색1 2 6 2 2 8" xfId="12669" xr:uid="{00000000-0005-0000-0000-000022310000}"/>
    <cellStyle name="40% - 강조색1 2 6 2 2 9" xfId="12670" xr:uid="{00000000-0005-0000-0000-000023310000}"/>
    <cellStyle name="40% - 강조색1 2 6 2 3" xfId="12671" xr:uid="{00000000-0005-0000-0000-000024310000}"/>
    <cellStyle name="40% - 강조색1 2 6 2 3 10" xfId="12672" xr:uid="{00000000-0005-0000-0000-000025310000}"/>
    <cellStyle name="40% - 강조색1 2 6 2 3 2" xfId="12673" xr:uid="{00000000-0005-0000-0000-000026310000}"/>
    <cellStyle name="40% - 강조색1 2 6 2 3 2 2" xfId="12674" xr:uid="{00000000-0005-0000-0000-000027310000}"/>
    <cellStyle name="40% - 강조색1 2 6 2 3 2 3" xfId="12675" xr:uid="{00000000-0005-0000-0000-000028310000}"/>
    <cellStyle name="40% - 강조색1 2 6 2 3 2 4" xfId="12676" xr:uid="{00000000-0005-0000-0000-000029310000}"/>
    <cellStyle name="40% - 강조색1 2 6 2 3 2 5" xfId="12677" xr:uid="{00000000-0005-0000-0000-00002A310000}"/>
    <cellStyle name="40% - 강조색1 2 6 2 3 2 6" xfId="12678" xr:uid="{00000000-0005-0000-0000-00002B310000}"/>
    <cellStyle name="40% - 강조색1 2 6 2 3 3" xfId="12679" xr:uid="{00000000-0005-0000-0000-00002C310000}"/>
    <cellStyle name="40% - 강조색1 2 6 2 3 3 2" xfId="12680" xr:uid="{00000000-0005-0000-0000-00002D310000}"/>
    <cellStyle name="40% - 강조색1 2 6 2 3 4" xfId="12681" xr:uid="{00000000-0005-0000-0000-00002E310000}"/>
    <cellStyle name="40% - 강조색1 2 6 2 3 4 2" xfId="12682" xr:uid="{00000000-0005-0000-0000-00002F310000}"/>
    <cellStyle name="40% - 강조색1 2 6 2 3 5" xfId="12683" xr:uid="{00000000-0005-0000-0000-000030310000}"/>
    <cellStyle name="40% - 강조색1 2 6 2 3 5 2" xfId="12684" xr:uid="{00000000-0005-0000-0000-000031310000}"/>
    <cellStyle name="40% - 강조색1 2 6 2 3 6" xfId="12685" xr:uid="{00000000-0005-0000-0000-000032310000}"/>
    <cellStyle name="40% - 강조색1 2 6 2 3 7" xfId="12686" xr:uid="{00000000-0005-0000-0000-000033310000}"/>
    <cellStyle name="40% - 강조색1 2 6 2 3 8" xfId="12687" xr:uid="{00000000-0005-0000-0000-000034310000}"/>
    <cellStyle name="40% - 강조색1 2 6 2 3 9" xfId="12688" xr:uid="{00000000-0005-0000-0000-000035310000}"/>
    <cellStyle name="40% - 강조색1 2 6 2 4" xfId="12689" xr:uid="{00000000-0005-0000-0000-000036310000}"/>
    <cellStyle name="40% - 강조색1 2 6 2 4 2" xfId="12690" xr:uid="{00000000-0005-0000-0000-000037310000}"/>
    <cellStyle name="40% - 강조색1 2 6 2 4 3" xfId="12691" xr:uid="{00000000-0005-0000-0000-000038310000}"/>
    <cellStyle name="40% - 강조색1 2 6 2 4 4" xfId="12692" xr:uid="{00000000-0005-0000-0000-000039310000}"/>
    <cellStyle name="40% - 강조색1 2 6 2 4 5" xfId="12693" xr:uid="{00000000-0005-0000-0000-00003A310000}"/>
    <cellStyle name="40% - 강조색1 2 6 2 4 6" xfId="12694" xr:uid="{00000000-0005-0000-0000-00003B310000}"/>
    <cellStyle name="40% - 강조색1 2 6 2 5" xfId="12695" xr:uid="{00000000-0005-0000-0000-00003C310000}"/>
    <cellStyle name="40% - 강조색1 2 6 2 5 2" xfId="12696" xr:uid="{00000000-0005-0000-0000-00003D310000}"/>
    <cellStyle name="40% - 강조색1 2 6 2 6" xfId="12697" xr:uid="{00000000-0005-0000-0000-00003E310000}"/>
    <cellStyle name="40% - 강조색1 2 6 2 6 2" xfId="12698" xr:uid="{00000000-0005-0000-0000-00003F310000}"/>
    <cellStyle name="40% - 강조색1 2 6 2 7" xfId="12699" xr:uid="{00000000-0005-0000-0000-000040310000}"/>
    <cellStyle name="40% - 강조색1 2 6 2 7 2" xfId="12700" xr:uid="{00000000-0005-0000-0000-000041310000}"/>
    <cellStyle name="40% - 강조색1 2 6 2 8" xfId="12701" xr:uid="{00000000-0005-0000-0000-000042310000}"/>
    <cellStyle name="40% - 강조색1 2 6 2 9" xfId="12702" xr:uid="{00000000-0005-0000-0000-000043310000}"/>
    <cellStyle name="40% - 강조색1 2 6 3" xfId="12703" xr:uid="{00000000-0005-0000-0000-000044310000}"/>
    <cellStyle name="40% - 강조색1 2 6 3 10" xfId="12704" xr:uid="{00000000-0005-0000-0000-000045310000}"/>
    <cellStyle name="40% - 강조색1 2 6 3 2" xfId="12705" xr:uid="{00000000-0005-0000-0000-000046310000}"/>
    <cellStyle name="40% - 강조색1 2 6 3 2 2" xfId="12706" xr:uid="{00000000-0005-0000-0000-000047310000}"/>
    <cellStyle name="40% - 강조색1 2 6 3 2 2 2" xfId="12707" xr:uid="{00000000-0005-0000-0000-000048310000}"/>
    <cellStyle name="40% - 강조색1 2 6 3 2 2 3" xfId="12708" xr:uid="{00000000-0005-0000-0000-000049310000}"/>
    <cellStyle name="40% - 강조색1 2 6 3 2 2 4" xfId="12709" xr:uid="{00000000-0005-0000-0000-00004A310000}"/>
    <cellStyle name="40% - 강조색1 2 6 3 2 2 5" xfId="12710" xr:uid="{00000000-0005-0000-0000-00004B310000}"/>
    <cellStyle name="40% - 강조색1 2 6 3 2 3" xfId="12711" xr:uid="{00000000-0005-0000-0000-00004C310000}"/>
    <cellStyle name="40% - 강조색1 2 6 3 2 4" xfId="12712" xr:uid="{00000000-0005-0000-0000-00004D310000}"/>
    <cellStyle name="40% - 강조색1 2 6 3 2 5" xfId="12713" xr:uid="{00000000-0005-0000-0000-00004E310000}"/>
    <cellStyle name="40% - 강조색1 2 6 3 2 6" xfId="12714" xr:uid="{00000000-0005-0000-0000-00004F310000}"/>
    <cellStyle name="40% - 강조색1 2 6 3 2 7" xfId="12715" xr:uid="{00000000-0005-0000-0000-000050310000}"/>
    <cellStyle name="40% - 강조색1 2 6 3 3" xfId="12716" xr:uid="{00000000-0005-0000-0000-000051310000}"/>
    <cellStyle name="40% - 강조색1 2 6 3 3 2" xfId="12717" xr:uid="{00000000-0005-0000-0000-000052310000}"/>
    <cellStyle name="40% - 강조색1 2 6 3 3 3" xfId="12718" xr:uid="{00000000-0005-0000-0000-000053310000}"/>
    <cellStyle name="40% - 강조색1 2 6 3 3 4" xfId="12719" xr:uid="{00000000-0005-0000-0000-000054310000}"/>
    <cellStyle name="40% - 강조색1 2 6 3 3 5" xfId="12720" xr:uid="{00000000-0005-0000-0000-000055310000}"/>
    <cellStyle name="40% - 강조색1 2 6 3 3 6" xfId="12721" xr:uid="{00000000-0005-0000-0000-000056310000}"/>
    <cellStyle name="40% - 강조색1 2 6 3 4" xfId="12722" xr:uid="{00000000-0005-0000-0000-000057310000}"/>
    <cellStyle name="40% - 강조색1 2 6 3 4 2" xfId="12723" xr:uid="{00000000-0005-0000-0000-000058310000}"/>
    <cellStyle name="40% - 강조색1 2 6 3 5" xfId="12724" xr:uid="{00000000-0005-0000-0000-000059310000}"/>
    <cellStyle name="40% - 강조색1 2 6 3 5 2" xfId="12725" xr:uid="{00000000-0005-0000-0000-00005A310000}"/>
    <cellStyle name="40% - 강조색1 2 6 3 6" xfId="12726" xr:uid="{00000000-0005-0000-0000-00005B310000}"/>
    <cellStyle name="40% - 강조색1 2 6 3 7" xfId="12727" xr:uid="{00000000-0005-0000-0000-00005C310000}"/>
    <cellStyle name="40% - 강조색1 2 6 3 8" xfId="12728" xr:uid="{00000000-0005-0000-0000-00005D310000}"/>
    <cellStyle name="40% - 강조색1 2 6 3 9" xfId="12729" xr:uid="{00000000-0005-0000-0000-00005E310000}"/>
    <cellStyle name="40% - 강조색1 2 6 4" xfId="12730" xr:uid="{00000000-0005-0000-0000-00005F310000}"/>
    <cellStyle name="40% - 강조색1 2 6 4 10" xfId="12731" xr:uid="{00000000-0005-0000-0000-000060310000}"/>
    <cellStyle name="40% - 강조색1 2 6 4 2" xfId="12732" xr:uid="{00000000-0005-0000-0000-000061310000}"/>
    <cellStyle name="40% - 강조색1 2 6 4 2 2" xfId="12733" xr:uid="{00000000-0005-0000-0000-000062310000}"/>
    <cellStyle name="40% - 강조색1 2 6 4 2 2 2" xfId="12734" xr:uid="{00000000-0005-0000-0000-000063310000}"/>
    <cellStyle name="40% - 강조색1 2 6 4 2 2 3" xfId="12735" xr:uid="{00000000-0005-0000-0000-000064310000}"/>
    <cellStyle name="40% - 강조색1 2 6 4 2 2 4" xfId="12736" xr:uid="{00000000-0005-0000-0000-000065310000}"/>
    <cellStyle name="40% - 강조색1 2 6 4 2 2 5" xfId="12737" xr:uid="{00000000-0005-0000-0000-000066310000}"/>
    <cellStyle name="40% - 강조색1 2 6 4 2 3" xfId="12738" xr:uid="{00000000-0005-0000-0000-000067310000}"/>
    <cellStyle name="40% - 강조색1 2 6 4 2 4" xfId="12739" xr:uid="{00000000-0005-0000-0000-000068310000}"/>
    <cellStyle name="40% - 강조색1 2 6 4 2 5" xfId="12740" xr:uid="{00000000-0005-0000-0000-000069310000}"/>
    <cellStyle name="40% - 강조색1 2 6 4 2 6" xfId="12741" xr:uid="{00000000-0005-0000-0000-00006A310000}"/>
    <cellStyle name="40% - 강조색1 2 6 4 2 7" xfId="12742" xr:uid="{00000000-0005-0000-0000-00006B310000}"/>
    <cellStyle name="40% - 강조색1 2 6 4 3" xfId="12743" xr:uid="{00000000-0005-0000-0000-00006C310000}"/>
    <cellStyle name="40% - 강조색1 2 6 4 3 2" xfId="12744" xr:uid="{00000000-0005-0000-0000-00006D310000}"/>
    <cellStyle name="40% - 강조색1 2 6 4 3 3" xfId="12745" xr:uid="{00000000-0005-0000-0000-00006E310000}"/>
    <cellStyle name="40% - 강조색1 2 6 4 3 4" xfId="12746" xr:uid="{00000000-0005-0000-0000-00006F310000}"/>
    <cellStyle name="40% - 강조색1 2 6 4 3 5" xfId="12747" xr:uid="{00000000-0005-0000-0000-000070310000}"/>
    <cellStyle name="40% - 강조색1 2 6 4 3 6" xfId="12748" xr:uid="{00000000-0005-0000-0000-000071310000}"/>
    <cellStyle name="40% - 강조색1 2 6 4 4" xfId="12749" xr:uid="{00000000-0005-0000-0000-000072310000}"/>
    <cellStyle name="40% - 강조색1 2 6 4 4 2" xfId="12750" xr:uid="{00000000-0005-0000-0000-000073310000}"/>
    <cellStyle name="40% - 강조색1 2 6 4 5" xfId="12751" xr:uid="{00000000-0005-0000-0000-000074310000}"/>
    <cellStyle name="40% - 강조색1 2 6 4 5 2" xfId="12752" xr:uid="{00000000-0005-0000-0000-000075310000}"/>
    <cellStyle name="40% - 강조색1 2 6 4 6" xfId="12753" xr:uid="{00000000-0005-0000-0000-000076310000}"/>
    <cellStyle name="40% - 강조색1 2 6 4 7" xfId="12754" xr:uid="{00000000-0005-0000-0000-000077310000}"/>
    <cellStyle name="40% - 강조색1 2 6 4 8" xfId="12755" xr:uid="{00000000-0005-0000-0000-000078310000}"/>
    <cellStyle name="40% - 강조색1 2 6 4 9" xfId="12756" xr:uid="{00000000-0005-0000-0000-000079310000}"/>
    <cellStyle name="40% - 강조색1 2 6 5" xfId="12757" xr:uid="{00000000-0005-0000-0000-00007A310000}"/>
    <cellStyle name="40% - 강조색1 2 6 5 10" xfId="12758" xr:uid="{00000000-0005-0000-0000-00007B310000}"/>
    <cellStyle name="40% - 강조색1 2 6 5 2" xfId="12759" xr:uid="{00000000-0005-0000-0000-00007C310000}"/>
    <cellStyle name="40% - 강조색1 2 6 5 2 2" xfId="12760" xr:uid="{00000000-0005-0000-0000-00007D310000}"/>
    <cellStyle name="40% - 강조색1 2 6 5 2 3" xfId="12761" xr:uid="{00000000-0005-0000-0000-00007E310000}"/>
    <cellStyle name="40% - 강조색1 2 6 5 2 4" xfId="12762" xr:uid="{00000000-0005-0000-0000-00007F310000}"/>
    <cellStyle name="40% - 강조색1 2 6 5 2 5" xfId="12763" xr:uid="{00000000-0005-0000-0000-000080310000}"/>
    <cellStyle name="40% - 강조색1 2 6 5 2 6" xfId="12764" xr:uid="{00000000-0005-0000-0000-000081310000}"/>
    <cellStyle name="40% - 강조색1 2 6 5 3" xfId="12765" xr:uid="{00000000-0005-0000-0000-000082310000}"/>
    <cellStyle name="40% - 강조색1 2 6 5 3 2" xfId="12766" xr:uid="{00000000-0005-0000-0000-000083310000}"/>
    <cellStyle name="40% - 강조색1 2 6 5 4" xfId="12767" xr:uid="{00000000-0005-0000-0000-000084310000}"/>
    <cellStyle name="40% - 강조색1 2 6 5 4 2" xfId="12768" xr:uid="{00000000-0005-0000-0000-000085310000}"/>
    <cellStyle name="40% - 강조색1 2 6 5 5" xfId="12769" xr:uid="{00000000-0005-0000-0000-000086310000}"/>
    <cellStyle name="40% - 강조색1 2 6 5 5 2" xfId="12770" xr:uid="{00000000-0005-0000-0000-000087310000}"/>
    <cellStyle name="40% - 강조색1 2 6 5 6" xfId="12771" xr:uid="{00000000-0005-0000-0000-000088310000}"/>
    <cellStyle name="40% - 강조색1 2 6 5 7" xfId="12772" xr:uid="{00000000-0005-0000-0000-000089310000}"/>
    <cellStyle name="40% - 강조색1 2 6 5 8" xfId="12773" xr:uid="{00000000-0005-0000-0000-00008A310000}"/>
    <cellStyle name="40% - 강조색1 2 6 5 9" xfId="12774" xr:uid="{00000000-0005-0000-0000-00008B310000}"/>
    <cellStyle name="40% - 강조색1 2 6 6" xfId="12775" xr:uid="{00000000-0005-0000-0000-00008C310000}"/>
    <cellStyle name="40% - 강조색1 2 6 6 2" xfId="12776" xr:uid="{00000000-0005-0000-0000-00008D310000}"/>
    <cellStyle name="40% - 강조색1 2 6 6 3" xfId="12777" xr:uid="{00000000-0005-0000-0000-00008E310000}"/>
    <cellStyle name="40% - 강조색1 2 6 6 4" xfId="12778" xr:uid="{00000000-0005-0000-0000-00008F310000}"/>
    <cellStyle name="40% - 강조색1 2 6 6 5" xfId="12779" xr:uid="{00000000-0005-0000-0000-000090310000}"/>
    <cellStyle name="40% - 강조색1 2 6 6 6" xfId="12780" xr:uid="{00000000-0005-0000-0000-000091310000}"/>
    <cellStyle name="40% - 강조색1 2 6 7" xfId="12781" xr:uid="{00000000-0005-0000-0000-000092310000}"/>
    <cellStyle name="40% - 강조색1 2 6 7 2" xfId="12782" xr:uid="{00000000-0005-0000-0000-000093310000}"/>
    <cellStyle name="40% - 강조색1 2 6 8" xfId="12783" xr:uid="{00000000-0005-0000-0000-000094310000}"/>
    <cellStyle name="40% - 강조색1 2 6 8 2" xfId="12784" xr:uid="{00000000-0005-0000-0000-000095310000}"/>
    <cellStyle name="40% - 강조색1 2 6 9" xfId="12785" xr:uid="{00000000-0005-0000-0000-000096310000}"/>
    <cellStyle name="40% - 강조색1 2 6 9 2" xfId="12786" xr:uid="{00000000-0005-0000-0000-000097310000}"/>
    <cellStyle name="40% - 강조색1 2 7" xfId="12787" xr:uid="{00000000-0005-0000-0000-000098310000}"/>
    <cellStyle name="40% - 강조색1 2 7 10" xfId="12788" xr:uid="{00000000-0005-0000-0000-000099310000}"/>
    <cellStyle name="40% - 강조색1 2 7 11" xfId="12789" xr:uid="{00000000-0005-0000-0000-00009A310000}"/>
    <cellStyle name="40% - 강조색1 2 7 12" xfId="12790" xr:uid="{00000000-0005-0000-0000-00009B310000}"/>
    <cellStyle name="40% - 강조색1 2 7 13" xfId="12791" xr:uid="{00000000-0005-0000-0000-00009C310000}"/>
    <cellStyle name="40% - 강조색1 2 7 2" xfId="12792" xr:uid="{00000000-0005-0000-0000-00009D310000}"/>
    <cellStyle name="40% - 강조색1 2 7 2 10" xfId="12793" xr:uid="{00000000-0005-0000-0000-00009E310000}"/>
    <cellStyle name="40% - 강조색1 2 7 2 2" xfId="12794" xr:uid="{00000000-0005-0000-0000-00009F310000}"/>
    <cellStyle name="40% - 강조색1 2 7 2 2 2" xfId="12795" xr:uid="{00000000-0005-0000-0000-0000A0310000}"/>
    <cellStyle name="40% - 강조색1 2 7 2 2 2 2" xfId="12796" xr:uid="{00000000-0005-0000-0000-0000A1310000}"/>
    <cellStyle name="40% - 강조색1 2 7 2 2 2 3" xfId="12797" xr:uid="{00000000-0005-0000-0000-0000A2310000}"/>
    <cellStyle name="40% - 강조색1 2 7 2 2 2 4" xfId="12798" xr:uid="{00000000-0005-0000-0000-0000A3310000}"/>
    <cellStyle name="40% - 강조색1 2 7 2 2 2 5" xfId="12799" xr:uid="{00000000-0005-0000-0000-0000A4310000}"/>
    <cellStyle name="40% - 강조색1 2 7 2 2 3" xfId="12800" xr:uid="{00000000-0005-0000-0000-0000A5310000}"/>
    <cellStyle name="40% - 강조색1 2 7 2 2 4" xfId="12801" xr:uid="{00000000-0005-0000-0000-0000A6310000}"/>
    <cellStyle name="40% - 강조색1 2 7 2 2 5" xfId="12802" xr:uid="{00000000-0005-0000-0000-0000A7310000}"/>
    <cellStyle name="40% - 강조색1 2 7 2 2 6" xfId="12803" xr:uid="{00000000-0005-0000-0000-0000A8310000}"/>
    <cellStyle name="40% - 강조색1 2 7 2 2 7" xfId="12804" xr:uid="{00000000-0005-0000-0000-0000A9310000}"/>
    <cellStyle name="40% - 강조색1 2 7 2 3" xfId="12805" xr:uid="{00000000-0005-0000-0000-0000AA310000}"/>
    <cellStyle name="40% - 강조색1 2 7 2 3 2" xfId="12806" xr:uid="{00000000-0005-0000-0000-0000AB310000}"/>
    <cellStyle name="40% - 강조색1 2 7 2 3 3" xfId="12807" xr:uid="{00000000-0005-0000-0000-0000AC310000}"/>
    <cellStyle name="40% - 강조색1 2 7 2 3 4" xfId="12808" xr:uid="{00000000-0005-0000-0000-0000AD310000}"/>
    <cellStyle name="40% - 강조색1 2 7 2 3 5" xfId="12809" xr:uid="{00000000-0005-0000-0000-0000AE310000}"/>
    <cellStyle name="40% - 강조색1 2 7 2 3 6" xfId="12810" xr:uid="{00000000-0005-0000-0000-0000AF310000}"/>
    <cellStyle name="40% - 강조색1 2 7 2 4" xfId="12811" xr:uid="{00000000-0005-0000-0000-0000B0310000}"/>
    <cellStyle name="40% - 강조색1 2 7 2 4 2" xfId="12812" xr:uid="{00000000-0005-0000-0000-0000B1310000}"/>
    <cellStyle name="40% - 강조색1 2 7 2 5" xfId="12813" xr:uid="{00000000-0005-0000-0000-0000B2310000}"/>
    <cellStyle name="40% - 강조색1 2 7 2 5 2" xfId="12814" xr:uid="{00000000-0005-0000-0000-0000B3310000}"/>
    <cellStyle name="40% - 강조색1 2 7 2 6" xfId="12815" xr:uid="{00000000-0005-0000-0000-0000B4310000}"/>
    <cellStyle name="40% - 강조색1 2 7 2 7" xfId="12816" xr:uid="{00000000-0005-0000-0000-0000B5310000}"/>
    <cellStyle name="40% - 강조색1 2 7 2 8" xfId="12817" xr:uid="{00000000-0005-0000-0000-0000B6310000}"/>
    <cellStyle name="40% - 강조색1 2 7 2 9" xfId="12818" xr:uid="{00000000-0005-0000-0000-0000B7310000}"/>
    <cellStyle name="40% - 강조색1 2 7 3" xfId="12819" xr:uid="{00000000-0005-0000-0000-0000B8310000}"/>
    <cellStyle name="40% - 강조색1 2 7 3 10" xfId="12820" xr:uid="{00000000-0005-0000-0000-0000B9310000}"/>
    <cellStyle name="40% - 강조색1 2 7 3 2" xfId="12821" xr:uid="{00000000-0005-0000-0000-0000BA310000}"/>
    <cellStyle name="40% - 강조색1 2 7 3 2 2" xfId="12822" xr:uid="{00000000-0005-0000-0000-0000BB310000}"/>
    <cellStyle name="40% - 강조색1 2 7 3 2 2 2" xfId="12823" xr:uid="{00000000-0005-0000-0000-0000BC310000}"/>
    <cellStyle name="40% - 강조색1 2 7 3 2 2 3" xfId="12824" xr:uid="{00000000-0005-0000-0000-0000BD310000}"/>
    <cellStyle name="40% - 강조색1 2 7 3 2 2 4" xfId="12825" xr:uid="{00000000-0005-0000-0000-0000BE310000}"/>
    <cellStyle name="40% - 강조색1 2 7 3 2 2 5" xfId="12826" xr:uid="{00000000-0005-0000-0000-0000BF310000}"/>
    <cellStyle name="40% - 강조색1 2 7 3 2 3" xfId="12827" xr:uid="{00000000-0005-0000-0000-0000C0310000}"/>
    <cellStyle name="40% - 강조색1 2 7 3 2 4" xfId="12828" xr:uid="{00000000-0005-0000-0000-0000C1310000}"/>
    <cellStyle name="40% - 강조색1 2 7 3 2 5" xfId="12829" xr:uid="{00000000-0005-0000-0000-0000C2310000}"/>
    <cellStyle name="40% - 강조색1 2 7 3 2 6" xfId="12830" xr:uid="{00000000-0005-0000-0000-0000C3310000}"/>
    <cellStyle name="40% - 강조색1 2 7 3 2 7" xfId="12831" xr:uid="{00000000-0005-0000-0000-0000C4310000}"/>
    <cellStyle name="40% - 강조색1 2 7 3 3" xfId="12832" xr:uid="{00000000-0005-0000-0000-0000C5310000}"/>
    <cellStyle name="40% - 강조색1 2 7 3 3 2" xfId="12833" xr:uid="{00000000-0005-0000-0000-0000C6310000}"/>
    <cellStyle name="40% - 강조색1 2 7 3 3 3" xfId="12834" xr:uid="{00000000-0005-0000-0000-0000C7310000}"/>
    <cellStyle name="40% - 강조색1 2 7 3 3 4" xfId="12835" xr:uid="{00000000-0005-0000-0000-0000C8310000}"/>
    <cellStyle name="40% - 강조색1 2 7 3 3 5" xfId="12836" xr:uid="{00000000-0005-0000-0000-0000C9310000}"/>
    <cellStyle name="40% - 강조색1 2 7 3 3 6" xfId="12837" xr:uid="{00000000-0005-0000-0000-0000CA310000}"/>
    <cellStyle name="40% - 강조색1 2 7 3 4" xfId="12838" xr:uid="{00000000-0005-0000-0000-0000CB310000}"/>
    <cellStyle name="40% - 강조색1 2 7 3 4 2" xfId="12839" xr:uid="{00000000-0005-0000-0000-0000CC310000}"/>
    <cellStyle name="40% - 강조색1 2 7 3 5" xfId="12840" xr:uid="{00000000-0005-0000-0000-0000CD310000}"/>
    <cellStyle name="40% - 강조색1 2 7 3 5 2" xfId="12841" xr:uid="{00000000-0005-0000-0000-0000CE310000}"/>
    <cellStyle name="40% - 강조색1 2 7 3 6" xfId="12842" xr:uid="{00000000-0005-0000-0000-0000CF310000}"/>
    <cellStyle name="40% - 강조색1 2 7 3 7" xfId="12843" xr:uid="{00000000-0005-0000-0000-0000D0310000}"/>
    <cellStyle name="40% - 강조색1 2 7 3 8" xfId="12844" xr:uid="{00000000-0005-0000-0000-0000D1310000}"/>
    <cellStyle name="40% - 강조색1 2 7 3 9" xfId="12845" xr:uid="{00000000-0005-0000-0000-0000D2310000}"/>
    <cellStyle name="40% - 강조색1 2 7 4" xfId="12846" xr:uid="{00000000-0005-0000-0000-0000D3310000}"/>
    <cellStyle name="40% - 강조색1 2 7 4 10" xfId="12847" xr:uid="{00000000-0005-0000-0000-0000D4310000}"/>
    <cellStyle name="40% - 강조색1 2 7 4 2" xfId="12848" xr:uid="{00000000-0005-0000-0000-0000D5310000}"/>
    <cellStyle name="40% - 강조색1 2 7 4 2 2" xfId="12849" xr:uid="{00000000-0005-0000-0000-0000D6310000}"/>
    <cellStyle name="40% - 강조색1 2 7 4 2 3" xfId="12850" xr:uid="{00000000-0005-0000-0000-0000D7310000}"/>
    <cellStyle name="40% - 강조색1 2 7 4 2 4" xfId="12851" xr:uid="{00000000-0005-0000-0000-0000D8310000}"/>
    <cellStyle name="40% - 강조색1 2 7 4 2 5" xfId="12852" xr:uid="{00000000-0005-0000-0000-0000D9310000}"/>
    <cellStyle name="40% - 강조색1 2 7 4 2 6" xfId="12853" xr:uid="{00000000-0005-0000-0000-0000DA310000}"/>
    <cellStyle name="40% - 강조색1 2 7 4 3" xfId="12854" xr:uid="{00000000-0005-0000-0000-0000DB310000}"/>
    <cellStyle name="40% - 강조색1 2 7 4 3 2" xfId="12855" xr:uid="{00000000-0005-0000-0000-0000DC310000}"/>
    <cellStyle name="40% - 강조색1 2 7 4 4" xfId="12856" xr:uid="{00000000-0005-0000-0000-0000DD310000}"/>
    <cellStyle name="40% - 강조색1 2 7 4 4 2" xfId="12857" xr:uid="{00000000-0005-0000-0000-0000DE310000}"/>
    <cellStyle name="40% - 강조색1 2 7 4 5" xfId="12858" xr:uid="{00000000-0005-0000-0000-0000DF310000}"/>
    <cellStyle name="40% - 강조색1 2 7 4 5 2" xfId="12859" xr:uid="{00000000-0005-0000-0000-0000E0310000}"/>
    <cellStyle name="40% - 강조색1 2 7 4 6" xfId="12860" xr:uid="{00000000-0005-0000-0000-0000E1310000}"/>
    <cellStyle name="40% - 강조색1 2 7 4 7" xfId="12861" xr:uid="{00000000-0005-0000-0000-0000E2310000}"/>
    <cellStyle name="40% - 강조색1 2 7 4 8" xfId="12862" xr:uid="{00000000-0005-0000-0000-0000E3310000}"/>
    <cellStyle name="40% - 강조색1 2 7 4 9" xfId="12863" xr:uid="{00000000-0005-0000-0000-0000E4310000}"/>
    <cellStyle name="40% - 강조색1 2 7 5" xfId="12864" xr:uid="{00000000-0005-0000-0000-0000E5310000}"/>
    <cellStyle name="40% - 강조색1 2 7 5 2" xfId="12865" xr:uid="{00000000-0005-0000-0000-0000E6310000}"/>
    <cellStyle name="40% - 강조색1 2 7 5 3" xfId="12866" xr:uid="{00000000-0005-0000-0000-0000E7310000}"/>
    <cellStyle name="40% - 강조색1 2 7 5 4" xfId="12867" xr:uid="{00000000-0005-0000-0000-0000E8310000}"/>
    <cellStyle name="40% - 강조색1 2 7 5 5" xfId="12868" xr:uid="{00000000-0005-0000-0000-0000E9310000}"/>
    <cellStyle name="40% - 강조색1 2 7 5 6" xfId="12869" xr:uid="{00000000-0005-0000-0000-0000EA310000}"/>
    <cellStyle name="40% - 강조색1 2 7 6" xfId="12870" xr:uid="{00000000-0005-0000-0000-0000EB310000}"/>
    <cellStyle name="40% - 강조색1 2 7 6 2" xfId="12871" xr:uid="{00000000-0005-0000-0000-0000EC310000}"/>
    <cellStyle name="40% - 강조색1 2 7 7" xfId="12872" xr:uid="{00000000-0005-0000-0000-0000ED310000}"/>
    <cellStyle name="40% - 강조색1 2 7 7 2" xfId="12873" xr:uid="{00000000-0005-0000-0000-0000EE310000}"/>
    <cellStyle name="40% - 강조색1 2 7 8" xfId="12874" xr:uid="{00000000-0005-0000-0000-0000EF310000}"/>
    <cellStyle name="40% - 강조색1 2 7 8 2" xfId="12875" xr:uid="{00000000-0005-0000-0000-0000F0310000}"/>
    <cellStyle name="40% - 강조색1 2 7 9" xfId="12876" xr:uid="{00000000-0005-0000-0000-0000F1310000}"/>
    <cellStyle name="40% - 강조색1 2 8" xfId="12877" xr:uid="{00000000-0005-0000-0000-0000F2310000}"/>
    <cellStyle name="40% - 강조색1 2 8 10" xfId="12878" xr:uid="{00000000-0005-0000-0000-0000F3310000}"/>
    <cellStyle name="40% - 강조색1 2 8 11" xfId="12879" xr:uid="{00000000-0005-0000-0000-0000F4310000}"/>
    <cellStyle name="40% - 강조색1 2 8 12" xfId="12880" xr:uid="{00000000-0005-0000-0000-0000F5310000}"/>
    <cellStyle name="40% - 강조색1 2 8 2" xfId="12881" xr:uid="{00000000-0005-0000-0000-0000F6310000}"/>
    <cellStyle name="40% - 강조색1 2 8 2 10" xfId="12882" xr:uid="{00000000-0005-0000-0000-0000F7310000}"/>
    <cellStyle name="40% - 강조색1 2 8 2 2" xfId="12883" xr:uid="{00000000-0005-0000-0000-0000F8310000}"/>
    <cellStyle name="40% - 강조색1 2 8 2 2 2" xfId="12884" xr:uid="{00000000-0005-0000-0000-0000F9310000}"/>
    <cellStyle name="40% - 강조색1 2 8 2 2 2 2" xfId="12885" xr:uid="{00000000-0005-0000-0000-0000FA310000}"/>
    <cellStyle name="40% - 강조색1 2 8 2 2 2 3" xfId="12886" xr:uid="{00000000-0005-0000-0000-0000FB310000}"/>
    <cellStyle name="40% - 강조색1 2 8 2 2 2 4" xfId="12887" xr:uid="{00000000-0005-0000-0000-0000FC310000}"/>
    <cellStyle name="40% - 강조색1 2 8 2 2 2 5" xfId="12888" xr:uid="{00000000-0005-0000-0000-0000FD310000}"/>
    <cellStyle name="40% - 강조색1 2 8 2 2 3" xfId="12889" xr:uid="{00000000-0005-0000-0000-0000FE310000}"/>
    <cellStyle name="40% - 강조색1 2 8 2 2 4" xfId="12890" xr:uid="{00000000-0005-0000-0000-0000FF310000}"/>
    <cellStyle name="40% - 강조색1 2 8 2 2 5" xfId="12891" xr:uid="{00000000-0005-0000-0000-000000320000}"/>
    <cellStyle name="40% - 강조색1 2 8 2 2 6" xfId="12892" xr:uid="{00000000-0005-0000-0000-000001320000}"/>
    <cellStyle name="40% - 강조색1 2 8 2 2 7" xfId="12893" xr:uid="{00000000-0005-0000-0000-000002320000}"/>
    <cellStyle name="40% - 강조색1 2 8 2 3" xfId="12894" xr:uid="{00000000-0005-0000-0000-000003320000}"/>
    <cellStyle name="40% - 강조색1 2 8 2 3 2" xfId="12895" xr:uid="{00000000-0005-0000-0000-000004320000}"/>
    <cellStyle name="40% - 강조색1 2 8 2 3 3" xfId="12896" xr:uid="{00000000-0005-0000-0000-000005320000}"/>
    <cellStyle name="40% - 강조색1 2 8 2 3 4" xfId="12897" xr:uid="{00000000-0005-0000-0000-000006320000}"/>
    <cellStyle name="40% - 강조색1 2 8 2 3 5" xfId="12898" xr:uid="{00000000-0005-0000-0000-000007320000}"/>
    <cellStyle name="40% - 강조색1 2 8 2 3 6" xfId="12899" xr:uid="{00000000-0005-0000-0000-000008320000}"/>
    <cellStyle name="40% - 강조색1 2 8 2 4" xfId="12900" xr:uid="{00000000-0005-0000-0000-000009320000}"/>
    <cellStyle name="40% - 강조색1 2 8 2 4 2" xfId="12901" xr:uid="{00000000-0005-0000-0000-00000A320000}"/>
    <cellStyle name="40% - 강조색1 2 8 2 5" xfId="12902" xr:uid="{00000000-0005-0000-0000-00000B320000}"/>
    <cellStyle name="40% - 강조색1 2 8 2 5 2" xfId="12903" xr:uid="{00000000-0005-0000-0000-00000C320000}"/>
    <cellStyle name="40% - 강조색1 2 8 2 6" xfId="12904" xr:uid="{00000000-0005-0000-0000-00000D320000}"/>
    <cellStyle name="40% - 강조색1 2 8 2 7" xfId="12905" xr:uid="{00000000-0005-0000-0000-00000E320000}"/>
    <cellStyle name="40% - 강조색1 2 8 2 8" xfId="12906" xr:uid="{00000000-0005-0000-0000-00000F320000}"/>
    <cellStyle name="40% - 강조색1 2 8 2 9" xfId="12907" xr:uid="{00000000-0005-0000-0000-000010320000}"/>
    <cellStyle name="40% - 강조색1 2 8 3" xfId="12908" xr:uid="{00000000-0005-0000-0000-000011320000}"/>
    <cellStyle name="40% - 강조색1 2 8 3 10" xfId="12909" xr:uid="{00000000-0005-0000-0000-000012320000}"/>
    <cellStyle name="40% - 강조색1 2 8 3 2" xfId="12910" xr:uid="{00000000-0005-0000-0000-000013320000}"/>
    <cellStyle name="40% - 강조색1 2 8 3 2 2" xfId="12911" xr:uid="{00000000-0005-0000-0000-000014320000}"/>
    <cellStyle name="40% - 강조색1 2 8 3 2 3" xfId="12912" xr:uid="{00000000-0005-0000-0000-000015320000}"/>
    <cellStyle name="40% - 강조색1 2 8 3 2 4" xfId="12913" xr:uid="{00000000-0005-0000-0000-000016320000}"/>
    <cellStyle name="40% - 강조색1 2 8 3 2 5" xfId="12914" xr:uid="{00000000-0005-0000-0000-000017320000}"/>
    <cellStyle name="40% - 강조색1 2 8 3 2 6" xfId="12915" xr:uid="{00000000-0005-0000-0000-000018320000}"/>
    <cellStyle name="40% - 강조색1 2 8 3 3" xfId="12916" xr:uid="{00000000-0005-0000-0000-000019320000}"/>
    <cellStyle name="40% - 강조색1 2 8 3 3 2" xfId="12917" xr:uid="{00000000-0005-0000-0000-00001A320000}"/>
    <cellStyle name="40% - 강조색1 2 8 3 4" xfId="12918" xr:uid="{00000000-0005-0000-0000-00001B320000}"/>
    <cellStyle name="40% - 강조색1 2 8 3 4 2" xfId="12919" xr:uid="{00000000-0005-0000-0000-00001C320000}"/>
    <cellStyle name="40% - 강조색1 2 8 3 5" xfId="12920" xr:uid="{00000000-0005-0000-0000-00001D320000}"/>
    <cellStyle name="40% - 강조색1 2 8 3 5 2" xfId="12921" xr:uid="{00000000-0005-0000-0000-00001E320000}"/>
    <cellStyle name="40% - 강조색1 2 8 3 6" xfId="12922" xr:uid="{00000000-0005-0000-0000-00001F320000}"/>
    <cellStyle name="40% - 강조색1 2 8 3 7" xfId="12923" xr:uid="{00000000-0005-0000-0000-000020320000}"/>
    <cellStyle name="40% - 강조색1 2 8 3 8" xfId="12924" xr:uid="{00000000-0005-0000-0000-000021320000}"/>
    <cellStyle name="40% - 강조색1 2 8 3 9" xfId="12925" xr:uid="{00000000-0005-0000-0000-000022320000}"/>
    <cellStyle name="40% - 강조색1 2 8 4" xfId="12926" xr:uid="{00000000-0005-0000-0000-000023320000}"/>
    <cellStyle name="40% - 강조색1 2 8 4 2" xfId="12927" xr:uid="{00000000-0005-0000-0000-000024320000}"/>
    <cellStyle name="40% - 강조색1 2 8 4 3" xfId="12928" xr:uid="{00000000-0005-0000-0000-000025320000}"/>
    <cellStyle name="40% - 강조색1 2 8 4 4" xfId="12929" xr:uid="{00000000-0005-0000-0000-000026320000}"/>
    <cellStyle name="40% - 강조색1 2 8 4 5" xfId="12930" xr:uid="{00000000-0005-0000-0000-000027320000}"/>
    <cellStyle name="40% - 강조색1 2 8 4 6" xfId="12931" xr:uid="{00000000-0005-0000-0000-000028320000}"/>
    <cellStyle name="40% - 강조색1 2 8 5" xfId="12932" xr:uid="{00000000-0005-0000-0000-000029320000}"/>
    <cellStyle name="40% - 강조색1 2 8 5 2" xfId="12933" xr:uid="{00000000-0005-0000-0000-00002A320000}"/>
    <cellStyle name="40% - 강조색1 2 8 6" xfId="12934" xr:uid="{00000000-0005-0000-0000-00002B320000}"/>
    <cellStyle name="40% - 강조색1 2 8 6 2" xfId="12935" xr:uid="{00000000-0005-0000-0000-00002C320000}"/>
    <cellStyle name="40% - 강조색1 2 8 7" xfId="12936" xr:uid="{00000000-0005-0000-0000-00002D320000}"/>
    <cellStyle name="40% - 강조색1 2 8 7 2" xfId="12937" xr:uid="{00000000-0005-0000-0000-00002E320000}"/>
    <cellStyle name="40% - 강조색1 2 8 8" xfId="12938" xr:uid="{00000000-0005-0000-0000-00002F320000}"/>
    <cellStyle name="40% - 강조색1 2 8 9" xfId="12939" xr:uid="{00000000-0005-0000-0000-000030320000}"/>
    <cellStyle name="40% - 강조색1 2 9" xfId="12940" xr:uid="{00000000-0005-0000-0000-000031320000}"/>
    <cellStyle name="40% - 강조색1 2 9 10" xfId="12941" xr:uid="{00000000-0005-0000-0000-000032320000}"/>
    <cellStyle name="40% - 강조색1 2 9 2" xfId="12942" xr:uid="{00000000-0005-0000-0000-000033320000}"/>
    <cellStyle name="40% - 강조색1 2 9 2 2" xfId="12943" xr:uid="{00000000-0005-0000-0000-000034320000}"/>
    <cellStyle name="40% - 강조색1 2 9 2 2 2" xfId="12944" xr:uid="{00000000-0005-0000-0000-000035320000}"/>
    <cellStyle name="40% - 강조색1 2 9 2 2 3" xfId="12945" xr:uid="{00000000-0005-0000-0000-000036320000}"/>
    <cellStyle name="40% - 강조색1 2 9 2 2 4" xfId="12946" xr:uid="{00000000-0005-0000-0000-000037320000}"/>
    <cellStyle name="40% - 강조색1 2 9 2 2 5" xfId="12947" xr:uid="{00000000-0005-0000-0000-000038320000}"/>
    <cellStyle name="40% - 강조색1 2 9 2 3" xfId="12948" xr:uid="{00000000-0005-0000-0000-000039320000}"/>
    <cellStyle name="40% - 강조색1 2 9 2 4" xfId="12949" xr:uid="{00000000-0005-0000-0000-00003A320000}"/>
    <cellStyle name="40% - 강조색1 2 9 2 5" xfId="12950" xr:uid="{00000000-0005-0000-0000-00003B320000}"/>
    <cellStyle name="40% - 강조색1 2 9 2 6" xfId="12951" xr:uid="{00000000-0005-0000-0000-00003C320000}"/>
    <cellStyle name="40% - 강조색1 2 9 2 7" xfId="12952" xr:uid="{00000000-0005-0000-0000-00003D320000}"/>
    <cellStyle name="40% - 강조색1 2 9 3" xfId="12953" xr:uid="{00000000-0005-0000-0000-00003E320000}"/>
    <cellStyle name="40% - 강조색1 2 9 3 2" xfId="12954" xr:uid="{00000000-0005-0000-0000-00003F320000}"/>
    <cellStyle name="40% - 강조색1 2 9 3 3" xfId="12955" xr:uid="{00000000-0005-0000-0000-000040320000}"/>
    <cellStyle name="40% - 강조색1 2 9 3 4" xfId="12956" xr:uid="{00000000-0005-0000-0000-000041320000}"/>
    <cellStyle name="40% - 강조색1 2 9 3 5" xfId="12957" xr:uid="{00000000-0005-0000-0000-000042320000}"/>
    <cellStyle name="40% - 강조색1 2 9 3 6" xfId="12958" xr:uid="{00000000-0005-0000-0000-000043320000}"/>
    <cellStyle name="40% - 강조색1 2 9 4" xfId="12959" xr:uid="{00000000-0005-0000-0000-000044320000}"/>
    <cellStyle name="40% - 강조색1 2 9 4 2" xfId="12960" xr:uid="{00000000-0005-0000-0000-000045320000}"/>
    <cellStyle name="40% - 강조색1 2 9 5" xfId="12961" xr:uid="{00000000-0005-0000-0000-000046320000}"/>
    <cellStyle name="40% - 강조색1 2 9 5 2" xfId="12962" xr:uid="{00000000-0005-0000-0000-000047320000}"/>
    <cellStyle name="40% - 강조색1 2 9 6" xfId="12963" xr:uid="{00000000-0005-0000-0000-000048320000}"/>
    <cellStyle name="40% - 강조색1 2 9 7" xfId="12964" xr:uid="{00000000-0005-0000-0000-000049320000}"/>
    <cellStyle name="40% - 강조색1 2 9 8" xfId="12965" xr:uid="{00000000-0005-0000-0000-00004A320000}"/>
    <cellStyle name="40% - 강조색1 2 9 9" xfId="12966" xr:uid="{00000000-0005-0000-0000-00004B320000}"/>
    <cellStyle name="40% - 강조색1 3" xfId="12967" xr:uid="{00000000-0005-0000-0000-00004C320000}"/>
    <cellStyle name="40% - 강조색1 4" xfId="12968" xr:uid="{00000000-0005-0000-0000-00004D320000}"/>
    <cellStyle name="40% - 강조색1 5" xfId="12969" xr:uid="{00000000-0005-0000-0000-00004E320000}"/>
    <cellStyle name="40% - 강조색1 6" xfId="12970" xr:uid="{00000000-0005-0000-0000-00004F320000}"/>
    <cellStyle name="40% - 강조색2 2" xfId="12971" xr:uid="{00000000-0005-0000-0000-000050320000}"/>
    <cellStyle name="40% - 강조색2 2 10" xfId="12972" xr:uid="{00000000-0005-0000-0000-000051320000}"/>
    <cellStyle name="40% - 강조색2 2 10 10" xfId="12973" xr:uid="{00000000-0005-0000-0000-000052320000}"/>
    <cellStyle name="40% - 강조색2 2 10 2" xfId="12974" xr:uid="{00000000-0005-0000-0000-000053320000}"/>
    <cellStyle name="40% - 강조색2 2 10 2 2" xfId="12975" xr:uid="{00000000-0005-0000-0000-000054320000}"/>
    <cellStyle name="40% - 강조색2 2 10 2 3" xfId="12976" xr:uid="{00000000-0005-0000-0000-000055320000}"/>
    <cellStyle name="40% - 강조색2 2 10 2 4" xfId="12977" xr:uid="{00000000-0005-0000-0000-000056320000}"/>
    <cellStyle name="40% - 강조색2 2 10 2 5" xfId="12978" xr:uid="{00000000-0005-0000-0000-000057320000}"/>
    <cellStyle name="40% - 강조색2 2 10 2 6" xfId="12979" xr:uid="{00000000-0005-0000-0000-000058320000}"/>
    <cellStyle name="40% - 강조색2 2 10 3" xfId="12980" xr:uid="{00000000-0005-0000-0000-000059320000}"/>
    <cellStyle name="40% - 강조색2 2 10 3 2" xfId="12981" xr:uid="{00000000-0005-0000-0000-00005A320000}"/>
    <cellStyle name="40% - 강조색2 2 10 4" xfId="12982" xr:uid="{00000000-0005-0000-0000-00005B320000}"/>
    <cellStyle name="40% - 강조색2 2 10 4 2" xfId="12983" xr:uid="{00000000-0005-0000-0000-00005C320000}"/>
    <cellStyle name="40% - 강조색2 2 10 5" xfId="12984" xr:uid="{00000000-0005-0000-0000-00005D320000}"/>
    <cellStyle name="40% - 강조색2 2 10 5 2" xfId="12985" xr:uid="{00000000-0005-0000-0000-00005E320000}"/>
    <cellStyle name="40% - 강조색2 2 10 6" xfId="12986" xr:uid="{00000000-0005-0000-0000-00005F320000}"/>
    <cellStyle name="40% - 강조색2 2 10 7" xfId="12987" xr:uid="{00000000-0005-0000-0000-000060320000}"/>
    <cellStyle name="40% - 강조색2 2 10 8" xfId="12988" xr:uid="{00000000-0005-0000-0000-000061320000}"/>
    <cellStyle name="40% - 강조색2 2 10 9" xfId="12989" xr:uid="{00000000-0005-0000-0000-000062320000}"/>
    <cellStyle name="40% - 강조색2 2 11" xfId="12990" xr:uid="{00000000-0005-0000-0000-000063320000}"/>
    <cellStyle name="40% - 강조색2 2 11 10" xfId="12991" xr:uid="{00000000-0005-0000-0000-000064320000}"/>
    <cellStyle name="40% - 강조색2 2 11 2" xfId="12992" xr:uid="{00000000-0005-0000-0000-000065320000}"/>
    <cellStyle name="40% - 강조색2 2 11 2 2" xfId="12993" xr:uid="{00000000-0005-0000-0000-000066320000}"/>
    <cellStyle name="40% - 강조색2 2 11 3" xfId="12994" xr:uid="{00000000-0005-0000-0000-000067320000}"/>
    <cellStyle name="40% - 강조색2 2 11 3 2" xfId="12995" xr:uid="{00000000-0005-0000-0000-000068320000}"/>
    <cellStyle name="40% - 강조색2 2 11 4" xfId="12996" xr:uid="{00000000-0005-0000-0000-000069320000}"/>
    <cellStyle name="40% - 강조색2 2 11 4 2" xfId="12997" xr:uid="{00000000-0005-0000-0000-00006A320000}"/>
    <cellStyle name="40% - 강조색2 2 11 5" xfId="12998" xr:uid="{00000000-0005-0000-0000-00006B320000}"/>
    <cellStyle name="40% - 강조색2 2 11 5 2" xfId="12999" xr:uid="{00000000-0005-0000-0000-00006C320000}"/>
    <cellStyle name="40% - 강조색2 2 11 6" xfId="13000" xr:uid="{00000000-0005-0000-0000-00006D320000}"/>
    <cellStyle name="40% - 강조색2 2 11 7" xfId="13001" xr:uid="{00000000-0005-0000-0000-00006E320000}"/>
    <cellStyle name="40% - 강조색2 2 11 8" xfId="13002" xr:uid="{00000000-0005-0000-0000-00006F320000}"/>
    <cellStyle name="40% - 강조색2 2 11 9" xfId="13003" xr:uid="{00000000-0005-0000-0000-000070320000}"/>
    <cellStyle name="40% - 강조색2 2 12" xfId="13004" xr:uid="{00000000-0005-0000-0000-000071320000}"/>
    <cellStyle name="40% - 강조색2 2 12 2" xfId="13005" xr:uid="{00000000-0005-0000-0000-000072320000}"/>
    <cellStyle name="40% - 강조색2 2 13" xfId="13006" xr:uid="{00000000-0005-0000-0000-000073320000}"/>
    <cellStyle name="40% - 강조색2 2 13 2" xfId="13007" xr:uid="{00000000-0005-0000-0000-000074320000}"/>
    <cellStyle name="40% - 강조색2 2 14" xfId="13008" xr:uid="{00000000-0005-0000-0000-000075320000}"/>
    <cellStyle name="40% - 강조색2 2 14 2" xfId="13009" xr:uid="{00000000-0005-0000-0000-000076320000}"/>
    <cellStyle name="40% - 강조색2 2 15" xfId="13010" xr:uid="{00000000-0005-0000-0000-000077320000}"/>
    <cellStyle name="40% - 강조색2 2 15 2" xfId="13011" xr:uid="{00000000-0005-0000-0000-000078320000}"/>
    <cellStyle name="40% - 강조색2 2 16" xfId="13012" xr:uid="{00000000-0005-0000-0000-000079320000}"/>
    <cellStyle name="40% - 강조색2 2 17" xfId="13013" xr:uid="{00000000-0005-0000-0000-00007A320000}"/>
    <cellStyle name="40% - 강조색2 2 18" xfId="13014" xr:uid="{00000000-0005-0000-0000-00007B320000}"/>
    <cellStyle name="40% - 강조색2 2 19" xfId="13015" xr:uid="{00000000-0005-0000-0000-00007C320000}"/>
    <cellStyle name="40% - 강조색2 2 2" xfId="13016" xr:uid="{00000000-0005-0000-0000-00007D320000}"/>
    <cellStyle name="40% - 강조색2 2 2 10" xfId="13017" xr:uid="{00000000-0005-0000-0000-00007E320000}"/>
    <cellStyle name="40% - 강조색2 2 2 10 10" xfId="13018" xr:uid="{00000000-0005-0000-0000-00007F320000}"/>
    <cellStyle name="40% - 강조색2 2 2 10 2" xfId="13019" xr:uid="{00000000-0005-0000-0000-000080320000}"/>
    <cellStyle name="40% - 강조색2 2 2 10 2 2" xfId="13020" xr:uid="{00000000-0005-0000-0000-000081320000}"/>
    <cellStyle name="40% - 강조색2 2 2 10 3" xfId="13021" xr:uid="{00000000-0005-0000-0000-000082320000}"/>
    <cellStyle name="40% - 강조색2 2 2 10 3 2" xfId="13022" xr:uid="{00000000-0005-0000-0000-000083320000}"/>
    <cellStyle name="40% - 강조색2 2 2 10 4" xfId="13023" xr:uid="{00000000-0005-0000-0000-000084320000}"/>
    <cellStyle name="40% - 강조색2 2 2 10 4 2" xfId="13024" xr:uid="{00000000-0005-0000-0000-000085320000}"/>
    <cellStyle name="40% - 강조색2 2 2 10 5" xfId="13025" xr:uid="{00000000-0005-0000-0000-000086320000}"/>
    <cellStyle name="40% - 강조색2 2 2 10 5 2" xfId="13026" xr:uid="{00000000-0005-0000-0000-000087320000}"/>
    <cellStyle name="40% - 강조색2 2 2 10 6" xfId="13027" xr:uid="{00000000-0005-0000-0000-000088320000}"/>
    <cellStyle name="40% - 강조색2 2 2 10 7" xfId="13028" xr:uid="{00000000-0005-0000-0000-000089320000}"/>
    <cellStyle name="40% - 강조색2 2 2 10 8" xfId="13029" xr:uid="{00000000-0005-0000-0000-00008A320000}"/>
    <cellStyle name="40% - 강조색2 2 2 10 9" xfId="13030" xr:uid="{00000000-0005-0000-0000-00008B320000}"/>
    <cellStyle name="40% - 강조색2 2 2 11" xfId="13031" xr:uid="{00000000-0005-0000-0000-00008C320000}"/>
    <cellStyle name="40% - 강조색2 2 2 11 2" xfId="13032" xr:uid="{00000000-0005-0000-0000-00008D320000}"/>
    <cellStyle name="40% - 강조색2 2 2 12" xfId="13033" xr:uid="{00000000-0005-0000-0000-00008E320000}"/>
    <cellStyle name="40% - 강조색2 2 2 12 2" xfId="13034" xr:uid="{00000000-0005-0000-0000-00008F320000}"/>
    <cellStyle name="40% - 강조색2 2 2 13" xfId="13035" xr:uid="{00000000-0005-0000-0000-000090320000}"/>
    <cellStyle name="40% - 강조색2 2 2 13 2" xfId="13036" xr:uid="{00000000-0005-0000-0000-000091320000}"/>
    <cellStyle name="40% - 강조색2 2 2 14" xfId="13037" xr:uid="{00000000-0005-0000-0000-000092320000}"/>
    <cellStyle name="40% - 강조색2 2 2 14 2" xfId="13038" xr:uid="{00000000-0005-0000-0000-000093320000}"/>
    <cellStyle name="40% - 강조색2 2 2 15" xfId="13039" xr:uid="{00000000-0005-0000-0000-000094320000}"/>
    <cellStyle name="40% - 강조색2 2 2 16" xfId="13040" xr:uid="{00000000-0005-0000-0000-000095320000}"/>
    <cellStyle name="40% - 강조색2 2 2 17" xfId="13041" xr:uid="{00000000-0005-0000-0000-000096320000}"/>
    <cellStyle name="40% - 강조색2 2 2 18" xfId="13042" xr:uid="{00000000-0005-0000-0000-000097320000}"/>
    <cellStyle name="40% - 강조색2 2 2 19" xfId="13043" xr:uid="{00000000-0005-0000-0000-000098320000}"/>
    <cellStyle name="40% - 강조색2 2 2 2" xfId="13044" xr:uid="{00000000-0005-0000-0000-000099320000}"/>
    <cellStyle name="40% - 강조색2 2 2 2 10" xfId="13045" xr:uid="{00000000-0005-0000-0000-00009A320000}"/>
    <cellStyle name="40% - 강조색2 2 2 2 10 2" xfId="13046" xr:uid="{00000000-0005-0000-0000-00009B320000}"/>
    <cellStyle name="40% - 강조색2 2 2 2 11" xfId="13047" xr:uid="{00000000-0005-0000-0000-00009C320000}"/>
    <cellStyle name="40% - 강조색2 2 2 2 12" xfId="13048" xr:uid="{00000000-0005-0000-0000-00009D320000}"/>
    <cellStyle name="40% - 강조색2 2 2 2 13" xfId="13049" xr:uid="{00000000-0005-0000-0000-00009E320000}"/>
    <cellStyle name="40% - 강조색2 2 2 2 14" xfId="13050" xr:uid="{00000000-0005-0000-0000-00009F320000}"/>
    <cellStyle name="40% - 강조색2 2 2 2 15" xfId="13051" xr:uid="{00000000-0005-0000-0000-0000A0320000}"/>
    <cellStyle name="40% - 강조색2 2 2 2 2" xfId="13052" xr:uid="{00000000-0005-0000-0000-0000A1320000}"/>
    <cellStyle name="40% - 강조색2 2 2 2 2 10" xfId="13053" xr:uid="{00000000-0005-0000-0000-0000A2320000}"/>
    <cellStyle name="40% - 강조색2 2 2 2 2 11" xfId="13054" xr:uid="{00000000-0005-0000-0000-0000A3320000}"/>
    <cellStyle name="40% - 강조색2 2 2 2 2 12" xfId="13055" xr:uid="{00000000-0005-0000-0000-0000A4320000}"/>
    <cellStyle name="40% - 강조색2 2 2 2 2 13" xfId="13056" xr:uid="{00000000-0005-0000-0000-0000A5320000}"/>
    <cellStyle name="40% - 강조색2 2 2 2 2 14" xfId="13057" xr:uid="{00000000-0005-0000-0000-0000A6320000}"/>
    <cellStyle name="40% - 강조색2 2 2 2 2 2" xfId="13058" xr:uid="{00000000-0005-0000-0000-0000A7320000}"/>
    <cellStyle name="40% - 강조색2 2 2 2 2 2 10" xfId="13059" xr:uid="{00000000-0005-0000-0000-0000A8320000}"/>
    <cellStyle name="40% - 강조색2 2 2 2 2 2 2" xfId="13060" xr:uid="{00000000-0005-0000-0000-0000A9320000}"/>
    <cellStyle name="40% - 강조색2 2 2 2 2 2 2 2" xfId="13061" xr:uid="{00000000-0005-0000-0000-0000AA320000}"/>
    <cellStyle name="40% - 강조색2 2 2 2 2 2 2 2 2" xfId="13062" xr:uid="{00000000-0005-0000-0000-0000AB320000}"/>
    <cellStyle name="40% - 강조색2 2 2 2 2 2 2 2 3" xfId="13063" xr:uid="{00000000-0005-0000-0000-0000AC320000}"/>
    <cellStyle name="40% - 강조색2 2 2 2 2 2 2 2 4" xfId="13064" xr:uid="{00000000-0005-0000-0000-0000AD320000}"/>
    <cellStyle name="40% - 강조색2 2 2 2 2 2 2 2 5" xfId="13065" xr:uid="{00000000-0005-0000-0000-0000AE320000}"/>
    <cellStyle name="40% - 강조색2 2 2 2 2 2 2 3" xfId="13066" xr:uid="{00000000-0005-0000-0000-0000AF320000}"/>
    <cellStyle name="40% - 강조색2 2 2 2 2 2 2 4" xfId="13067" xr:uid="{00000000-0005-0000-0000-0000B0320000}"/>
    <cellStyle name="40% - 강조색2 2 2 2 2 2 2 5" xfId="13068" xr:uid="{00000000-0005-0000-0000-0000B1320000}"/>
    <cellStyle name="40% - 강조색2 2 2 2 2 2 2 6" xfId="13069" xr:uid="{00000000-0005-0000-0000-0000B2320000}"/>
    <cellStyle name="40% - 강조색2 2 2 2 2 2 2 7" xfId="13070" xr:uid="{00000000-0005-0000-0000-0000B3320000}"/>
    <cellStyle name="40% - 강조색2 2 2 2 2 2 3" xfId="13071" xr:uid="{00000000-0005-0000-0000-0000B4320000}"/>
    <cellStyle name="40% - 강조색2 2 2 2 2 2 3 2" xfId="13072" xr:uid="{00000000-0005-0000-0000-0000B5320000}"/>
    <cellStyle name="40% - 강조색2 2 2 2 2 2 3 3" xfId="13073" xr:uid="{00000000-0005-0000-0000-0000B6320000}"/>
    <cellStyle name="40% - 강조색2 2 2 2 2 2 3 4" xfId="13074" xr:uid="{00000000-0005-0000-0000-0000B7320000}"/>
    <cellStyle name="40% - 강조색2 2 2 2 2 2 3 5" xfId="13075" xr:uid="{00000000-0005-0000-0000-0000B8320000}"/>
    <cellStyle name="40% - 강조색2 2 2 2 2 2 3 6" xfId="13076" xr:uid="{00000000-0005-0000-0000-0000B9320000}"/>
    <cellStyle name="40% - 강조색2 2 2 2 2 2 4" xfId="13077" xr:uid="{00000000-0005-0000-0000-0000BA320000}"/>
    <cellStyle name="40% - 강조색2 2 2 2 2 2 4 2" xfId="13078" xr:uid="{00000000-0005-0000-0000-0000BB320000}"/>
    <cellStyle name="40% - 강조색2 2 2 2 2 2 4 3" xfId="13079" xr:uid="{00000000-0005-0000-0000-0000BC320000}"/>
    <cellStyle name="40% - 강조색2 2 2 2 2 2 5" xfId="13080" xr:uid="{00000000-0005-0000-0000-0000BD320000}"/>
    <cellStyle name="40% - 강조색2 2 2 2 2 2 5 2" xfId="13081" xr:uid="{00000000-0005-0000-0000-0000BE320000}"/>
    <cellStyle name="40% - 강조색2 2 2 2 2 2 6" xfId="13082" xr:uid="{00000000-0005-0000-0000-0000BF320000}"/>
    <cellStyle name="40% - 강조색2 2 2 2 2 2 7" xfId="13083" xr:uid="{00000000-0005-0000-0000-0000C0320000}"/>
    <cellStyle name="40% - 강조색2 2 2 2 2 2 8" xfId="13084" xr:uid="{00000000-0005-0000-0000-0000C1320000}"/>
    <cellStyle name="40% - 강조색2 2 2 2 2 2 9" xfId="13085" xr:uid="{00000000-0005-0000-0000-0000C2320000}"/>
    <cellStyle name="40% - 강조색2 2 2 2 2 3" xfId="13086" xr:uid="{00000000-0005-0000-0000-0000C3320000}"/>
    <cellStyle name="40% - 강조색2 2 2 2 2 3 10" xfId="13087" xr:uid="{00000000-0005-0000-0000-0000C4320000}"/>
    <cellStyle name="40% - 강조색2 2 2 2 2 3 2" xfId="13088" xr:uid="{00000000-0005-0000-0000-0000C5320000}"/>
    <cellStyle name="40% - 강조색2 2 2 2 2 3 2 2" xfId="13089" xr:uid="{00000000-0005-0000-0000-0000C6320000}"/>
    <cellStyle name="40% - 강조색2 2 2 2 2 3 2 2 2" xfId="13090" xr:uid="{00000000-0005-0000-0000-0000C7320000}"/>
    <cellStyle name="40% - 강조색2 2 2 2 2 3 2 2 3" xfId="13091" xr:uid="{00000000-0005-0000-0000-0000C8320000}"/>
    <cellStyle name="40% - 강조색2 2 2 2 2 3 2 2 4" xfId="13092" xr:uid="{00000000-0005-0000-0000-0000C9320000}"/>
    <cellStyle name="40% - 강조색2 2 2 2 2 3 2 2 5" xfId="13093" xr:uid="{00000000-0005-0000-0000-0000CA320000}"/>
    <cellStyle name="40% - 강조색2 2 2 2 2 3 2 3" xfId="13094" xr:uid="{00000000-0005-0000-0000-0000CB320000}"/>
    <cellStyle name="40% - 강조색2 2 2 2 2 3 2 4" xfId="13095" xr:uid="{00000000-0005-0000-0000-0000CC320000}"/>
    <cellStyle name="40% - 강조색2 2 2 2 2 3 2 5" xfId="13096" xr:uid="{00000000-0005-0000-0000-0000CD320000}"/>
    <cellStyle name="40% - 강조색2 2 2 2 2 3 2 6" xfId="13097" xr:uid="{00000000-0005-0000-0000-0000CE320000}"/>
    <cellStyle name="40% - 강조색2 2 2 2 2 3 2 7" xfId="13098" xr:uid="{00000000-0005-0000-0000-0000CF320000}"/>
    <cellStyle name="40% - 강조색2 2 2 2 2 3 3" xfId="13099" xr:uid="{00000000-0005-0000-0000-0000D0320000}"/>
    <cellStyle name="40% - 강조색2 2 2 2 2 3 3 2" xfId="13100" xr:uid="{00000000-0005-0000-0000-0000D1320000}"/>
    <cellStyle name="40% - 강조색2 2 2 2 2 3 3 3" xfId="13101" xr:uid="{00000000-0005-0000-0000-0000D2320000}"/>
    <cellStyle name="40% - 강조색2 2 2 2 2 3 3 4" xfId="13102" xr:uid="{00000000-0005-0000-0000-0000D3320000}"/>
    <cellStyle name="40% - 강조색2 2 2 2 2 3 3 5" xfId="13103" xr:uid="{00000000-0005-0000-0000-0000D4320000}"/>
    <cellStyle name="40% - 강조색2 2 2 2 2 3 3 6" xfId="13104" xr:uid="{00000000-0005-0000-0000-0000D5320000}"/>
    <cellStyle name="40% - 강조색2 2 2 2 2 3 4" xfId="13105" xr:uid="{00000000-0005-0000-0000-0000D6320000}"/>
    <cellStyle name="40% - 강조색2 2 2 2 2 3 4 2" xfId="13106" xr:uid="{00000000-0005-0000-0000-0000D7320000}"/>
    <cellStyle name="40% - 강조색2 2 2 2 2 3 4 3" xfId="13107" xr:uid="{00000000-0005-0000-0000-0000D8320000}"/>
    <cellStyle name="40% - 강조색2 2 2 2 2 3 5" xfId="13108" xr:uid="{00000000-0005-0000-0000-0000D9320000}"/>
    <cellStyle name="40% - 강조색2 2 2 2 2 3 5 2" xfId="13109" xr:uid="{00000000-0005-0000-0000-0000DA320000}"/>
    <cellStyle name="40% - 강조색2 2 2 2 2 3 6" xfId="13110" xr:uid="{00000000-0005-0000-0000-0000DB320000}"/>
    <cellStyle name="40% - 강조색2 2 2 2 2 3 7" xfId="13111" xr:uid="{00000000-0005-0000-0000-0000DC320000}"/>
    <cellStyle name="40% - 강조색2 2 2 2 2 3 8" xfId="13112" xr:uid="{00000000-0005-0000-0000-0000DD320000}"/>
    <cellStyle name="40% - 강조색2 2 2 2 2 3 9" xfId="13113" xr:uid="{00000000-0005-0000-0000-0000DE320000}"/>
    <cellStyle name="40% - 강조색2 2 2 2 2 4" xfId="13114" xr:uid="{00000000-0005-0000-0000-0000DF320000}"/>
    <cellStyle name="40% - 강조색2 2 2 2 2 4 10" xfId="13115" xr:uid="{00000000-0005-0000-0000-0000E0320000}"/>
    <cellStyle name="40% - 강조색2 2 2 2 2 4 2" xfId="13116" xr:uid="{00000000-0005-0000-0000-0000E1320000}"/>
    <cellStyle name="40% - 강조색2 2 2 2 2 4 2 2" xfId="13117" xr:uid="{00000000-0005-0000-0000-0000E2320000}"/>
    <cellStyle name="40% - 강조색2 2 2 2 2 4 2 3" xfId="13118" xr:uid="{00000000-0005-0000-0000-0000E3320000}"/>
    <cellStyle name="40% - 강조색2 2 2 2 2 4 2 4" xfId="13119" xr:uid="{00000000-0005-0000-0000-0000E4320000}"/>
    <cellStyle name="40% - 강조색2 2 2 2 2 4 2 5" xfId="13120" xr:uid="{00000000-0005-0000-0000-0000E5320000}"/>
    <cellStyle name="40% - 강조색2 2 2 2 2 4 2 6" xfId="13121" xr:uid="{00000000-0005-0000-0000-0000E6320000}"/>
    <cellStyle name="40% - 강조색2 2 2 2 2 4 3" xfId="13122" xr:uid="{00000000-0005-0000-0000-0000E7320000}"/>
    <cellStyle name="40% - 강조색2 2 2 2 2 4 3 2" xfId="13123" xr:uid="{00000000-0005-0000-0000-0000E8320000}"/>
    <cellStyle name="40% - 강조색2 2 2 2 2 4 3 3" xfId="13124" xr:uid="{00000000-0005-0000-0000-0000E9320000}"/>
    <cellStyle name="40% - 강조색2 2 2 2 2 4 4" xfId="13125" xr:uid="{00000000-0005-0000-0000-0000EA320000}"/>
    <cellStyle name="40% - 강조색2 2 2 2 2 4 4 2" xfId="13126" xr:uid="{00000000-0005-0000-0000-0000EB320000}"/>
    <cellStyle name="40% - 강조색2 2 2 2 2 4 4 3" xfId="13127" xr:uid="{00000000-0005-0000-0000-0000EC320000}"/>
    <cellStyle name="40% - 강조색2 2 2 2 2 4 5" xfId="13128" xr:uid="{00000000-0005-0000-0000-0000ED320000}"/>
    <cellStyle name="40% - 강조색2 2 2 2 2 4 5 2" xfId="13129" xr:uid="{00000000-0005-0000-0000-0000EE320000}"/>
    <cellStyle name="40% - 강조색2 2 2 2 2 4 6" xfId="13130" xr:uid="{00000000-0005-0000-0000-0000EF320000}"/>
    <cellStyle name="40% - 강조색2 2 2 2 2 4 7" xfId="13131" xr:uid="{00000000-0005-0000-0000-0000F0320000}"/>
    <cellStyle name="40% - 강조색2 2 2 2 2 4 8" xfId="13132" xr:uid="{00000000-0005-0000-0000-0000F1320000}"/>
    <cellStyle name="40% - 강조색2 2 2 2 2 4 9" xfId="13133" xr:uid="{00000000-0005-0000-0000-0000F2320000}"/>
    <cellStyle name="40% - 강조색2 2 2 2 2 5" xfId="13134" xr:uid="{00000000-0005-0000-0000-0000F3320000}"/>
    <cellStyle name="40% - 강조색2 2 2 2 2 5 10" xfId="13135" xr:uid="{00000000-0005-0000-0000-0000F4320000}"/>
    <cellStyle name="40% - 강조색2 2 2 2 2 5 2" xfId="13136" xr:uid="{00000000-0005-0000-0000-0000F5320000}"/>
    <cellStyle name="40% - 강조색2 2 2 2 2 5 2 2" xfId="13137" xr:uid="{00000000-0005-0000-0000-0000F6320000}"/>
    <cellStyle name="40% - 강조색2 2 2 2 2 5 2 3" xfId="13138" xr:uid="{00000000-0005-0000-0000-0000F7320000}"/>
    <cellStyle name="40% - 강조색2 2 2 2 2 5 3" xfId="13139" xr:uid="{00000000-0005-0000-0000-0000F8320000}"/>
    <cellStyle name="40% - 강조색2 2 2 2 2 5 3 2" xfId="13140" xr:uid="{00000000-0005-0000-0000-0000F9320000}"/>
    <cellStyle name="40% - 강조색2 2 2 2 2 5 3 3" xfId="13141" xr:uid="{00000000-0005-0000-0000-0000FA320000}"/>
    <cellStyle name="40% - 강조색2 2 2 2 2 5 4" xfId="13142" xr:uid="{00000000-0005-0000-0000-0000FB320000}"/>
    <cellStyle name="40% - 강조색2 2 2 2 2 5 4 2" xfId="13143" xr:uid="{00000000-0005-0000-0000-0000FC320000}"/>
    <cellStyle name="40% - 강조색2 2 2 2 2 5 5" xfId="13144" xr:uid="{00000000-0005-0000-0000-0000FD320000}"/>
    <cellStyle name="40% - 강조색2 2 2 2 2 5 5 2" xfId="13145" xr:uid="{00000000-0005-0000-0000-0000FE320000}"/>
    <cellStyle name="40% - 강조색2 2 2 2 2 5 6" xfId="13146" xr:uid="{00000000-0005-0000-0000-0000FF320000}"/>
    <cellStyle name="40% - 강조색2 2 2 2 2 5 7" xfId="13147" xr:uid="{00000000-0005-0000-0000-000000330000}"/>
    <cellStyle name="40% - 강조색2 2 2 2 2 5 8" xfId="13148" xr:uid="{00000000-0005-0000-0000-000001330000}"/>
    <cellStyle name="40% - 강조색2 2 2 2 2 5 9" xfId="13149" xr:uid="{00000000-0005-0000-0000-000002330000}"/>
    <cellStyle name="40% - 강조색2 2 2 2 2 6" xfId="13150" xr:uid="{00000000-0005-0000-0000-000003330000}"/>
    <cellStyle name="40% - 강조색2 2 2 2 2 6 2" xfId="13151" xr:uid="{00000000-0005-0000-0000-000004330000}"/>
    <cellStyle name="40% - 강조색2 2 2 2 2 6 3" xfId="13152" xr:uid="{00000000-0005-0000-0000-000005330000}"/>
    <cellStyle name="40% - 강조색2 2 2 2 2 7" xfId="13153" xr:uid="{00000000-0005-0000-0000-000006330000}"/>
    <cellStyle name="40% - 강조색2 2 2 2 2 7 2" xfId="13154" xr:uid="{00000000-0005-0000-0000-000007330000}"/>
    <cellStyle name="40% - 강조색2 2 2 2 2 7 3" xfId="13155" xr:uid="{00000000-0005-0000-0000-000008330000}"/>
    <cellStyle name="40% - 강조색2 2 2 2 2 8" xfId="13156" xr:uid="{00000000-0005-0000-0000-000009330000}"/>
    <cellStyle name="40% - 강조색2 2 2 2 2 8 2" xfId="13157" xr:uid="{00000000-0005-0000-0000-00000A330000}"/>
    <cellStyle name="40% - 강조색2 2 2 2 2 8 3" xfId="13158" xr:uid="{00000000-0005-0000-0000-00000B330000}"/>
    <cellStyle name="40% - 강조색2 2 2 2 2 9" xfId="13159" xr:uid="{00000000-0005-0000-0000-00000C330000}"/>
    <cellStyle name="40% - 강조색2 2 2 2 2 9 2" xfId="13160" xr:uid="{00000000-0005-0000-0000-00000D330000}"/>
    <cellStyle name="40% - 강조색2 2 2 2 3" xfId="13161" xr:uid="{00000000-0005-0000-0000-00000E330000}"/>
    <cellStyle name="40% - 강조색2 2 2 2 3 10" xfId="13162" xr:uid="{00000000-0005-0000-0000-00000F330000}"/>
    <cellStyle name="40% - 강조색2 2 2 2 3 2" xfId="13163" xr:uid="{00000000-0005-0000-0000-000010330000}"/>
    <cellStyle name="40% - 강조색2 2 2 2 3 2 2" xfId="13164" xr:uid="{00000000-0005-0000-0000-000011330000}"/>
    <cellStyle name="40% - 강조색2 2 2 2 3 2 2 2" xfId="13165" xr:uid="{00000000-0005-0000-0000-000012330000}"/>
    <cellStyle name="40% - 강조색2 2 2 2 3 2 2 3" xfId="13166" xr:uid="{00000000-0005-0000-0000-000013330000}"/>
    <cellStyle name="40% - 강조색2 2 2 2 3 2 2 4" xfId="13167" xr:uid="{00000000-0005-0000-0000-000014330000}"/>
    <cellStyle name="40% - 강조색2 2 2 2 3 2 2 5" xfId="13168" xr:uid="{00000000-0005-0000-0000-000015330000}"/>
    <cellStyle name="40% - 강조색2 2 2 2 3 2 3" xfId="13169" xr:uid="{00000000-0005-0000-0000-000016330000}"/>
    <cellStyle name="40% - 강조색2 2 2 2 3 2 4" xfId="13170" xr:uid="{00000000-0005-0000-0000-000017330000}"/>
    <cellStyle name="40% - 강조색2 2 2 2 3 2 5" xfId="13171" xr:uid="{00000000-0005-0000-0000-000018330000}"/>
    <cellStyle name="40% - 강조색2 2 2 2 3 2 6" xfId="13172" xr:uid="{00000000-0005-0000-0000-000019330000}"/>
    <cellStyle name="40% - 강조색2 2 2 2 3 2 7" xfId="13173" xr:uid="{00000000-0005-0000-0000-00001A330000}"/>
    <cellStyle name="40% - 강조색2 2 2 2 3 3" xfId="13174" xr:uid="{00000000-0005-0000-0000-00001B330000}"/>
    <cellStyle name="40% - 강조색2 2 2 2 3 3 2" xfId="13175" xr:uid="{00000000-0005-0000-0000-00001C330000}"/>
    <cellStyle name="40% - 강조색2 2 2 2 3 3 3" xfId="13176" xr:uid="{00000000-0005-0000-0000-00001D330000}"/>
    <cellStyle name="40% - 강조색2 2 2 2 3 3 4" xfId="13177" xr:uid="{00000000-0005-0000-0000-00001E330000}"/>
    <cellStyle name="40% - 강조색2 2 2 2 3 3 5" xfId="13178" xr:uid="{00000000-0005-0000-0000-00001F330000}"/>
    <cellStyle name="40% - 강조색2 2 2 2 3 3 6" xfId="13179" xr:uid="{00000000-0005-0000-0000-000020330000}"/>
    <cellStyle name="40% - 강조색2 2 2 2 3 4" xfId="13180" xr:uid="{00000000-0005-0000-0000-000021330000}"/>
    <cellStyle name="40% - 강조색2 2 2 2 3 4 2" xfId="13181" xr:uid="{00000000-0005-0000-0000-000022330000}"/>
    <cellStyle name="40% - 강조색2 2 2 2 3 4 3" xfId="13182" xr:uid="{00000000-0005-0000-0000-000023330000}"/>
    <cellStyle name="40% - 강조색2 2 2 2 3 5" xfId="13183" xr:uid="{00000000-0005-0000-0000-000024330000}"/>
    <cellStyle name="40% - 강조색2 2 2 2 3 5 2" xfId="13184" xr:uid="{00000000-0005-0000-0000-000025330000}"/>
    <cellStyle name="40% - 강조색2 2 2 2 3 6" xfId="13185" xr:uid="{00000000-0005-0000-0000-000026330000}"/>
    <cellStyle name="40% - 강조색2 2 2 2 3 7" xfId="13186" xr:uid="{00000000-0005-0000-0000-000027330000}"/>
    <cellStyle name="40% - 강조색2 2 2 2 3 8" xfId="13187" xr:uid="{00000000-0005-0000-0000-000028330000}"/>
    <cellStyle name="40% - 강조색2 2 2 2 3 9" xfId="13188" xr:uid="{00000000-0005-0000-0000-000029330000}"/>
    <cellStyle name="40% - 강조색2 2 2 2 4" xfId="13189" xr:uid="{00000000-0005-0000-0000-00002A330000}"/>
    <cellStyle name="40% - 강조색2 2 2 2 4 10" xfId="13190" xr:uid="{00000000-0005-0000-0000-00002B330000}"/>
    <cellStyle name="40% - 강조색2 2 2 2 4 2" xfId="13191" xr:uid="{00000000-0005-0000-0000-00002C330000}"/>
    <cellStyle name="40% - 강조색2 2 2 2 4 2 2" xfId="13192" xr:uid="{00000000-0005-0000-0000-00002D330000}"/>
    <cellStyle name="40% - 강조색2 2 2 2 4 2 2 2" xfId="13193" xr:uid="{00000000-0005-0000-0000-00002E330000}"/>
    <cellStyle name="40% - 강조색2 2 2 2 4 2 2 3" xfId="13194" xr:uid="{00000000-0005-0000-0000-00002F330000}"/>
    <cellStyle name="40% - 강조색2 2 2 2 4 2 2 4" xfId="13195" xr:uid="{00000000-0005-0000-0000-000030330000}"/>
    <cellStyle name="40% - 강조색2 2 2 2 4 2 2 5" xfId="13196" xr:uid="{00000000-0005-0000-0000-000031330000}"/>
    <cellStyle name="40% - 강조색2 2 2 2 4 2 3" xfId="13197" xr:uid="{00000000-0005-0000-0000-000032330000}"/>
    <cellStyle name="40% - 강조색2 2 2 2 4 2 4" xfId="13198" xr:uid="{00000000-0005-0000-0000-000033330000}"/>
    <cellStyle name="40% - 강조색2 2 2 2 4 2 5" xfId="13199" xr:uid="{00000000-0005-0000-0000-000034330000}"/>
    <cellStyle name="40% - 강조색2 2 2 2 4 2 6" xfId="13200" xr:uid="{00000000-0005-0000-0000-000035330000}"/>
    <cellStyle name="40% - 강조색2 2 2 2 4 2 7" xfId="13201" xr:uid="{00000000-0005-0000-0000-000036330000}"/>
    <cellStyle name="40% - 강조색2 2 2 2 4 3" xfId="13202" xr:uid="{00000000-0005-0000-0000-000037330000}"/>
    <cellStyle name="40% - 강조색2 2 2 2 4 3 2" xfId="13203" xr:uid="{00000000-0005-0000-0000-000038330000}"/>
    <cellStyle name="40% - 강조색2 2 2 2 4 3 3" xfId="13204" xr:uid="{00000000-0005-0000-0000-000039330000}"/>
    <cellStyle name="40% - 강조색2 2 2 2 4 3 4" xfId="13205" xr:uid="{00000000-0005-0000-0000-00003A330000}"/>
    <cellStyle name="40% - 강조색2 2 2 2 4 3 5" xfId="13206" xr:uid="{00000000-0005-0000-0000-00003B330000}"/>
    <cellStyle name="40% - 강조색2 2 2 2 4 3 6" xfId="13207" xr:uid="{00000000-0005-0000-0000-00003C330000}"/>
    <cellStyle name="40% - 강조색2 2 2 2 4 4" xfId="13208" xr:uid="{00000000-0005-0000-0000-00003D330000}"/>
    <cellStyle name="40% - 강조색2 2 2 2 4 4 2" xfId="13209" xr:uid="{00000000-0005-0000-0000-00003E330000}"/>
    <cellStyle name="40% - 강조색2 2 2 2 4 4 3" xfId="13210" xr:uid="{00000000-0005-0000-0000-00003F330000}"/>
    <cellStyle name="40% - 강조색2 2 2 2 4 5" xfId="13211" xr:uid="{00000000-0005-0000-0000-000040330000}"/>
    <cellStyle name="40% - 강조색2 2 2 2 4 5 2" xfId="13212" xr:uid="{00000000-0005-0000-0000-000041330000}"/>
    <cellStyle name="40% - 강조색2 2 2 2 4 6" xfId="13213" xr:uid="{00000000-0005-0000-0000-000042330000}"/>
    <cellStyle name="40% - 강조색2 2 2 2 4 7" xfId="13214" xr:uid="{00000000-0005-0000-0000-000043330000}"/>
    <cellStyle name="40% - 강조색2 2 2 2 4 8" xfId="13215" xr:uid="{00000000-0005-0000-0000-000044330000}"/>
    <cellStyle name="40% - 강조색2 2 2 2 4 9" xfId="13216" xr:uid="{00000000-0005-0000-0000-000045330000}"/>
    <cellStyle name="40% - 강조색2 2 2 2 5" xfId="13217" xr:uid="{00000000-0005-0000-0000-000046330000}"/>
    <cellStyle name="40% - 강조색2 2 2 2 5 10" xfId="13218" xr:uid="{00000000-0005-0000-0000-000047330000}"/>
    <cellStyle name="40% - 강조색2 2 2 2 5 2" xfId="13219" xr:uid="{00000000-0005-0000-0000-000048330000}"/>
    <cellStyle name="40% - 강조색2 2 2 2 5 2 2" xfId="13220" xr:uid="{00000000-0005-0000-0000-000049330000}"/>
    <cellStyle name="40% - 강조색2 2 2 2 5 2 3" xfId="13221" xr:uid="{00000000-0005-0000-0000-00004A330000}"/>
    <cellStyle name="40% - 강조색2 2 2 2 5 2 4" xfId="13222" xr:uid="{00000000-0005-0000-0000-00004B330000}"/>
    <cellStyle name="40% - 강조색2 2 2 2 5 2 5" xfId="13223" xr:uid="{00000000-0005-0000-0000-00004C330000}"/>
    <cellStyle name="40% - 강조색2 2 2 2 5 2 6" xfId="13224" xr:uid="{00000000-0005-0000-0000-00004D330000}"/>
    <cellStyle name="40% - 강조색2 2 2 2 5 3" xfId="13225" xr:uid="{00000000-0005-0000-0000-00004E330000}"/>
    <cellStyle name="40% - 강조색2 2 2 2 5 3 2" xfId="13226" xr:uid="{00000000-0005-0000-0000-00004F330000}"/>
    <cellStyle name="40% - 강조색2 2 2 2 5 3 3" xfId="13227" xr:uid="{00000000-0005-0000-0000-000050330000}"/>
    <cellStyle name="40% - 강조색2 2 2 2 5 4" xfId="13228" xr:uid="{00000000-0005-0000-0000-000051330000}"/>
    <cellStyle name="40% - 강조색2 2 2 2 5 4 2" xfId="13229" xr:uid="{00000000-0005-0000-0000-000052330000}"/>
    <cellStyle name="40% - 강조색2 2 2 2 5 4 3" xfId="13230" xr:uid="{00000000-0005-0000-0000-000053330000}"/>
    <cellStyle name="40% - 강조색2 2 2 2 5 5" xfId="13231" xr:uid="{00000000-0005-0000-0000-000054330000}"/>
    <cellStyle name="40% - 강조색2 2 2 2 5 5 2" xfId="13232" xr:uid="{00000000-0005-0000-0000-000055330000}"/>
    <cellStyle name="40% - 강조색2 2 2 2 5 6" xfId="13233" xr:uid="{00000000-0005-0000-0000-000056330000}"/>
    <cellStyle name="40% - 강조색2 2 2 2 5 7" xfId="13234" xr:uid="{00000000-0005-0000-0000-000057330000}"/>
    <cellStyle name="40% - 강조색2 2 2 2 5 8" xfId="13235" xr:uid="{00000000-0005-0000-0000-000058330000}"/>
    <cellStyle name="40% - 강조색2 2 2 2 5 9" xfId="13236" xr:uid="{00000000-0005-0000-0000-000059330000}"/>
    <cellStyle name="40% - 강조색2 2 2 2 6" xfId="13237" xr:uid="{00000000-0005-0000-0000-00005A330000}"/>
    <cellStyle name="40% - 강조색2 2 2 2 6 10" xfId="13238" xr:uid="{00000000-0005-0000-0000-00005B330000}"/>
    <cellStyle name="40% - 강조색2 2 2 2 6 2" xfId="13239" xr:uid="{00000000-0005-0000-0000-00005C330000}"/>
    <cellStyle name="40% - 강조색2 2 2 2 6 2 2" xfId="13240" xr:uid="{00000000-0005-0000-0000-00005D330000}"/>
    <cellStyle name="40% - 강조색2 2 2 2 6 2 3" xfId="13241" xr:uid="{00000000-0005-0000-0000-00005E330000}"/>
    <cellStyle name="40% - 강조색2 2 2 2 6 3" xfId="13242" xr:uid="{00000000-0005-0000-0000-00005F330000}"/>
    <cellStyle name="40% - 강조색2 2 2 2 6 3 2" xfId="13243" xr:uid="{00000000-0005-0000-0000-000060330000}"/>
    <cellStyle name="40% - 강조색2 2 2 2 6 3 3" xfId="13244" xr:uid="{00000000-0005-0000-0000-000061330000}"/>
    <cellStyle name="40% - 강조색2 2 2 2 6 4" xfId="13245" xr:uid="{00000000-0005-0000-0000-000062330000}"/>
    <cellStyle name="40% - 강조색2 2 2 2 6 4 2" xfId="13246" xr:uid="{00000000-0005-0000-0000-000063330000}"/>
    <cellStyle name="40% - 강조색2 2 2 2 6 5" xfId="13247" xr:uid="{00000000-0005-0000-0000-000064330000}"/>
    <cellStyle name="40% - 강조색2 2 2 2 6 5 2" xfId="13248" xr:uid="{00000000-0005-0000-0000-000065330000}"/>
    <cellStyle name="40% - 강조색2 2 2 2 6 6" xfId="13249" xr:uid="{00000000-0005-0000-0000-000066330000}"/>
    <cellStyle name="40% - 강조색2 2 2 2 6 7" xfId="13250" xr:uid="{00000000-0005-0000-0000-000067330000}"/>
    <cellStyle name="40% - 강조색2 2 2 2 6 8" xfId="13251" xr:uid="{00000000-0005-0000-0000-000068330000}"/>
    <cellStyle name="40% - 강조색2 2 2 2 6 9" xfId="13252" xr:uid="{00000000-0005-0000-0000-000069330000}"/>
    <cellStyle name="40% - 강조색2 2 2 2 7" xfId="13253" xr:uid="{00000000-0005-0000-0000-00006A330000}"/>
    <cellStyle name="40% - 강조색2 2 2 2 7 2" xfId="13254" xr:uid="{00000000-0005-0000-0000-00006B330000}"/>
    <cellStyle name="40% - 강조색2 2 2 2 7 3" xfId="13255" xr:uid="{00000000-0005-0000-0000-00006C330000}"/>
    <cellStyle name="40% - 강조색2 2 2 2 8" xfId="13256" xr:uid="{00000000-0005-0000-0000-00006D330000}"/>
    <cellStyle name="40% - 강조색2 2 2 2 8 2" xfId="13257" xr:uid="{00000000-0005-0000-0000-00006E330000}"/>
    <cellStyle name="40% - 강조색2 2 2 2 8 3" xfId="13258" xr:uid="{00000000-0005-0000-0000-00006F330000}"/>
    <cellStyle name="40% - 강조색2 2 2 2 9" xfId="13259" xr:uid="{00000000-0005-0000-0000-000070330000}"/>
    <cellStyle name="40% - 강조색2 2 2 2 9 2" xfId="13260" xr:uid="{00000000-0005-0000-0000-000071330000}"/>
    <cellStyle name="40% - 강조색2 2 2 2 9 3" xfId="13261" xr:uid="{00000000-0005-0000-0000-000072330000}"/>
    <cellStyle name="40% - 강조색2 2 2 3" xfId="13262" xr:uid="{00000000-0005-0000-0000-000073330000}"/>
    <cellStyle name="40% - 강조색2 2 2 3 10" xfId="13263" xr:uid="{00000000-0005-0000-0000-000074330000}"/>
    <cellStyle name="40% - 강조색2 2 2 3 10 2" xfId="13264" xr:uid="{00000000-0005-0000-0000-000075330000}"/>
    <cellStyle name="40% - 강조색2 2 2 3 11" xfId="13265" xr:uid="{00000000-0005-0000-0000-000076330000}"/>
    <cellStyle name="40% - 강조색2 2 2 3 12" xfId="13266" xr:uid="{00000000-0005-0000-0000-000077330000}"/>
    <cellStyle name="40% - 강조색2 2 2 3 13" xfId="13267" xr:uid="{00000000-0005-0000-0000-000078330000}"/>
    <cellStyle name="40% - 강조색2 2 2 3 14" xfId="13268" xr:uid="{00000000-0005-0000-0000-000079330000}"/>
    <cellStyle name="40% - 강조색2 2 2 3 15" xfId="13269" xr:uid="{00000000-0005-0000-0000-00007A330000}"/>
    <cellStyle name="40% - 강조색2 2 2 3 2" xfId="13270" xr:uid="{00000000-0005-0000-0000-00007B330000}"/>
    <cellStyle name="40% - 강조색2 2 2 3 2 10" xfId="13271" xr:uid="{00000000-0005-0000-0000-00007C330000}"/>
    <cellStyle name="40% - 강조색2 2 2 3 2 11" xfId="13272" xr:uid="{00000000-0005-0000-0000-00007D330000}"/>
    <cellStyle name="40% - 강조색2 2 2 3 2 12" xfId="13273" xr:uid="{00000000-0005-0000-0000-00007E330000}"/>
    <cellStyle name="40% - 강조색2 2 2 3 2 2" xfId="13274" xr:uid="{00000000-0005-0000-0000-00007F330000}"/>
    <cellStyle name="40% - 강조색2 2 2 3 2 2 10" xfId="13275" xr:uid="{00000000-0005-0000-0000-000080330000}"/>
    <cellStyle name="40% - 강조색2 2 2 3 2 2 2" xfId="13276" xr:uid="{00000000-0005-0000-0000-000081330000}"/>
    <cellStyle name="40% - 강조색2 2 2 3 2 2 2 2" xfId="13277" xr:uid="{00000000-0005-0000-0000-000082330000}"/>
    <cellStyle name="40% - 강조색2 2 2 3 2 2 2 2 2" xfId="13278" xr:uid="{00000000-0005-0000-0000-000083330000}"/>
    <cellStyle name="40% - 강조색2 2 2 3 2 2 2 2 3" xfId="13279" xr:uid="{00000000-0005-0000-0000-000084330000}"/>
    <cellStyle name="40% - 강조색2 2 2 3 2 2 2 2 4" xfId="13280" xr:uid="{00000000-0005-0000-0000-000085330000}"/>
    <cellStyle name="40% - 강조색2 2 2 3 2 2 2 2 5" xfId="13281" xr:uid="{00000000-0005-0000-0000-000086330000}"/>
    <cellStyle name="40% - 강조색2 2 2 3 2 2 2 3" xfId="13282" xr:uid="{00000000-0005-0000-0000-000087330000}"/>
    <cellStyle name="40% - 강조색2 2 2 3 2 2 2 4" xfId="13283" xr:uid="{00000000-0005-0000-0000-000088330000}"/>
    <cellStyle name="40% - 강조색2 2 2 3 2 2 2 5" xfId="13284" xr:uid="{00000000-0005-0000-0000-000089330000}"/>
    <cellStyle name="40% - 강조색2 2 2 3 2 2 2 6" xfId="13285" xr:uid="{00000000-0005-0000-0000-00008A330000}"/>
    <cellStyle name="40% - 강조색2 2 2 3 2 2 2 7" xfId="13286" xr:uid="{00000000-0005-0000-0000-00008B330000}"/>
    <cellStyle name="40% - 강조색2 2 2 3 2 2 3" xfId="13287" xr:uid="{00000000-0005-0000-0000-00008C330000}"/>
    <cellStyle name="40% - 강조색2 2 2 3 2 2 3 2" xfId="13288" xr:uid="{00000000-0005-0000-0000-00008D330000}"/>
    <cellStyle name="40% - 강조색2 2 2 3 2 2 3 3" xfId="13289" xr:uid="{00000000-0005-0000-0000-00008E330000}"/>
    <cellStyle name="40% - 강조색2 2 2 3 2 2 3 4" xfId="13290" xr:uid="{00000000-0005-0000-0000-00008F330000}"/>
    <cellStyle name="40% - 강조색2 2 2 3 2 2 3 5" xfId="13291" xr:uid="{00000000-0005-0000-0000-000090330000}"/>
    <cellStyle name="40% - 강조색2 2 2 3 2 2 3 6" xfId="13292" xr:uid="{00000000-0005-0000-0000-000091330000}"/>
    <cellStyle name="40% - 강조색2 2 2 3 2 2 4" xfId="13293" xr:uid="{00000000-0005-0000-0000-000092330000}"/>
    <cellStyle name="40% - 강조색2 2 2 3 2 2 4 2" xfId="13294" xr:uid="{00000000-0005-0000-0000-000093330000}"/>
    <cellStyle name="40% - 강조색2 2 2 3 2 2 5" xfId="13295" xr:uid="{00000000-0005-0000-0000-000094330000}"/>
    <cellStyle name="40% - 강조색2 2 2 3 2 2 5 2" xfId="13296" xr:uid="{00000000-0005-0000-0000-000095330000}"/>
    <cellStyle name="40% - 강조색2 2 2 3 2 2 6" xfId="13297" xr:uid="{00000000-0005-0000-0000-000096330000}"/>
    <cellStyle name="40% - 강조색2 2 2 3 2 2 7" xfId="13298" xr:uid="{00000000-0005-0000-0000-000097330000}"/>
    <cellStyle name="40% - 강조색2 2 2 3 2 2 8" xfId="13299" xr:uid="{00000000-0005-0000-0000-000098330000}"/>
    <cellStyle name="40% - 강조색2 2 2 3 2 2 9" xfId="13300" xr:uid="{00000000-0005-0000-0000-000099330000}"/>
    <cellStyle name="40% - 강조색2 2 2 3 2 3" xfId="13301" xr:uid="{00000000-0005-0000-0000-00009A330000}"/>
    <cellStyle name="40% - 강조색2 2 2 3 2 3 10" xfId="13302" xr:uid="{00000000-0005-0000-0000-00009B330000}"/>
    <cellStyle name="40% - 강조색2 2 2 3 2 3 2" xfId="13303" xr:uid="{00000000-0005-0000-0000-00009C330000}"/>
    <cellStyle name="40% - 강조색2 2 2 3 2 3 2 2" xfId="13304" xr:uid="{00000000-0005-0000-0000-00009D330000}"/>
    <cellStyle name="40% - 강조색2 2 2 3 2 3 2 3" xfId="13305" xr:uid="{00000000-0005-0000-0000-00009E330000}"/>
    <cellStyle name="40% - 강조색2 2 2 3 2 3 2 4" xfId="13306" xr:uid="{00000000-0005-0000-0000-00009F330000}"/>
    <cellStyle name="40% - 강조색2 2 2 3 2 3 2 5" xfId="13307" xr:uid="{00000000-0005-0000-0000-0000A0330000}"/>
    <cellStyle name="40% - 강조색2 2 2 3 2 3 2 6" xfId="13308" xr:uid="{00000000-0005-0000-0000-0000A1330000}"/>
    <cellStyle name="40% - 강조색2 2 2 3 2 3 3" xfId="13309" xr:uid="{00000000-0005-0000-0000-0000A2330000}"/>
    <cellStyle name="40% - 강조색2 2 2 3 2 3 3 2" xfId="13310" xr:uid="{00000000-0005-0000-0000-0000A3330000}"/>
    <cellStyle name="40% - 강조색2 2 2 3 2 3 4" xfId="13311" xr:uid="{00000000-0005-0000-0000-0000A4330000}"/>
    <cellStyle name="40% - 강조색2 2 2 3 2 3 4 2" xfId="13312" xr:uid="{00000000-0005-0000-0000-0000A5330000}"/>
    <cellStyle name="40% - 강조색2 2 2 3 2 3 5" xfId="13313" xr:uid="{00000000-0005-0000-0000-0000A6330000}"/>
    <cellStyle name="40% - 강조색2 2 2 3 2 3 5 2" xfId="13314" xr:uid="{00000000-0005-0000-0000-0000A7330000}"/>
    <cellStyle name="40% - 강조색2 2 2 3 2 3 6" xfId="13315" xr:uid="{00000000-0005-0000-0000-0000A8330000}"/>
    <cellStyle name="40% - 강조색2 2 2 3 2 3 7" xfId="13316" xr:uid="{00000000-0005-0000-0000-0000A9330000}"/>
    <cellStyle name="40% - 강조색2 2 2 3 2 3 8" xfId="13317" xr:uid="{00000000-0005-0000-0000-0000AA330000}"/>
    <cellStyle name="40% - 강조색2 2 2 3 2 3 9" xfId="13318" xr:uid="{00000000-0005-0000-0000-0000AB330000}"/>
    <cellStyle name="40% - 강조색2 2 2 3 2 4" xfId="13319" xr:uid="{00000000-0005-0000-0000-0000AC330000}"/>
    <cellStyle name="40% - 강조색2 2 2 3 2 4 2" xfId="13320" xr:uid="{00000000-0005-0000-0000-0000AD330000}"/>
    <cellStyle name="40% - 강조색2 2 2 3 2 4 3" xfId="13321" xr:uid="{00000000-0005-0000-0000-0000AE330000}"/>
    <cellStyle name="40% - 강조색2 2 2 3 2 4 4" xfId="13322" xr:uid="{00000000-0005-0000-0000-0000AF330000}"/>
    <cellStyle name="40% - 강조색2 2 2 3 2 4 5" xfId="13323" xr:uid="{00000000-0005-0000-0000-0000B0330000}"/>
    <cellStyle name="40% - 강조색2 2 2 3 2 4 6" xfId="13324" xr:uid="{00000000-0005-0000-0000-0000B1330000}"/>
    <cellStyle name="40% - 강조색2 2 2 3 2 5" xfId="13325" xr:uid="{00000000-0005-0000-0000-0000B2330000}"/>
    <cellStyle name="40% - 강조색2 2 2 3 2 5 2" xfId="13326" xr:uid="{00000000-0005-0000-0000-0000B3330000}"/>
    <cellStyle name="40% - 강조색2 2 2 3 2 6" xfId="13327" xr:uid="{00000000-0005-0000-0000-0000B4330000}"/>
    <cellStyle name="40% - 강조색2 2 2 3 2 6 2" xfId="13328" xr:uid="{00000000-0005-0000-0000-0000B5330000}"/>
    <cellStyle name="40% - 강조색2 2 2 3 2 7" xfId="13329" xr:uid="{00000000-0005-0000-0000-0000B6330000}"/>
    <cellStyle name="40% - 강조색2 2 2 3 2 7 2" xfId="13330" xr:uid="{00000000-0005-0000-0000-0000B7330000}"/>
    <cellStyle name="40% - 강조색2 2 2 3 2 8" xfId="13331" xr:uid="{00000000-0005-0000-0000-0000B8330000}"/>
    <cellStyle name="40% - 강조색2 2 2 3 2 9" xfId="13332" xr:uid="{00000000-0005-0000-0000-0000B9330000}"/>
    <cellStyle name="40% - 강조색2 2 2 3 3" xfId="13333" xr:uid="{00000000-0005-0000-0000-0000BA330000}"/>
    <cellStyle name="40% - 강조색2 2 2 3 3 10" xfId="13334" xr:uid="{00000000-0005-0000-0000-0000BB330000}"/>
    <cellStyle name="40% - 강조색2 2 2 3 3 2" xfId="13335" xr:uid="{00000000-0005-0000-0000-0000BC330000}"/>
    <cellStyle name="40% - 강조색2 2 2 3 3 2 2" xfId="13336" xr:uid="{00000000-0005-0000-0000-0000BD330000}"/>
    <cellStyle name="40% - 강조색2 2 2 3 3 2 2 2" xfId="13337" xr:uid="{00000000-0005-0000-0000-0000BE330000}"/>
    <cellStyle name="40% - 강조색2 2 2 3 3 2 2 3" xfId="13338" xr:uid="{00000000-0005-0000-0000-0000BF330000}"/>
    <cellStyle name="40% - 강조색2 2 2 3 3 2 2 4" xfId="13339" xr:uid="{00000000-0005-0000-0000-0000C0330000}"/>
    <cellStyle name="40% - 강조색2 2 2 3 3 2 2 5" xfId="13340" xr:uid="{00000000-0005-0000-0000-0000C1330000}"/>
    <cellStyle name="40% - 강조색2 2 2 3 3 2 3" xfId="13341" xr:uid="{00000000-0005-0000-0000-0000C2330000}"/>
    <cellStyle name="40% - 강조색2 2 2 3 3 2 4" xfId="13342" xr:uid="{00000000-0005-0000-0000-0000C3330000}"/>
    <cellStyle name="40% - 강조색2 2 2 3 3 2 5" xfId="13343" xr:uid="{00000000-0005-0000-0000-0000C4330000}"/>
    <cellStyle name="40% - 강조색2 2 2 3 3 2 6" xfId="13344" xr:uid="{00000000-0005-0000-0000-0000C5330000}"/>
    <cellStyle name="40% - 강조색2 2 2 3 3 2 7" xfId="13345" xr:uid="{00000000-0005-0000-0000-0000C6330000}"/>
    <cellStyle name="40% - 강조색2 2 2 3 3 3" xfId="13346" xr:uid="{00000000-0005-0000-0000-0000C7330000}"/>
    <cellStyle name="40% - 강조색2 2 2 3 3 3 2" xfId="13347" xr:uid="{00000000-0005-0000-0000-0000C8330000}"/>
    <cellStyle name="40% - 강조색2 2 2 3 3 3 3" xfId="13348" xr:uid="{00000000-0005-0000-0000-0000C9330000}"/>
    <cellStyle name="40% - 강조색2 2 2 3 3 3 4" xfId="13349" xr:uid="{00000000-0005-0000-0000-0000CA330000}"/>
    <cellStyle name="40% - 강조색2 2 2 3 3 3 5" xfId="13350" xr:uid="{00000000-0005-0000-0000-0000CB330000}"/>
    <cellStyle name="40% - 강조색2 2 2 3 3 3 6" xfId="13351" xr:uid="{00000000-0005-0000-0000-0000CC330000}"/>
    <cellStyle name="40% - 강조색2 2 2 3 3 4" xfId="13352" xr:uid="{00000000-0005-0000-0000-0000CD330000}"/>
    <cellStyle name="40% - 강조색2 2 2 3 3 4 2" xfId="13353" xr:uid="{00000000-0005-0000-0000-0000CE330000}"/>
    <cellStyle name="40% - 강조색2 2 2 3 3 4 3" xfId="13354" xr:uid="{00000000-0005-0000-0000-0000CF330000}"/>
    <cellStyle name="40% - 강조색2 2 2 3 3 5" xfId="13355" xr:uid="{00000000-0005-0000-0000-0000D0330000}"/>
    <cellStyle name="40% - 강조색2 2 2 3 3 5 2" xfId="13356" xr:uid="{00000000-0005-0000-0000-0000D1330000}"/>
    <cellStyle name="40% - 강조색2 2 2 3 3 6" xfId="13357" xr:uid="{00000000-0005-0000-0000-0000D2330000}"/>
    <cellStyle name="40% - 강조색2 2 2 3 3 7" xfId="13358" xr:uid="{00000000-0005-0000-0000-0000D3330000}"/>
    <cellStyle name="40% - 강조색2 2 2 3 3 8" xfId="13359" xr:uid="{00000000-0005-0000-0000-0000D4330000}"/>
    <cellStyle name="40% - 강조색2 2 2 3 3 9" xfId="13360" xr:uid="{00000000-0005-0000-0000-0000D5330000}"/>
    <cellStyle name="40% - 강조색2 2 2 3 4" xfId="13361" xr:uid="{00000000-0005-0000-0000-0000D6330000}"/>
    <cellStyle name="40% - 강조색2 2 2 3 4 10" xfId="13362" xr:uid="{00000000-0005-0000-0000-0000D7330000}"/>
    <cellStyle name="40% - 강조색2 2 2 3 4 2" xfId="13363" xr:uid="{00000000-0005-0000-0000-0000D8330000}"/>
    <cellStyle name="40% - 강조색2 2 2 3 4 2 2" xfId="13364" xr:uid="{00000000-0005-0000-0000-0000D9330000}"/>
    <cellStyle name="40% - 강조색2 2 2 3 4 2 2 2" xfId="13365" xr:uid="{00000000-0005-0000-0000-0000DA330000}"/>
    <cellStyle name="40% - 강조색2 2 2 3 4 2 2 3" xfId="13366" xr:uid="{00000000-0005-0000-0000-0000DB330000}"/>
    <cellStyle name="40% - 강조색2 2 2 3 4 2 2 4" xfId="13367" xr:uid="{00000000-0005-0000-0000-0000DC330000}"/>
    <cellStyle name="40% - 강조색2 2 2 3 4 2 2 5" xfId="13368" xr:uid="{00000000-0005-0000-0000-0000DD330000}"/>
    <cellStyle name="40% - 강조색2 2 2 3 4 2 3" xfId="13369" xr:uid="{00000000-0005-0000-0000-0000DE330000}"/>
    <cellStyle name="40% - 강조색2 2 2 3 4 2 4" xfId="13370" xr:uid="{00000000-0005-0000-0000-0000DF330000}"/>
    <cellStyle name="40% - 강조색2 2 2 3 4 2 5" xfId="13371" xr:uid="{00000000-0005-0000-0000-0000E0330000}"/>
    <cellStyle name="40% - 강조색2 2 2 3 4 2 6" xfId="13372" xr:uid="{00000000-0005-0000-0000-0000E1330000}"/>
    <cellStyle name="40% - 강조색2 2 2 3 4 2 7" xfId="13373" xr:uid="{00000000-0005-0000-0000-0000E2330000}"/>
    <cellStyle name="40% - 강조색2 2 2 3 4 3" xfId="13374" xr:uid="{00000000-0005-0000-0000-0000E3330000}"/>
    <cellStyle name="40% - 강조색2 2 2 3 4 3 2" xfId="13375" xr:uid="{00000000-0005-0000-0000-0000E4330000}"/>
    <cellStyle name="40% - 강조색2 2 2 3 4 3 3" xfId="13376" xr:uid="{00000000-0005-0000-0000-0000E5330000}"/>
    <cellStyle name="40% - 강조색2 2 2 3 4 3 4" xfId="13377" xr:uid="{00000000-0005-0000-0000-0000E6330000}"/>
    <cellStyle name="40% - 강조색2 2 2 3 4 3 5" xfId="13378" xr:uid="{00000000-0005-0000-0000-0000E7330000}"/>
    <cellStyle name="40% - 강조색2 2 2 3 4 3 6" xfId="13379" xr:uid="{00000000-0005-0000-0000-0000E8330000}"/>
    <cellStyle name="40% - 강조색2 2 2 3 4 4" xfId="13380" xr:uid="{00000000-0005-0000-0000-0000E9330000}"/>
    <cellStyle name="40% - 강조색2 2 2 3 4 4 2" xfId="13381" xr:uid="{00000000-0005-0000-0000-0000EA330000}"/>
    <cellStyle name="40% - 강조색2 2 2 3 4 4 3" xfId="13382" xr:uid="{00000000-0005-0000-0000-0000EB330000}"/>
    <cellStyle name="40% - 강조색2 2 2 3 4 5" xfId="13383" xr:uid="{00000000-0005-0000-0000-0000EC330000}"/>
    <cellStyle name="40% - 강조색2 2 2 3 4 5 2" xfId="13384" xr:uid="{00000000-0005-0000-0000-0000ED330000}"/>
    <cellStyle name="40% - 강조색2 2 2 3 4 6" xfId="13385" xr:uid="{00000000-0005-0000-0000-0000EE330000}"/>
    <cellStyle name="40% - 강조색2 2 2 3 4 7" xfId="13386" xr:uid="{00000000-0005-0000-0000-0000EF330000}"/>
    <cellStyle name="40% - 강조색2 2 2 3 4 8" xfId="13387" xr:uid="{00000000-0005-0000-0000-0000F0330000}"/>
    <cellStyle name="40% - 강조색2 2 2 3 4 9" xfId="13388" xr:uid="{00000000-0005-0000-0000-0000F1330000}"/>
    <cellStyle name="40% - 강조색2 2 2 3 5" xfId="13389" xr:uid="{00000000-0005-0000-0000-0000F2330000}"/>
    <cellStyle name="40% - 강조색2 2 2 3 5 10" xfId="13390" xr:uid="{00000000-0005-0000-0000-0000F3330000}"/>
    <cellStyle name="40% - 강조색2 2 2 3 5 2" xfId="13391" xr:uid="{00000000-0005-0000-0000-0000F4330000}"/>
    <cellStyle name="40% - 강조색2 2 2 3 5 2 2" xfId="13392" xr:uid="{00000000-0005-0000-0000-0000F5330000}"/>
    <cellStyle name="40% - 강조색2 2 2 3 5 2 3" xfId="13393" xr:uid="{00000000-0005-0000-0000-0000F6330000}"/>
    <cellStyle name="40% - 강조색2 2 2 3 5 2 4" xfId="13394" xr:uid="{00000000-0005-0000-0000-0000F7330000}"/>
    <cellStyle name="40% - 강조색2 2 2 3 5 2 5" xfId="13395" xr:uid="{00000000-0005-0000-0000-0000F8330000}"/>
    <cellStyle name="40% - 강조색2 2 2 3 5 2 6" xfId="13396" xr:uid="{00000000-0005-0000-0000-0000F9330000}"/>
    <cellStyle name="40% - 강조색2 2 2 3 5 3" xfId="13397" xr:uid="{00000000-0005-0000-0000-0000FA330000}"/>
    <cellStyle name="40% - 강조색2 2 2 3 5 3 2" xfId="13398" xr:uid="{00000000-0005-0000-0000-0000FB330000}"/>
    <cellStyle name="40% - 강조색2 2 2 3 5 3 3" xfId="13399" xr:uid="{00000000-0005-0000-0000-0000FC330000}"/>
    <cellStyle name="40% - 강조색2 2 2 3 5 4" xfId="13400" xr:uid="{00000000-0005-0000-0000-0000FD330000}"/>
    <cellStyle name="40% - 강조색2 2 2 3 5 4 2" xfId="13401" xr:uid="{00000000-0005-0000-0000-0000FE330000}"/>
    <cellStyle name="40% - 강조색2 2 2 3 5 5" xfId="13402" xr:uid="{00000000-0005-0000-0000-0000FF330000}"/>
    <cellStyle name="40% - 강조색2 2 2 3 5 5 2" xfId="13403" xr:uid="{00000000-0005-0000-0000-000000340000}"/>
    <cellStyle name="40% - 강조색2 2 2 3 5 6" xfId="13404" xr:uid="{00000000-0005-0000-0000-000001340000}"/>
    <cellStyle name="40% - 강조색2 2 2 3 5 7" xfId="13405" xr:uid="{00000000-0005-0000-0000-000002340000}"/>
    <cellStyle name="40% - 강조색2 2 2 3 5 8" xfId="13406" xr:uid="{00000000-0005-0000-0000-000003340000}"/>
    <cellStyle name="40% - 강조색2 2 2 3 5 9" xfId="13407" xr:uid="{00000000-0005-0000-0000-000004340000}"/>
    <cellStyle name="40% - 강조색2 2 2 3 6" xfId="13408" xr:uid="{00000000-0005-0000-0000-000005340000}"/>
    <cellStyle name="40% - 강조색2 2 2 3 6 10" xfId="13409" xr:uid="{00000000-0005-0000-0000-000006340000}"/>
    <cellStyle name="40% - 강조색2 2 2 3 6 2" xfId="13410" xr:uid="{00000000-0005-0000-0000-000007340000}"/>
    <cellStyle name="40% - 강조색2 2 2 3 6 2 2" xfId="13411" xr:uid="{00000000-0005-0000-0000-000008340000}"/>
    <cellStyle name="40% - 강조색2 2 2 3 6 3" xfId="13412" xr:uid="{00000000-0005-0000-0000-000009340000}"/>
    <cellStyle name="40% - 강조색2 2 2 3 6 3 2" xfId="13413" xr:uid="{00000000-0005-0000-0000-00000A340000}"/>
    <cellStyle name="40% - 강조색2 2 2 3 6 4" xfId="13414" xr:uid="{00000000-0005-0000-0000-00000B340000}"/>
    <cellStyle name="40% - 강조색2 2 2 3 6 4 2" xfId="13415" xr:uid="{00000000-0005-0000-0000-00000C340000}"/>
    <cellStyle name="40% - 강조색2 2 2 3 6 5" xfId="13416" xr:uid="{00000000-0005-0000-0000-00000D340000}"/>
    <cellStyle name="40% - 강조색2 2 2 3 6 5 2" xfId="13417" xr:uid="{00000000-0005-0000-0000-00000E340000}"/>
    <cellStyle name="40% - 강조색2 2 2 3 6 6" xfId="13418" xr:uid="{00000000-0005-0000-0000-00000F340000}"/>
    <cellStyle name="40% - 강조색2 2 2 3 6 7" xfId="13419" xr:uid="{00000000-0005-0000-0000-000010340000}"/>
    <cellStyle name="40% - 강조색2 2 2 3 6 8" xfId="13420" xr:uid="{00000000-0005-0000-0000-000011340000}"/>
    <cellStyle name="40% - 강조색2 2 2 3 6 9" xfId="13421" xr:uid="{00000000-0005-0000-0000-000012340000}"/>
    <cellStyle name="40% - 강조색2 2 2 3 7" xfId="13422" xr:uid="{00000000-0005-0000-0000-000013340000}"/>
    <cellStyle name="40% - 강조색2 2 2 3 7 2" xfId="13423" xr:uid="{00000000-0005-0000-0000-000014340000}"/>
    <cellStyle name="40% - 강조색2 2 2 3 7 3" xfId="13424" xr:uid="{00000000-0005-0000-0000-000015340000}"/>
    <cellStyle name="40% - 강조색2 2 2 3 8" xfId="13425" xr:uid="{00000000-0005-0000-0000-000016340000}"/>
    <cellStyle name="40% - 강조색2 2 2 3 8 2" xfId="13426" xr:uid="{00000000-0005-0000-0000-000017340000}"/>
    <cellStyle name="40% - 강조색2 2 2 3 8 3" xfId="13427" xr:uid="{00000000-0005-0000-0000-000018340000}"/>
    <cellStyle name="40% - 강조색2 2 2 3 9" xfId="13428" xr:uid="{00000000-0005-0000-0000-000019340000}"/>
    <cellStyle name="40% - 강조색2 2 2 3 9 2" xfId="13429" xr:uid="{00000000-0005-0000-0000-00001A340000}"/>
    <cellStyle name="40% - 강조색2 2 2 4" xfId="13430" xr:uid="{00000000-0005-0000-0000-00001B340000}"/>
    <cellStyle name="40% - 강조색2 2 2 4 10" xfId="13431" xr:uid="{00000000-0005-0000-0000-00001C340000}"/>
    <cellStyle name="40% - 강조색2 2 2 4 11" xfId="13432" xr:uid="{00000000-0005-0000-0000-00001D340000}"/>
    <cellStyle name="40% - 강조색2 2 2 4 12" xfId="13433" xr:uid="{00000000-0005-0000-0000-00001E340000}"/>
    <cellStyle name="40% - 강조색2 2 2 4 13" xfId="13434" xr:uid="{00000000-0005-0000-0000-00001F340000}"/>
    <cellStyle name="40% - 강조색2 2 2 4 14" xfId="13435" xr:uid="{00000000-0005-0000-0000-000020340000}"/>
    <cellStyle name="40% - 강조색2 2 2 4 2" xfId="13436" xr:uid="{00000000-0005-0000-0000-000021340000}"/>
    <cellStyle name="40% - 강조색2 2 2 4 2 10" xfId="13437" xr:uid="{00000000-0005-0000-0000-000022340000}"/>
    <cellStyle name="40% - 강조색2 2 2 4 2 11" xfId="13438" xr:uid="{00000000-0005-0000-0000-000023340000}"/>
    <cellStyle name="40% - 강조색2 2 2 4 2 12" xfId="13439" xr:uid="{00000000-0005-0000-0000-000024340000}"/>
    <cellStyle name="40% - 강조색2 2 2 4 2 2" xfId="13440" xr:uid="{00000000-0005-0000-0000-000025340000}"/>
    <cellStyle name="40% - 강조색2 2 2 4 2 2 10" xfId="13441" xr:uid="{00000000-0005-0000-0000-000026340000}"/>
    <cellStyle name="40% - 강조색2 2 2 4 2 2 2" xfId="13442" xr:uid="{00000000-0005-0000-0000-000027340000}"/>
    <cellStyle name="40% - 강조색2 2 2 4 2 2 2 2" xfId="13443" xr:uid="{00000000-0005-0000-0000-000028340000}"/>
    <cellStyle name="40% - 강조색2 2 2 4 2 2 2 2 2" xfId="13444" xr:uid="{00000000-0005-0000-0000-000029340000}"/>
    <cellStyle name="40% - 강조색2 2 2 4 2 2 2 2 3" xfId="13445" xr:uid="{00000000-0005-0000-0000-00002A340000}"/>
    <cellStyle name="40% - 강조색2 2 2 4 2 2 2 2 4" xfId="13446" xr:uid="{00000000-0005-0000-0000-00002B340000}"/>
    <cellStyle name="40% - 강조색2 2 2 4 2 2 2 2 5" xfId="13447" xr:uid="{00000000-0005-0000-0000-00002C340000}"/>
    <cellStyle name="40% - 강조색2 2 2 4 2 2 2 3" xfId="13448" xr:uid="{00000000-0005-0000-0000-00002D340000}"/>
    <cellStyle name="40% - 강조색2 2 2 4 2 2 2 4" xfId="13449" xr:uid="{00000000-0005-0000-0000-00002E340000}"/>
    <cellStyle name="40% - 강조색2 2 2 4 2 2 2 5" xfId="13450" xr:uid="{00000000-0005-0000-0000-00002F340000}"/>
    <cellStyle name="40% - 강조색2 2 2 4 2 2 2 6" xfId="13451" xr:uid="{00000000-0005-0000-0000-000030340000}"/>
    <cellStyle name="40% - 강조색2 2 2 4 2 2 2 7" xfId="13452" xr:uid="{00000000-0005-0000-0000-000031340000}"/>
    <cellStyle name="40% - 강조색2 2 2 4 2 2 3" xfId="13453" xr:uid="{00000000-0005-0000-0000-000032340000}"/>
    <cellStyle name="40% - 강조색2 2 2 4 2 2 3 2" xfId="13454" xr:uid="{00000000-0005-0000-0000-000033340000}"/>
    <cellStyle name="40% - 강조색2 2 2 4 2 2 3 3" xfId="13455" xr:uid="{00000000-0005-0000-0000-000034340000}"/>
    <cellStyle name="40% - 강조색2 2 2 4 2 2 3 4" xfId="13456" xr:uid="{00000000-0005-0000-0000-000035340000}"/>
    <cellStyle name="40% - 강조색2 2 2 4 2 2 3 5" xfId="13457" xr:uid="{00000000-0005-0000-0000-000036340000}"/>
    <cellStyle name="40% - 강조색2 2 2 4 2 2 3 6" xfId="13458" xr:uid="{00000000-0005-0000-0000-000037340000}"/>
    <cellStyle name="40% - 강조색2 2 2 4 2 2 4" xfId="13459" xr:uid="{00000000-0005-0000-0000-000038340000}"/>
    <cellStyle name="40% - 강조색2 2 2 4 2 2 4 2" xfId="13460" xr:uid="{00000000-0005-0000-0000-000039340000}"/>
    <cellStyle name="40% - 강조색2 2 2 4 2 2 5" xfId="13461" xr:uid="{00000000-0005-0000-0000-00003A340000}"/>
    <cellStyle name="40% - 강조색2 2 2 4 2 2 5 2" xfId="13462" xr:uid="{00000000-0005-0000-0000-00003B340000}"/>
    <cellStyle name="40% - 강조색2 2 2 4 2 2 6" xfId="13463" xr:uid="{00000000-0005-0000-0000-00003C340000}"/>
    <cellStyle name="40% - 강조색2 2 2 4 2 2 7" xfId="13464" xr:uid="{00000000-0005-0000-0000-00003D340000}"/>
    <cellStyle name="40% - 강조색2 2 2 4 2 2 8" xfId="13465" xr:uid="{00000000-0005-0000-0000-00003E340000}"/>
    <cellStyle name="40% - 강조색2 2 2 4 2 2 9" xfId="13466" xr:uid="{00000000-0005-0000-0000-00003F340000}"/>
    <cellStyle name="40% - 강조색2 2 2 4 2 3" xfId="13467" xr:uid="{00000000-0005-0000-0000-000040340000}"/>
    <cellStyle name="40% - 강조색2 2 2 4 2 3 10" xfId="13468" xr:uid="{00000000-0005-0000-0000-000041340000}"/>
    <cellStyle name="40% - 강조색2 2 2 4 2 3 2" xfId="13469" xr:uid="{00000000-0005-0000-0000-000042340000}"/>
    <cellStyle name="40% - 강조색2 2 2 4 2 3 2 2" xfId="13470" xr:uid="{00000000-0005-0000-0000-000043340000}"/>
    <cellStyle name="40% - 강조색2 2 2 4 2 3 2 3" xfId="13471" xr:uid="{00000000-0005-0000-0000-000044340000}"/>
    <cellStyle name="40% - 강조색2 2 2 4 2 3 2 4" xfId="13472" xr:uid="{00000000-0005-0000-0000-000045340000}"/>
    <cellStyle name="40% - 강조색2 2 2 4 2 3 2 5" xfId="13473" xr:uid="{00000000-0005-0000-0000-000046340000}"/>
    <cellStyle name="40% - 강조색2 2 2 4 2 3 2 6" xfId="13474" xr:uid="{00000000-0005-0000-0000-000047340000}"/>
    <cellStyle name="40% - 강조색2 2 2 4 2 3 3" xfId="13475" xr:uid="{00000000-0005-0000-0000-000048340000}"/>
    <cellStyle name="40% - 강조색2 2 2 4 2 3 3 2" xfId="13476" xr:uid="{00000000-0005-0000-0000-000049340000}"/>
    <cellStyle name="40% - 강조색2 2 2 4 2 3 4" xfId="13477" xr:uid="{00000000-0005-0000-0000-00004A340000}"/>
    <cellStyle name="40% - 강조색2 2 2 4 2 3 4 2" xfId="13478" xr:uid="{00000000-0005-0000-0000-00004B340000}"/>
    <cellStyle name="40% - 강조색2 2 2 4 2 3 5" xfId="13479" xr:uid="{00000000-0005-0000-0000-00004C340000}"/>
    <cellStyle name="40% - 강조색2 2 2 4 2 3 5 2" xfId="13480" xr:uid="{00000000-0005-0000-0000-00004D340000}"/>
    <cellStyle name="40% - 강조색2 2 2 4 2 3 6" xfId="13481" xr:uid="{00000000-0005-0000-0000-00004E340000}"/>
    <cellStyle name="40% - 강조색2 2 2 4 2 3 7" xfId="13482" xr:uid="{00000000-0005-0000-0000-00004F340000}"/>
    <cellStyle name="40% - 강조색2 2 2 4 2 3 8" xfId="13483" xr:uid="{00000000-0005-0000-0000-000050340000}"/>
    <cellStyle name="40% - 강조색2 2 2 4 2 3 9" xfId="13484" xr:uid="{00000000-0005-0000-0000-000051340000}"/>
    <cellStyle name="40% - 강조색2 2 2 4 2 4" xfId="13485" xr:uid="{00000000-0005-0000-0000-000052340000}"/>
    <cellStyle name="40% - 강조색2 2 2 4 2 4 2" xfId="13486" xr:uid="{00000000-0005-0000-0000-000053340000}"/>
    <cellStyle name="40% - 강조색2 2 2 4 2 4 3" xfId="13487" xr:uid="{00000000-0005-0000-0000-000054340000}"/>
    <cellStyle name="40% - 강조색2 2 2 4 2 4 4" xfId="13488" xr:uid="{00000000-0005-0000-0000-000055340000}"/>
    <cellStyle name="40% - 강조색2 2 2 4 2 4 5" xfId="13489" xr:uid="{00000000-0005-0000-0000-000056340000}"/>
    <cellStyle name="40% - 강조색2 2 2 4 2 4 6" xfId="13490" xr:uid="{00000000-0005-0000-0000-000057340000}"/>
    <cellStyle name="40% - 강조색2 2 2 4 2 5" xfId="13491" xr:uid="{00000000-0005-0000-0000-000058340000}"/>
    <cellStyle name="40% - 강조색2 2 2 4 2 5 2" xfId="13492" xr:uid="{00000000-0005-0000-0000-000059340000}"/>
    <cellStyle name="40% - 강조색2 2 2 4 2 6" xfId="13493" xr:uid="{00000000-0005-0000-0000-00005A340000}"/>
    <cellStyle name="40% - 강조색2 2 2 4 2 6 2" xfId="13494" xr:uid="{00000000-0005-0000-0000-00005B340000}"/>
    <cellStyle name="40% - 강조색2 2 2 4 2 7" xfId="13495" xr:uid="{00000000-0005-0000-0000-00005C340000}"/>
    <cellStyle name="40% - 강조색2 2 2 4 2 7 2" xfId="13496" xr:uid="{00000000-0005-0000-0000-00005D340000}"/>
    <cellStyle name="40% - 강조색2 2 2 4 2 8" xfId="13497" xr:uid="{00000000-0005-0000-0000-00005E340000}"/>
    <cellStyle name="40% - 강조색2 2 2 4 2 9" xfId="13498" xr:uid="{00000000-0005-0000-0000-00005F340000}"/>
    <cellStyle name="40% - 강조색2 2 2 4 3" xfId="13499" xr:uid="{00000000-0005-0000-0000-000060340000}"/>
    <cellStyle name="40% - 강조색2 2 2 4 3 10" xfId="13500" xr:uid="{00000000-0005-0000-0000-000061340000}"/>
    <cellStyle name="40% - 강조색2 2 2 4 3 2" xfId="13501" xr:uid="{00000000-0005-0000-0000-000062340000}"/>
    <cellStyle name="40% - 강조색2 2 2 4 3 2 2" xfId="13502" xr:uid="{00000000-0005-0000-0000-000063340000}"/>
    <cellStyle name="40% - 강조색2 2 2 4 3 2 2 2" xfId="13503" xr:uid="{00000000-0005-0000-0000-000064340000}"/>
    <cellStyle name="40% - 강조색2 2 2 4 3 2 2 3" xfId="13504" xr:uid="{00000000-0005-0000-0000-000065340000}"/>
    <cellStyle name="40% - 강조색2 2 2 4 3 2 2 4" xfId="13505" xr:uid="{00000000-0005-0000-0000-000066340000}"/>
    <cellStyle name="40% - 강조색2 2 2 4 3 2 2 5" xfId="13506" xr:uid="{00000000-0005-0000-0000-000067340000}"/>
    <cellStyle name="40% - 강조색2 2 2 4 3 2 3" xfId="13507" xr:uid="{00000000-0005-0000-0000-000068340000}"/>
    <cellStyle name="40% - 강조색2 2 2 4 3 2 4" xfId="13508" xr:uid="{00000000-0005-0000-0000-000069340000}"/>
    <cellStyle name="40% - 강조색2 2 2 4 3 2 5" xfId="13509" xr:uid="{00000000-0005-0000-0000-00006A340000}"/>
    <cellStyle name="40% - 강조색2 2 2 4 3 2 6" xfId="13510" xr:uid="{00000000-0005-0000-0000-00006B340000}"/>
    <cellStyle name="40% - 강조색2 2 2 4 3 2 7" xfId="13511" xr:uid="{00000000-0005-0000-0000-00006C340000}"/>
    <cellStyle name="40% - 강조색2 2 2 4 3 3" xfId="13512" xr:uid="{00000000-0005-0000-0000-00006D340000}"/>
    <cellStyle name="40% - 강조색2 2 2 4 3 3 2" xfId="13513" xr:uid="{00000000-0005-0000-0000-00006E340000}"/>
    <cellStyle name="40% - 강조색2 2 2 4 3 3 3" xfId="13514" xr:uid="{00000000-0005-0000-0000-00006F340000}"/>
    <cellStyle name="40% - 강조색2 2 2 4 3 3 4" xfId="13515" xr:uid="{00000000-0005-0000-0000-000070340000}"/>
    <cellStyle name="40% - 강조색2 2 2 4 3 3 5" xfId="13516" xr:uid="{00000000-0005-0000-0000-000071340000}"/>
    <cellStyle name="40% - 강조색2 2 2 4 3 3 6" xfId="13517" xr:uid="{00000000-0005-0000-0000-000072340000}"/>
    <cellStyle name="40% - 강조색2 2 2 4 3 4" xfId="13518" xr:uid="{00000000-0005-0000-0000-000073340000}"/>
    <cellStyle name="40% - 강조색2 2 2 4 3 4 2" xfId="13519" xr:uid="{00000000-0005-0000-0000-000074340000}"/>
    <cellStyle name="40% - 강조색2 2 2 4 3 5" xfId="13520" xr:uid="{00000000-0005-0000-0000-000075340000}"/>
    <cellStyle name="40% - 강조색2 2 2 4 3 5 2" xfId="13521" xr:uid="{00000000-0005-0000-0000-000076340000}"/>
    <cellStyle name="40% - 강조색2 2 2 4 3 6" xfId="13522" xr:uid="{00000000-0005-0000-0000-000077340000}"/>
    <cellStyle name="40% - 강조색2 2 2 4 3 7" xfId="13523" xr:uid="{00000000-0005-0000-0000-000078340000}"/>
    <cellStyle name="40% - 강조색2 2 2 4 3 8" xfId="13524" xr:uid="{00000000-0005-0000-0000-000079340000}"/>
    <cellStyle name="40% - 강조색2 2 2 4 3 9" xfId="13525" xr:uid="{00000000-0005-0000-0000-00007A340000}"/>
    <cellStyle name="40% - 강조색2 2 2 4 4" xfId="13526" xr:uid="{00000000-0005-0000-0000-00007B340000}"/>
    <cellStyle name="40% - 강조색2 2 2 4 4 10" xfId="13527" xr:uid="{00000000-0005-0000-0000-00007C340000}"/>
    <cellStyle name="40% - 강조색2 2 2 4 4 2" xfId="13528" xr:uid="{00000000-0005-0000-0000-00007D340000}"/>
    <cellStyle name="40% - 강조색2 2 2 4 4 2 2" xfId="13529" xr:uid="{00000000-0005-0000-0000-00007E340000}"/>
    <cellStyle name="40% - 강조색2 2 2 4 4 2 2 2" xfId="13530" xr:uid="{00000000-0005-0000-0000-00007F340000}"/>
    <cellStyle name="40% - 강조색2 2 2 4 4 2 2 3" xfId="13531" xr:uid="{00000000-0005-0000-0000-000080340000}"/>
    <cellStyle name="40% - 강조색2 2 2 4 4 2 2 4" xfId="13532" xr:uid="{00000000-0005-0000-0000-000081340000}"/>
    <cellStyle name="40% - 강조색2 2 2 4 4 2 2 5" xfId="13533" xr:uid="{00000000-0005-0000-0000-000082340000}"/>
    <cellStyle name="40% - 강조색2 2 2 4 4 2 3" xfId="13534" xr:uid="{00000000-0005-0000-0000-000083340000}"/>
    <cellStyle name="40% - 강조색2 2 2 4 4 2 4" xfId="13535" xr:uid="{00000000-0005-0000-0000-000084340000}"/>
    <cellStyle name="40% - 강조색2 2 2 4 4 2 5" xfId="13536" xr:uid="{00000000-0005-0000-0000-000085340000}"/>
    <cellStyle name="40% - 강조색2 2 2 4 4 2 6" xfId="13537" xr:uid="{00000000-0005-0000-0000-000086340000}"/>
    <cellStyle name="40% - 강조색2 2 2 4 4 2 7" xfId="13538" xr:uid="{00000000-0005-0000-0000-000087340000}"/>
    <cellStyle name="40% - 강조색2 2 2 4 4 3" xfId="13539" xr:uid="{00000000-0005-0000-0000-000088340000}"/>
    <cellStyle name="40% - 강조색2 2 2 4 4 3 2" xfId="13540" xr:uid="{00000000-0005-0000-0000-000089340000}"/>
    <cellStyle name="40% - 강조색2 2 2 4 4 3 3" xfId="13541" xr:uid="{00000000-0005-0000-0000-00008A340000}"/>
    <cellStyle name="40% - 강조색2 2 2 4 4 3 4" xfId="13542" xr:uid="{00000000-0005-0000-0000-00008B340000}"/>
    <cellStyle name="40% - 강조색2 2 2 4 4 3 5" xfId="13543" xr:uid="{00000000-0005-0000-0000-00008C340000}"/>
    <cellStyle name="40% - 강조색2 2 2 4 4 3 6" xfId="13544" xr:uid="{00000000-0005-0000-0000-00008D340000}"/>
    <cellStyle name="40% - 강조색2 2 2 4 4 4" xfId="13545" xr:uid="{00000000-0005-0000-0000-00008E340000}"/>
    <cellStyle name="40% - 강조색2 2 2 4 4 4 2" xfId="13546" xr:uid="{00000000-0005-0000-0000-00008F340000}"/>
    <cellStyle name="40% - 강조색2 2 2 4 4 5" xfId="13547" xr:uid="{00000000-0005-0000-0000-000090340000}"/>
    <cellStyle name="40% - 강조색2 2 2 4 4 5 2" xfId="13548" xr:uid="{00000000-0005-0000-0000-000091340000}"/>
    <cellStyle name="40% - 강조색2 2 2 4 4 6" xfId="13549" xr:uid="{00000000-0005-0000-0000-000092340000}"/>
    <cellStyle name="40% - 강조색2 2 2 4 4 7" xfId="13550" xr:uid="{00000000-0005-0000-0000-000093340000}"/>
    <cellStyle name="40% - 강조색2 2 2 4 4 8" xfId="13551" xr:uid="{00000000-0005-0000-0000-000094340000}"/>
    <cellStyle name="40% - 강조색2 2 2 4 4 9" xfId="13552" xr:uid="{00000000-0005-0000-0000-000095340000}"/>
    <cellStyle name="40% - 강조색2 2 2 4 5" xfId="13553" xr:uid="{00000000-0005-0000-0000-000096340000}"/>
    <cellStyle name="40% - 강조색2 2 2 4 5 10" xfId="13554" xr:uid="{00000000-0005-0000-0000-000097340000}"/>
    <cellStyle name="40% - 강조색2 2 2 4 5 2" xfId="13555" xr:uid="{00000000-0005-0000-0000-000098340000}"/>
    <cellStyle name="40% - 강조색2 2 2 4 5 2 2" xfId="13556" xr:uid="{00000000-0005-0000-0000-000099340000}"/>
    <cellStyle name="40% - 강조색2 2 2 4 5 2 3" xfId="13557" xr:uid="{00000000-0005-0000-0000-00009A340000}"/>
    <cellStyle name="40% - 강조색2 2 2 4 5 2 4" xfId="13558" xr:uid="{00000000-0005-0000-0000-00009B340000}"/>
    <cellStyle name="40% - 강조색2 2 2 4 5 2 5" xfId="13559" xr:uid="{00000000-0005-0000-0000-00009C340000}"/>
    <cellStyle name="40% - 강조색2 2 2 4 5 2 6" xfId="13560" xr:uid="{00000000-0005-0000-0000-00009D340000}"/>
    <cellStyle name="40% - 강조색2 2 2 4 5 3" xfId="13561" xr:uid="{00000000-0005-0000-0000-00009E340000}"/>
    <cellStyle name="40% - 강조색2 2 2 4 5 3 2" xfId="13562" xr:uid="{00000000-0005-0000-0000-00009F340000}"/>
    <cellStyle name="40% - 강조색2 2 2 4 5 4" xfId="13563" xr:uid="{00000000-0005-0000-0000-0000A0340000}"/>
    <cellStyle name="40% - 강조색2 2 2 4 5 4 2" xfId="13564" xr:uid="{00000000-0005-0000-0000-0000A1340000}"/>
    <cellStyle name="40% - 강조색2 2 2 4 5 5" xfId="13565" xr:uid="{00000000-0005-0000-0000-0000A2340000}"/>
    <cellStyle name="40% - 강조색2 2 2 4 5 5 2" xfId="13566" xr:uid="{00000000-0005-0000-0000-0000A3340000}"/>
    <cellStyle name="40% - 강조색2 2 2 4 5 6" xfId="13567" xr:uid="{00000000-0005-0000-0000-0000A4340000}"/>
    <cellStyle name="40% - 강조색2 2 2 4 5 7" xfId="13568" xr:uid="{00000000-0005-0000-0000-0000A5340000}"/>
    <cellStyle name="40% - 강조색2 2 2 4 5 8" xfId="13569" xr:uid="{00000000-0005-0000-0000-0000A6340000}"/>
    <cellStyle name="40% - 강조색2 2 2 4 5 9" xfId="13570" xr:uid="{00000000-0005-0000-0000-0000A7340000}"/>
    <cellStyle name="40% - 강조색2 2 2 4 6" xfId="13571" xr:uid="{00000000-0005-0000-0000-0000A8340000}"/>
    <cellStyle name="40% - 강조색2 2 2 4 6 2" xfId="13572" xr:uid="{00000000-0005-0000-0000-0000A9340000}"/>
    <cellStyle name="40% - 강조색2 2 2 4 6 3" xfId="13573" xr:uid="{00000000-0005-0000-0000-0000AA340000}"/>
    <cellStyle name="40% - 강조색2 2 2 4 6 4" xfId="13574" xr:uid="{00000000-0005-0000-0000-0000AB340000}"/>
    <cellStyle name="40% - 강조색2 2 2 4 6 5" xfId="13575" xr:uid="{00000000-0005-0000-0000-0000AC340000}"/>
    <cellStyle name="40% - 강조색2 2 2 4 6 6" xfId="13576" xr:uid="{00000000-0005-0000-0000-0000AD340000}"/>
    <cellStyle name="40% - 강조색2 2 2 4 7" xfId="13577" xr:uid="{00000000-0005-0000-0000-0000AE340000}"/>
    <cellStyle name="40% - 강조색2 2 2 4 7 2" xfId="13578" xr:uid="{00000000-0005-0000-0000-0000AF340000}"/>
    <cellStyle name="40% - 강조색2 2 2 4 8" xfId="13579" xr:uid="{00000000-0005-0000-0000-0000B0340000}"/>
    <cellStyle name="40% - 강조색2 2 2 4 8 2" xfId="13580" xr:uid="{00000000-0005-0000-0000-0000B1340000}"/>
    <cellStyle name="40% - 강조색2 2 2 4 9" xfId="13581" xr:uid="{00000000-0005-0000-0000-0000B2340000}"/>
    <cellStyle name="40% - 강조색2 2 2 4 9 2" xfId="13582" xr:uid="{00000000-0005-0000-0000-0000B3340000}"/>
    <cellStyle name="40% - 강조색2 2 2 5" xfId="13583" xr:uid="{00000000-0005-0000-0000-0000B4340000}"/>
    <cellStyle name="40% - 강조색2 2 2 5 10" xfId="13584" xr:uid="{00000000-0005-0000-0000-0000B5340000}"/>
    <cellStyle name="40% - 강조색2 2 2 5 11" xfId="13585" xr:uid="{00000000-0005-0000-0000-0000B6340000}"/>
    <cellStyle name="40% - 강조색2 2 2 5 12" xfId="13586" xr:uid="{00000000-0005-0000-0000-0000B7340000}"/>
    <cellStyle name="40% - 강조색2 2 2 5 13" xfId="13587" xr:uid="{00000000-0005-0000-0000-0000B8340000}"/>
    <cellStyle name="40% - 강조색2 2 2 5 14" xfId="13588" xr:uid="{00000000-0005-0000-0000-0000B9340000}"/>
    <cellStyle name="40% - 강조색2 2 2 5 2" xfId="13589" xr:uid="{00000000-0005-0000-0000-0000BA340000}"/>
    <cellStyle name="40% - 강조색2 2 2 5 2 10" xfId="13590" xr:uid="{00000000-0005-0000-0000-0000BB340000}"/>
    <cellStyle name="40% - 강조색2 2 2 5 2 11" xfId="13591" xr:uid="{00000000-0005-0000-0000-0000BC340000}"/>
    <cellStyle name="40% - 강조색2 2 2 5 2 12" xfId="13592" xr:uid="{00000000-0005-0000-0000-0000BD340000}"/>
    <cellStyle name="40% - 강조색2 2 2 5 2 2" xfId="13593" xr:uid="{00000000-0005-0000-0000-0000BE340000}"/>
    <cellStyle name="40% - 강조색2 2 2 5 2 2 10" xfId="13594" xr:uid="{00000000-0005-0000-0000-0000BF340000}"/>
    <cellStyle name="40% - 강조색2 2 2 5 2 2 2" xfId="13595" xr:uid="{00000000-0005-0000-0000-0000C0340000}"/>
    <cellStyle name="40% - 강조색2 2 2 5 2 2 2 2" xfId="13596" xr:uid="{00000000-0005-0000-0000-0000C1340000}"/>
    <cellStyle name="40% - 강조색2 2 2 5 2 2 2 2 2" xfId="13597" xr:uid="{00000000-0005-0000-0000-0000C2340000}"/>
    <cellStyle name="40% - 강조색2 2 2 5 2 2 2 2 3" xfId="13598" xr:uid="{00000000-0005-0000-0000-0000C3340000}"/>
    <cellStyle name="40% - 강조색2 2 2 5 2 2 2 2 4" xfId="13599" xr:uid="{00000000-0005-0000-0000-0000C4340000}"/>
    <cellStyle name="40% - 강조색2 2 2 5 2 2 2 2 5" xfId="13600" xr:uid="{00000000-0005-0000-0000-0000C5340000}"/>
    <cellStyle name="40% - 강조색2 2 2 5 2 2 2 3" xfId="13601" xr:uid="{00000000-0005-0000-0000-0000C6340000}"/>
    <cellStyle name="40% - 강조색2 2 2 5 2 2 2 4" xfId="13602" xr:uid="{00000000-0005-0000-0000-0000C7340000}"/>
    <cellStyle name="40% - 강조색2 2 2 5 2 2 2 5" xfId="13603" xr:uid="{00000000-0005-0000-0000-0000C8340000}"/>
    <cellStyle name="40% - 강조색2 2 2 5 2 2 2 6" xfId="13604" xr:uid="{00000000-0005-0000-0000-0000C9340000}"/>
    <cellStyle name="40% - 강조색2 2 2 5 2 2 2 7" xfId="13605" xr:uid="{00000000-0005-0000-0000-0000CA340000}"/>
    <cellStyle name="40% - 강조색2 2 2 5 2 2 3" xfId="13606" xr:uid="{00000000-0005-0000-0000-0000CB340000}"/>
    <cellStyle name="40% - 강조색2 2 2 5 2 2 3 2" xfId="13607" xr:uid="{00000000-0005-0000-0000-0000CC340000}"/>
    <cellStyle name="40% - 강조색2 2 2 5 2 2 3 3" xfId="13608" xr:uid="{00000000-0005-0000-0000-0000CD340000}"/>
    <cellStyle name="40% - 강조색2 2 2 5 2 2 3 4" xfId="13609" xr:uid="{00000000-0005-0000-0000-0000CE340000}"/>
    <cellStyle name="40% - 강조색2 2 2 5 2 2 3 5" xfId="13610" xr:uid="{00000000-0005-0000-0000-0000CF340000}"/>
    <cellStyle name="40% - 강조색2 2 2 5 2 2 3 6" xfId="13611" xr:uid="{00000000-0005-0000-0000-0000D0340000}"/>
    <cellStyle name="40% - 강조색2 2 2 5 2 2 4" xfId="13612" xr:uid="{00000000-0005-0000-0000-0000D1340000}"/>
    <cellStyle name="40% - 강조색2 2 2 5 2 2 4 2" xfId="13613" xr:uid="{00000000-0005-0000-0000-0000D2340000}"/>
    <cellStyle name="40% - 강조색2 2 2 5 2 2 5" xfId="13614" xr:uid="{00000000-0005-0000-0000-0000D3340000}"/>
    <cellStyle name="40% - 강조색2 2 2 5 2 2 5 2" xfId="13615" xr:uid="{00000000-0005-0000-0000-0000D4340000}"/>
    <cellStyle name="40% - 강조색2 2 2 5 2 2 6" xfId="13616" xr:uid="{00000000-0005-0000-0000-0000D5340000}"/>
    <cellStyle name="40% - 강조색2 2 2 5 2 2 7" xfId="13617" xr:uid="{00000000-0005-0000-0000-0000D6340000}"/>
    <cellStyle name="40% - 강조색2 2 2 5 2 2 8" xfId="13618" xr:uid="{00000000-0005-0000-0000-0000D7340000}"/>
    <cellStyle name="40% - 강조색2 2 2 5 2 2 9" xfId="13619" xr:uid="{00000000-0005-0000-0000-0000D8340000}"/>
    <cellStyle name="40% - 강조색2 2 2 5 2 3" xfId="13620" xr:uid="{00000000-0005-0000-0000-0000D9340000}"/>
    <cellStyle name="40% - 강조색2 2 2 5 2 3 10" xfId="13621" xr:uid="{00000000-0005-0000-0000-0000DA340000}"/>
    <cellStyle name="40% - 강조색2 2 2 5 2 3 2" xfId="13622" xr:uid="{00000000-0005-0000-0000-0000DB340000}"/>
    <cellStyle name="40% - 강조색2 2 2 5 2 3 2 2" xfId="13623" xr:uid="{00000000-0005-0000-0000-0000DC340000}"/>
    <cellStyle name="40% - 강조색2 2 2 5 2 3 2 3" xfId="13624" xr:uid="{00000000-0005-0000-0000-0000DD340000}"/>
    <cellStyle name="40% - 강조색2 2 2 5 2 3 2 4" xfId="13625" xr:uid="{00000000-0005-0000-0000-0000DE340000}"/>
    <cellStyle name="40% - 강조색2 2 2 5 2 3 2 5" xfId="13626" xr:uid="{00000000-0005-0000-0000-0000DF340000}"/>
    <cellStyle name="40% - 강조색2 2 2 5 2 3 2 6" xfId="13627" xr:uid="{00000000-0005-0000-0000-0000E0340000}"/>
    <cellStyle name="40% - 강조색2 2 2 5 2 3 3" xfId="13628" xr:uid="{00000000-0005-0000-0000-0000E1340000}"/>
    <cellStyle name="40% - 강조색2 2 2 5 2 3 3 2" xfId="13629" xr:uid="{00000000-0005-0000-0000-0000E2340000}"/>
    <cellStyle name="40% - 강조색2 2 2 5 2 3 4" xfId="13630" xr:uid="{00000000-0005-0000-0000-0000E3340000}"/>
    <cellStyle name="40% - 강조색2 2 2 5 2 3 4 2" xfId="13631" xr:uid="{00000000-0005-0000-0000-0000E4340000}"/>
    <cellStyle name="40% - 강조색2 2 2 5 2 3 5" xfId="13632" xr:uid="{00000000-0005-0000-0000-0000E5340000}"/>
    <cellStyle name="40% - 강조색2 2 2 5 2 3 5 2" xfId="13633" xr:uid="{00000000-0005-0000-0000-0000E6340000}"/>
    <cellStyle name="40% - 강조색2 2 2 5 2 3 6" xfId="13634" xr:uid="{00000000-0005-0000-0000-0000E7340000}"/>
    <cellStyle name="40% - 강조색2 2 2 5 2 3 7" xfId="13635" xr:uid="{00000000-0005-0000-0000-0000E8340000}"/>
    <cellStyle name="40% - 강조색2 2 2 5 2 3 8" xfId="13636" xr:uid="{00000000-0005-0000-0000-0000E9340000}"/>
    <cellStyle name="40% - 강조색2 2 2 5 2 3 9" xfId="13637" xr:uid="{00000000-0005-0000-0000-0000EA340000}"/>
    <cellStyle name="40% - 강조색2 2 2 5 2 4" xfId="13638" xr:uid="{00000000-0005-0000-0000-0000EB340000}"/>
    <cellStyle name="40% - 강조색2 2 2 5 2 4 2" xfId="13639" xr:uid="{00000000-0005-0000-0000-0000EC340000}"/>
    <cellStyle name="40% - 강조색2 2 2 5 2 4 3" xfId="13640" xr:uid="{00000000-0005-0000-0000-0000ED340000}"/>
    <cellStyle name="40% - 강조색2 2 2 5 2 4 4" xfId="13641" xr:uid="{00000000-0005-0000-0000-0000EE340000}"/>
    <cellStyle name="40% - 강조색2 2 2 5 2 4 5" xfId="13642" xr:uid="{00000000-0005-0000-0000-0000EF340000}"/>
    <cellStyle name="40% - 강조색2 2 2 5 2 4 6" xfId="13643" xr:uid="{00000000-0005-0000-0000-0000F0340000}"/>
    <cellStyle name="40% - 강조색2 2 2 5 2 5" xfId="13644" xr:uid="{00000000-0005-0000-0000-0000F1340000}"/>
    <cellStyle name="40% - 강조색2 2 2 5 2 5 2" xfId="13645" xr:uid="{00000000-0005-0000-0000-0000F2340000}"/>
    <cellStyle name="40% - 강조색2 2 2 5 2 6" xfId="13646" xr:uid="{00000000-0005-0000-0000-0000F3340000}"/>
    <cellStyle name="40% - 강조색2 2 2 5 2 6 2" xfId="13647" xr:uid="{00000000-0005-0000-0000-0000F4340000}"/>
    <cellStyle name="40% - 강조색2 2 2 5 2 7" xfId="13648" xr:uid="{00000000-0005-0000-0000-0000F5340000}"/>
    <cellStyle name="40% - 강조색2 2 2 5 2 7 2" xfId="13649" xr:uid="{00000000-0005-0000-0000-0000F6340000}"/>
    <cellStyle name="40% - 강조색2 2 2 5 2 8" xfId="13650" xr:uid="{00000000-0005-0000-0000-0000F7340000}"/>
    <cellStyle name="40% - 강조색2 2 2 5 2 9" xfId="13651" xr:uid="{00000000-0005-0000-0000-0000F8340000}"/>
    <cellStyle name="40% - 강조색2 2 2 5 3" xfId="13652" xr:uid="{00000000-0005-0000-0000-0000F9340000}"/>
    <cellStyle name="40% - 강조색2 2 2 5 3 10" xfId="13653" xr:uid="{00000000-0005-0000-0000-0000FA340000}"/>
    <cellStyle name="40% - 강조색2 2 2 5 3 2" xfId="13654" xr:uid="{00000000-0005-0000-0000-0000FB340000}"/>
    <cellStyle name="40% - 강조색2 2 2 5 3 2 2" xfId="13655" xr:uid="{00000000-0005-0000-0000-0000FC340000}"/>
    <cellStyle name="40% - 강조색2 2 2 5 3 2 2 2" xfId="13656" xr:uid="{00000000-0005-0000-0000-0000FD340000}"/>
    <cellStyle name="40% - 강조색2 2 2 5 3 2 2 3" xfId="13657" xr:uid="{00000000-0005-0000-0000-0000FE340000}"/>
    <cellStyle name="40% - 강조색2 2 2 5 3 2 2 4" xfId="13658" xr:uid="{00000000-0005-0000-0000-0000FF340000}"/>
    <cellStyle name="40% - 강조색2 2 2 5 3 2 2 5" xfId="13659" xr:uid="{00000000-0005-0000-0000-000000350000}"/>
    <cellStyle name="40% - 강조색2 2 2 5 3 2 3" xfId="13660" xr:uid="{00000000-0005-0000-0000-000001350000}"/>
    <cellStyle name="40% - 강조색2 2 2 5 3 2 4" xfId="13661" xr:uid="{00000000-0005-0000-0000-000002350000}"/>
    <cellStyle name="40% - 강조색2 2 2 5 3 2 5" xfId="13662" xr:uid="{00000000-0005-0000-0000-000003350000}"/>
    <cellStyle name="40% - 강조색2 2 2 5 3 2 6" xfId="13663" xr:uid="{00000000-0005-0000-0000-000004350000}"/>
    <cellStyle name="40% - 강조색2 2 2 5 3 2 7" xfId="13664" xr:uid="{00000000-0005-0000-0000-000005350000}"/>
    <cellStyle name="40% - 강조색2 2 2 5 3 3" xfId="13665" xr:uid="{00000000-0005-0000-0000-000006350000}"/>
    <cellStyle name="40% - 강조색2 2 2 5 3 3 2" xfId="13666" xr:uid="{00000000-0005-0000-0000-000007350000}"/>
    <cellStyle name="40% - 강조색2 2 2 5 3 3 3" xfId="13667" xr:uid="{00000000-0005-0000-0000-000008350000}"/>
    <cellStyle name="40% - 강조색2 2 2 5 3 3 4" xfId="13668" xr:uid="{00000000-0005-0000-0000-000009350000}"/>
    <cellStyle name="40% - 강조색2 2 2 5 3 3 5" xfId="13669" xr:uid="{00000000-0005-0000-0000-00000A350000}"/>
    <cellStyle name="40% - 강조색2 2 2 5 3 3 6" xfId="13670" xr:uid="{00000000-0005-0000-0000-00000B350000}"/>
    <cellStyle name="40% - 강조색2 2 2 5 3 4" xfId="13671" xr:uid="{00000000-0005-0000-0000-00000C350000}"/>
    <cellStyle name="40% - 강조색2 2 2 5 3 4 2" xfId="13672" xr:uid="{00000000-0005-0000-0000-00000D350000}"/>
    <cellStyle name="40% - 강조색2 2 2 5 3 5" xfId="13673" xr:uid="{00000000-0005-0000-0000-00000E350000}"/>
    <cellStyle name="40% - 강조색2 2 2 5 3 5 2" xfId="13674" xr:uid="{00000000-0005-0000-0000-00000F350000}"/>
    <cellStyle name="40% - 강조색2 2 2 5 3 6" xfId="13675" xr:uid="{00000000-0005-0000-0000-000010350000}"/>
    <cellStyle name="40% - 강조색2 2 2 5 3 7" xfId="13676" xr:uid="{00000000-0005-0000-0000-000011350000}"/>
    <cellStyle name="40% - 강조색2 2 2 5 3 8" xfId="13677" xr:uid="{00000000-0005-0000-0000-000012350000}"/>
    <cellStyle name="40% - 강조색2 2 2 5 3 9" xfId="13678" xr:uid="{00000000-0005-0000-0000-000013350000}"/>
    <cellStyle name="40% - 강조색2 2 2 5 4" xfId="13679" xr:uid="{00000000-0005-0000-0000-000014350000}"/>
    <cellStyle name="40% - 강조색2 2 2 5 4 10" xfId="13680" xr:uid="{00000000-0005-0000-0000-000015350000}"/>
    <cellStyle name="40% - 강조색2 2 2 5 4 2" xfId="13681" xr:uid="{00000000-0005-0000-0000-000016350000}"/>
    <cellStyle name="40% - 강조색2 2 2 5 4 2 2" xfId="13682" xr:uid="{00000000-0005-0000-0000-000017350000}"/>
    <cellStyle name="40% - 강조색2 2 2 5 4 2 2 2" xfId="13683" xr:uid="{00000000-0005-0000-0000-000018350000}"/>
    <cellStyle name="40% - 강조색2 2 2 5 4 2 2 3" xfId="13684" xr:uid="{00000000-0005-0000-0000-000019350000}"/>
    <cellStyle name="40% - 강조색2 2 2 5 4 2 2 4" xfId="13685" xr:uid="{00000000-0005-0000-0000-00001A350000}"/>
    <cellStyle name="40% - 강조색2 2 2 5 4 2 2 5" xfId="13686" xr:uid="{00000000-0005-0000-0000-00001B350000}"/>
    <cellStyle name="40% - 강조색2 2 2 5 4 2 3" xfId="13687" xr:uid="{00000000-0005-0000-0000-00001C350000}"/>
    <cellStyle name="40% - 강조색2 2 2 5 4 2 4" xfId="13688" xr:uid="{00000000-0005-0000-0000-00001D350000}"/>
    <cellStyle name="40% - 강조색2 2 2 5 4 2 5" xfId="13689" xr:uid="{00000000-0005-0000-0000-00001E350000}"/>
    <cellStyle name="40% - 강조색2 2 2 5 4 2 6" xfId="13690" xr:uid="{00000000-0005-0000-0000-00001F350000}"/>
    <cellStyle name="40% - 강조색2 2 2 5 4 2 7" xfId="13691" xr:uid="{00000000-0005-0000-0000-000020350000}"/>
    <cellStyle name="40% - 강조색2 2 2 5 4 3" xfId="13692" xr:uid="{00000000-0005-0000-0000-000021350000}"/>
    <cellStyle name="40% - 강조색2 2 2 5 4 3 2" xfId="13693" xr:uid="{00000000-0005-0000-0000-000022350000}"/>
    <cellStyle name="40% - 강조색2 2 2 5 4 3 3" xfId="13694" xr:uid="{00000000-0005-0000-0000-000023350000}"/>
    <cellStyle name="40% - 강조색2 2 2 5 4 3 4" xfId="13695" xr:uid="{00000000-0005-0000-0000-000024350000}"/>
    <cellStyle name="40% - 강조색2 2 2 5 4 3 5" xfId="13696" xr:uid="{00000000-0005-0000-0000-000025350000}"/>
    <cellStyle name="40% - 강조색2 2 2 5 4 3 6" xfId="13697" xr:uid="{00000000-0005-0000-0000-000026350000}"/>
    <cellStyle name="40% - 강조색2 2 2 5 4 4" xfId="13698" xr:uid="{00000000-0005-0000-0000-000027350000}"/>
    <cellStyle name="40% - 강조색2 2 2 5 4 4 2" xfId="13699" xr:uid="{00000000-0005-0000-0000-000028350000}"/>
    <cellStyle name="40% - 강조색2 2 2 5 4 5" xfId="13700" xr:uid="{00000000-0005-0000-0000-000029350000}"/>
    <cellStyle name="40% - 강조색2 2 2 5 4 5 2" xfId="13701" xr:uid="{00000000-0005-0000-0000-00002A350000}"/>
    <cellStyle name="40% - 강조색2 2 2 5 4 6" xfId="13702" xr:uid="{00000000-0005-0000-0000-00002B350000}"/>
    <cellStyle name="40% - 강조색2 2 2 5 4 7" xfId="13703" xr:uid="{00000000-0005-0000-0000-00002C350000}"/>
    <cellStyle name="40% - 강조색2 2 2 5 4 8" xfId="13704" xr:uid="{00000000-0005-0000-0000-00002D350000}"/>
    <cellStyle name="40% - 강조색2 2 2 5 4 9" xfId="13705" xr:uid="{00000000-0005-0000-0000-00002E350000}"/>
    <cellStyle name="40% - 강조색2 2 2 5 5" xfId="13706" xr:uid="{00000000-0005-0000-0000-00002F350000}"/>
    <cellStyle name="40% - 강조색2 2 2 5 5 10" xfId="13707" xr:uid="{00000000-0005-0000-0000-000030350000}"/>
    <cellStyle name="40% - 강조색2 2 2 5 5 2" xfId="13708" xr:uid="{00000000-0005-0000-0000-000031350000}"/>
    <cellStyle name="40% - 강조색2 2 2 5 5 2 2" xfId="13709" xr:uid="{00000000-0005-0000-0000-000032350000}"/>
    <cellStyle name="40% - 강조색2 2 2 5 5 2 3" xfId="13710" xr:uid="{00000000-0005-0000-0000-000033350000}"/>
    <cellStyle name="40% - 강조색2 2 2 5 5 2 4" xfId="13711" xr:uid="{00000000-0005-0000-0000-000034350000}"/>
    <cellStyle name="40% - 강조색2 2 2 5 5 2 5" xfId="13712" xr:uid="{00000000-0005-0000-0000-000035350000}"/>
    <cellStyle name="40% - 강조색2 2 2 5 5 2 6" xfId="13713" xr:uid="{00000000-0005-0000-0000-000036350000}"/>
    <cellStyle name="40% - 강조색2 2 2 5 5 3" xfId="13714" xr:uid="{00000000-0005-0000-0000-000037350000}"/>
    <cellStyle name="40% - 강조색2 2 2 5 5 3 2" xfId="13715" xr:uid="{00000000-0005-0000-0000-000038350000}"/>
    <cellStyle name="40% - 강조색2 2 2 5 5 4" xfId="13716" xr:uid="{00000000-0005-0000-0000-000039350000}"/>
    <cellStyle name="40% - 강조색2 2 2 5 5 4 2" xfId="13717" xr:uid="{00000000-0005-0000-0000-00003A350000}"/>
    <cellStyle name="40% - 강조색2 2 2 5 5 5" xfId="13718" xr:uid="{00000000-0005-0000-0000-00003B350000}"/>
    <cellStyle name="40% - 강조색2 2 2 5 5 5 2" xfId="13719" xr:uid="{00000000-0005-0000-0000-00003C350000}"/>
    <cellStyle name="40% - 강조색2 2 2 5 5 6" xfId="13720" xr:uid="{00000000-0005-0000-0000-00003D350000}"/>
    <cellStyle name="40% - 강조색2 2 2 5 5 7" xfId="13721" xr:uid="{00000000-0005-0000-0000-00003E350000}"/>
    <cellStyle name="40% - 강조색2 2 2 5 5 8" xfId="13722" xr:uid="{00000000-0005-0000-0000-00003F350000}"/>
    <cellStyle name="40% - 강조색2 2 2 5 5 9" xfId="13723" xr:uid="{00000000-0005-0000-0000-000040350000}"/>
    <cellStyle name="40% - 강조색2 2 2 5 6" xfId="13724" xr:uid="{00000000-0005-0000-0000-000041350000}"/>
    <cellStyle name="40% - 강조색2 2 2 5 6 2" xfId="13725" xr:uid="{00000000-0005-0000-0000-000042350000}"/>
    <cellStyle name="40% - 강조색2 2 2 5 6 3" xfId="13726" xr:uid="{00000000-0005-0000-0000-000043350000}"/>
    <cellStyle name="40% - 강조색2 2 2 5 6 4" xfId="13727" xr:uid="{00000000-0005-0000-0000-000044350000}"/>
    <cellStyle name="40% - 강조색2 2 2 5 6 5" xfId="13728" xr:uid="{00000000-0005-0000-0000-000045350000}"/>
    <cellStyle name="40% - 강조색2 2 2 5 6 6" xfId="13729" xr:uid="{00000000-0005-0000-0000-000046350000}"/>
    <cellStyle name="40% - 강조색2 2 2 5 7" xfId="13730" xr:uid="{00000000-0005-0000-0000-000047350000}"/>
    <cellStyle name="40% - 강조색2 2 2 5 7 2" xfId="13731" xr:uid="{00000000-0005-0000-0000-000048350000}"/>
    <cellStyle name="40% - 강조색2 2 2 5 8" xfId="13732" xr:uid="{00000000-0005-0000-0000-000049350000}"/>
    <cellStyle name="40% - 강조색2 2 2 5 8 2" xfId="13733" xr:uid="{00000000-0005-0000-0000-00004A350000}"/>
    <cellStyle name="40% - 강조색2 2 2 5 9" xfId="13734" xr:uid="{00000000-0005-0000-0000-00004B350000}"/>
    <cellStyle name="40% - 강조색2 2 2 5 9 2" xfId="13735" xr:uid="{00000000-0005-0000-0000-00004C350000}"/>
    <cellStyle name="40% - 강조색2 2 2 6" xfId="13736" xr:uid="{00000000-0005-0000-0000-00004D350000}"/>
    <cellStyle name="40% - 강조색2 2 2 6 10" xfId="13737" xr:uid="{00000000-0005-0000-0000-00004E350000}"/>
    <cellStyle name="40% - 강조색2 2 2 6 11" xfId="13738" xr:uid="{00000000-0005-0000-0000-00004F350000}"/>
    <cellStyle name="40% - 강조색2 2 2 6 12" xfId="13739" xr:uid="{00000000-0005-0000-0000-000050350000}"/>
    <cellStyle name="40% - 강조색2 2 2 6 13" xfId="13740" xr:uid="{00000000-0005-0000-0000-000051350000}"/>
    <cellStyle name="40% - 강조색2 2 2 6 2" xfId="13741" xr:uid="{00000000-0005-0000-0000-000052350000}"/>
    <cellStyle name="40% - 강조색2 2 2 6 2 10" xfId="13742" xr:uid="{00000000-0005-0000-0000-000053350000}"/>
    <cellStyle name="40% - 강조색2 2 2 6 2 2" xfId="13743" xr:uid="{00000000-0005-0000-0000-000054350000}"/>
    <cellStyle name="40% - 강조색2 2 2 6 2 2 2" xfId="13744" xr:uid="{00000000-0005-0000-0000-000055350000}"/>
    <cellStyle name="40% - 강조색2 2 2 6 2 2 2 2" xfId="13745" xr:uid="{00000000-0005-0000-0000-000056350000}"/>
    <cellStyle name="40% - 강조색2 2 2 6 2 2 2 3" xfId="13746" xr:uid="{00000000-0005-0000-0000-000057350000}"/>
    <cellStyle name="40% - 강조색2 2 2 6 2 2 2 4" xfId="13747" xr:uid="{00000000-0005-0000-0000-000058350000}"/>
    <cellStyle name="40% - 강조색2 2 2 6 2 2 2 5" xfId="13748" xr:uid="{00000000-0005-0000-0000-000059350000}"/>
    <cellStyle name="40% - 강조색2 2 2 6 2 2 3" xfId="13749" xr:uid="{00000000-0005-0000-0000-00005A350000}"/>
    <cellStyle name="40% - 강조색2 2 2 6 2 2 4" xfId="13750" xr:uid="{00000000-0005-0000-0000-00005B350000}"/>
    <cellStyle name="40% - 강조색2 2 2 6 2 2 5" xfId="13751" xr:uid="{00000000-0005-0000-0000-00005C350000}"/>
    <cellStyle name="40% - 강조색2 2 2 6 2 2 6" xfId="13752" xr:uid="{00000000-0005-0000-0000-00005D350000}"/>
    <cellStyle name="40% - 강조색2 2 2 6 2 2 7" xfId="13753" xr:uid="{00000000-0005-0000-0000-00005E350000}"/>
    <cellStyle name="40% - 강조색2 2 2 6 2 3" xfId="13754" xr:uid="{00000000-0005-0000-0000-00005F350000}"/>
    <cellStyle name="40% - 강조색2 2 2 6 2 3 2" xfId="13755" xr:uid="{00000000-0005-0000-0000-000060350000}"/>
    <cellStyle name="40% - 강조색2 2 2 6 2 3 3" xfId="13756" xr:uid="{00000000-0005-0000-0000-000061350000}"/>
    <cellStyle name="40% - 강조색2 2 2 6 2 3 4" xfId="13757" xr:uid="{00000000-0005-0000-0000-000062350000}"/>
    <cellStyle name="40% - 강조색2 2 2 6 2 3 5" xfId="13758" xr:uid="{00000000-0005-0000-0000-000063350000}"/>
    <cellStyle name="40% - 강조색2 2 2 6 2 3 6" xfId="13759" xr:uid="{00000000-0005-0000-0000-000064350000}"/>
    <cellStyle name="40% - 강조색2 2 2 6 2 4" xfId="13760" xr:uid="{00000000-0005-0000-0000-000065350000}"/>
    <cellStyle name="40% - 강조색2 2 2 6 2 4 2" xfId="13761" xr:uid="{00000000-0005-0000-0000-000066350000}"/>
    <cellStyle name="40% - 강조색2 2 2 6 2 5" xfId="13762" xr:uid="{00000000-0005-0000-0000-000067350000}"/>
    <cellStyle name="40% - 강조색2 2 2 6 2 5 2" xfId="13763" xr:uid="{00000000-0005-0000-0000-000068350000}"/>
    <cellStyle name="40% - 강조색2 2 2 6 2 6" xfId="13764" xr:uid="{00000000-0005-0000-0000-000069350000}"/>
    <cellStyle name="40% - 강조색2 2 2 6 2 7" xfId="13765" xr:uid="{00000000-0005-0000-0000-00006A350000}"/>
    <cellStyle name="40% - 강조색2 2 2 6 2 8" xfId="13766" xr:uid="{00000000-0005-0000-0000-00006B350000}"/>
    <cellStyle name="40% - 강조색2 2 2 6 2 9" xfId="13767" xr:uid="{00000000-0005-0000-0000-00006C350000}"/>
    <cellStyle name="40% - 강조색2 2 2 6 3" xfId="13768" xr:uid="{00000000-0005-0000-0000-00006D350000}"/>
    <cellStyle name="40% - 강조색2 2 2 6 3 10" xfId="13769" xr:uid="{00000000-0005-0000-0000-00006E350000}"/>
    <cellStyle name="40% - 강조색2 2 2 6 3 2" xfId="13770" xr:uid="{00000000-0005-0000-0000-00006F350000}"/>
    <cellStyle name="40% - 강조색2 2 2 6 3 2 2" xfId="13771" xr:uid="{00000000-0005-0000-0000-000070350000}"/>
    <cellStyle name="40% - 강조색2 2 2 6 3 2 2 2" xfId="13772" xr:uid="{00000000-0005-0000-0000-000071350000}"/>
    <cellStyle name="40% - 강조색2 2 2 6 3 2 2 3" xfId="13773" xr:uid="{00000000-0005-0000-0000-000072350000}"/>
    <cellStyle name="40% - 강조색2 2 2 6 3 2 2 4" xfId="13774" xr:uid="{00000000-0005-0000-0000-000073350000}"/>
    <cellStyle name="40% - 강조색2 2 2 6 3 2 2 5" xfId="13775" xr:uid="{00000000-0005-0000-0000-000074350000}"/>
    <cellStyle name="40% - 강조색2 2 2 6 3 2 3" xfId="13776" xr:uid="{00000000-0005-0000-0000-000075350000}"/>
    <cellStyle name="40% - 강조색2 2 2 6 3 2 4" xfId="13777" xr:uid="{00000000-0005-0000-0000-000076350000}"/>
    <cellStyle name="40% - 강조색2 2 2 6 3 2 5" xfId="13778" xr:uid="{00000000-0005-0000-0000-000077350000}"/>
    <cellStyle name="40% - 강조색2 2 2 6 3 2 6" xfId="13779" xr:uid="{00000000-0005-0000-0000-000078350000}"/>
    <cellStyle name="40% - 강조색2 2 2 6 3 2 7" xfId="13780" xr:uid="{00000000-0005-0000-0000-000079350000}"/>
    <cellStyle name="40% - 강조색2 2 2 6 3 3" xfId="13781" xr:uid="{00000000-0005-0000-0000-00007A350000}"/>
    <cellStyle name="40% - 강조색2 2 2 6 3 3 2" xfId="13782" xr:uid="{00000000-0005-0000-0000-00007B350000}"/>
    <cellStyle name="40% - 강조색2 2 2 6 3 3 3" xfId="13783" xr:uid="{00000000-0005-0000-0000-00007C350000}"/>
    <cellStyle name="40% - 강조색2 2 2 6 3 3 4" xfId="13784" xr:uid="{00000000-0005-0000-0000-00007D350000}"/>
    <cellStyle name="40% - 강조색2 2 2 6 3 3 5" xfId="13785" xr:uid="{00000000-0005-0000-0000-00007E350000}"/>
    <cellStyle name="40% - 강조색2 2 2 6 3 3 6" xfId="13786" xr:uid="{00000000-0005-0000-0000-00007F350000}"/>
    <cellStyle name="40% - 강조색2 2 2 6 3 4" xfId="13787" xr:uid="{00000000-0005-0000-0000-000080350000}"/>
    <cellStyle name="40% - 강조색2 2 2 6 3 4 2" xfId="13788" xr:uid="{00000000-0005-0000-0000-000081350000}"/>
    <cellStyle name="40% - 강조색2 2 2 6 3 5" xfId="13789" xr:uid="{00000000-0005-0000-0000-000082350000}"/>
    <cellStyle name="40% - 강조색2 2 2 6 3 5 2" xfId="13790" xr:uid="{00000000-0005-0000-0000-000083350000}"/>
    <cellStyle name="40% - 강조색2 2 2 6 3 6" xfId="13791" xr:uid="{00000000-0005-0000-0000-000084350000}"/>
    <cellStyle name="40% - 강조색2 2 2 6 3 7" xfId="13792" xr:uid="{00000000-0005-0000-0000-000085350000}"/>
    <cellStyle name="40% - 강조색2 2 2 6 3 8" xfId="13793" xr:uid="{00000000-0005-0000-0000-000086350000}"/>
    <cellStyle name="40% - 강조색2 2 2 6 3 9" xfId="13794" xr:uid="{00000000-0005-0000-0000-000087350000}"/>
    <cellStyle name="40% - 강조색2 2 2 6 4" xfId="13795" xr:uid="{00000000-0005-0000-0000-000088350000}"/>
    <cellStyle name="40% - 강조색2 2 2 6 4 10" xfId="13796" xr:uid="{00000000-0005-0000-0000-000089350000}"/>
    <cellStyle name="40% - 강조색2 2 2 6 4 2" xfId="13797" xr:uid="{00000000-0005-0000-0000-00008A350000}"/>
    <cellStyle name="40% - 강조색2 2 2 6 4 2 2" xfId="13798" xr:uid="{00000000-0005-0000-0000-00008B350000}"/>
    <cellStyle name="40% - 강조색2 2 2 6 4 2 3" xfId="13799" xr:uid="{00000000-0005-0000-0000-00008C350000}"/>
    <cellStyle name="40% - 강조색2 2 2 6 4 2 4" xfId="13800" xr:uid="{00000000-0005-0000-0000-00008D350000}"/>
    <cellStyle name="40% - 강조색2 2 2 6 4 2 5" xfId="13801" xr:uid="{00000000-0005-0000-0000-00008E350000}"/>
    <cellStyle name="40% - 강조색2 2 2 6 4 2 6" xfId="13802" xr:uid="{00000000-0005-0000-0000-00008F350000}"/>
    <cellStyle name="40% - 강조색2 2 2 6 4 3" xfId="13803" xr:uid="{00000000-0005-0000-0000-000090350000}"/>
    <cellStyle name="40% - 강조색2 2 2 6 4 3 2" xfId="13804" xr:uid="{00000000-0005-0000-0000-000091350000}"/>
    <cellStyle name="40% - 강조색2 2 2 6 4 4" xfId="13805" xr:uid="{00000000-0005-0000-0000-000092350000}"/>
    <cellStyle name="40% - 강조색2 2 2 6 4 4 2" xfId="13806" xr:uid="{00000000-0005-0000-0000-000093350000}"/>
    <cellStyle name="40% - 강조색2 2 2 6 4 5" xfId="13807" xr:uid="{00000000-0005-0000-0000-000094350000}"/>
    <cellStyle name="40% - 강조색2 2 2 6 4 5 2" xfId="13808" xr:uid="{00000000-0005-0000-0000-000095350000}"/>
    <cellStyle name="40% - 강조색2 2 2 6 4 6" xfId="13809" xr:uid="{00000000-0005-0000-0000-000096350000}"/>
    <cellStyle name="40% - 강조색2 2 2 6 4 7" xfId="13810" xr:uid="{00000000-0005-0000-0000-000097350000}"/>
    <cellStyle name="40% - 강조색2 2 2 6 4 8" xfId="13811" xr:uid="{00000000-0005-0000-0000-000098350000}"/>
    <cellStyle name="40% - 강조색2 2 2 6 4 9" xfId="13812" xr:uid="{00000000-0005-0000-0000-000099350000}"/>
    <cellStyle name="40% - 강조색2 2 2 6 5" xfId="13813" xr:uid="{00000000-0005-0000-0000-00009A350000}"/>
    <cellStyle name="40% - 강조색2 2 2 6 5 2" xfId="13814" xr:uid="{00000000-0005-0000-0000-00009B350000}"/>
    <cellStyle name="40% - 강조색2 2 2 6 5 3" xfId="13815" xr:uid="{00000000-0005-0000-0000-00009C350000}"/>
    <cellStyle name="40% - 강조색2 2 2 6 5 4" xfId="13816" xr:uid="{00000000-0005-0000-0000-00009D350000}"/>
    <cellStyle name="40% - 강조색2 2 2 6 5 5" xfId="13817" xr:uid="{00000000-0005-0000-0000-00009E350000}"/>
    <cellStyle name="40% - 강조색2 2 2 6 5 6" xfId="13818" xr:uid="{00000000-0005-0000-0000-00009F350000}"/>
    <cellStyle name="40% - 강조색2 2 2 6 6" xfId="13819" xr:uid="{00000000-0005-0000-0000-0000A0350000}"/>
    <cellStyle name="40% - 강조색2 2 2 6 6 2" xfId="13820" xr:uid="{00000000-0005-0000-0000-0000A1350000}"/>
    <cellStyle name="40% - 강조색2 2 2 6 7" xfId="13821" xr:uid="{00000000-0005-0000-0000-0000A2350000}"/>
    <cellStyle name="40% - 강조색2 2 2 6 7 2" xfId="13822" xr:uid="{00000000-0005-0000-0000-0000A3350000}"/>
    <cellStyle name="40% - 강조색2 2 2 6 8" xfId="13823" xr:uid="{00000000-0005-0000-0000-0000A4350000}"/>
    <cellStyle name="40% - 강조색2 2 2 6 8 2" xfId="13824" xr:uid="{00000000-0005-0000-0000-0000A5350000}"/>
    <cellStyle name="40% - 강조색2 2 2 6 9" xfId="13825" xr:uid="{00000000-0005-0000-0000-0000A6350000}"/>
    <cellStyle name="40% - 강조색2 2 2 7" xfId="13826" xr:uid="{00000000-0005-0000-0000-0000A7350000}"/>
    <cellStyle name="40% - 강조색2 2 2 7 10" xfId="13827" xr:uid="{00000000-0005-0000-0000-0000A8350000}"/>
    <cellStyle name="40% - 강조색2 2 2 7 11" xfId="13828" xr:uid="{00000000-0005-0000-0000-0000A9350000}"/>
    <cellStyle name="40% - 강조색2 2 2 7 12" xfId="13829" xr:uid="{00000000-0005-0000-0000-0000AA350000}"/>
    <cellStyle name="40% - 강조색2 2 2 7 2" xfId="13830" xr:uid="{00000000-0005-0000-0000-0000AB350000}"/>
    <cellStyle name="40% - 강조색2 2 2 7 2 10" xfId="13831" xr:uid="{00000000-0005-0000-0000-0000AC350000}"/>
    <cellStyle name="40% - 강조색2 2 2 7 2 2" xfId="13832" xr:uid="{00000000-0005-0000-0000-0000AD350000}"/>
    <cellStyle name="40% - 강조색2 2 2 7 2 2 2" xfId="13833" xr:uid="{00000000-0005-0000-0000-0000AE350000}"/>
    <cellStyle name="40% - 강조색2 2 2 7 2 2 2 2" xfId="13834" xr:uid="{00000000-0005-0000-0000-0000AF350000}"/>
    <cellStyle name="40% - 강조색2 2 2 7 2 2 2 3" xfId="13835" xr:uid="{00000000-0005-0000-0000-0000B0350000}"/>
    <cellStyle name="40% - 강조색2 2 2 7 2 2 2 4" xfId="13836" xr:uid="{00000000-0005-0000-0000-0000B1350000}"/>
    <cellStyle name="40% - 강조색2 2 2 7 2 2 2 5" xfId="13837" xr:uid="{00000000-0005-0000-0000-0000B2350000}"/>
    <cellStyle name="40% - 강조색2 2 2 7 2 2 3" xfId="13838" xr:uid="{00000000-0005-0000-0000-0000B3350000}"/>
    <cellStyle name="40% - 강조색2 2 2 7 2 2 4" xfId="13839" xr:uid="{00000000-0005-0000-0000-0000B4350000}"/>
    <cellStyle name="40% - 강조색2 2 2 7 2 2 5" xfId="13840" xr:uid="{00000000-0005-0000-0000-0000B5350000}"/>
    <cellStyle name="40% - 강조색2 2 2 7 2 2 6" xfId="13841" xr:uid="{00000000-0005-0000-0000-0000B6350000}"/>
    <cellStyle name="40% - 강조색2 2 2 7 2 2 7" xfId="13842" xr:uid="{00000000-0005-0000-0000-0000B7350000}"/>
    <cellStyle name="40% - 강조색2 2 2 7 2 3" xfId="13843" xr:uid="{00000000-0005-0000-0000-0000B8350000}"/>
    <cellStyle name="40% - 강조색2 2 2 7 2 3 2" xfId="13844" xr:uid="{00000000-0005-0000-0000-0000B9350000}"/>
    <cellStyle name="40% - 강조색2 2 2 7 2 3 3" xfId="13845" xr:uid="{00000000-0005-0000-0000-0000BA350000}"/>
    <cellStyle name="40% - 강조색2 2 2 7 2 3 4" xfId="13846" xr:uid="{00000000-0005-0000-0000-0000BB350000}"/>
    <cellStyle name="40% - 강조색2 2 2 7 2 3 5" xfId="13847" xr:uid="{00000000-0005-0000-0000-0000BC350000}"/>
    <cellStyle name="40% - 강조색2 2 2 7 2 3 6" xfId="13848" xr:uid="{00000000-0005-0000-0000-0000BD350000}"/>
    <cellStyle name="40% - 강조색2 2 2 7 2 4" xfId="13849" xr:uid="{00000000-0005-0000-0000-0000BE350000}"/>
    <cellStyle name="40% - 강조색2 2 2 7 2 4 2" xfId="13850" xr:uid="{00000000-0005-0000-0000-0000BF350000}"/>
    <cellStyle name="40% - 강조색2 2 2 7 2 5" xfId="13851" xr:uid="{00000000-0005-0000-0000-0000C0350000}"/>
    <cellStyle name="40% - 강조색2 2 2 7 2 5 2" xfId="13852" xr:uid="{00000000-0005-0000-0000-0000C1350000}"/>
    <cellStyle name="40% - 강조색2 2 2 7 2 6" xfId="13853" xr:uid="{00000000-0005-0000-0000-0000C2350000}"/>
    <cellStyle name="40% - 강조색2 2 2 7 2 7" xfId="13854" xr:uid="{00000000-0005-0000-0000-0000C3350000}"/>
    <cellStyle name="40% - 강조색2 2 2 7 2 8" xfId="13855" xr:uid="{00000000-0005-0000-0000-0000C4350000}"/>
    <cellStyle name="40% - 강조색2 2 2 7 2 9" xfId="13856" xr:uid="{00000000-0005-0000-0000-0000C5350000}"/>
    <cellStyle name="40% - 강조색2 2 2 7 3" xfId="13857" xr:uid="{00000000-0005-0000-0000-0000C6350000}"/>
    <cellStyle name="40% - 강조색2 2 2 7 3 10" xfId="13858" xr:uid="{00000000-0005-0000-0000-0000C7350000}"/>
    <cellStyle name="40% - 강조색2 2 2 7 3 2" xfId="13859" xr:uid="{00000000-0005-0000-0000-0000C8350000}"/>
    <cellStyle name="40% - 강조색2 2 2 7 3 2 2" xfId="13860" xr:uid="{00000000-0005-0000-0000-0000C9350000}"/>
    <cellStyle name="40% - 강조색2 2 2 7 3 2 3" xfId="13861" xr:uid="{00000000-0005-0000-0000-0000CA350000}"/>
    <cellStyle name="40% - 강조색2 2 2 7 3 2 4" xfId="13862" xr:uid="{00000000-0005-0000-0000-0000CB350000}"/>
    <cellStyle name="40% - 강조색2 2 2 7 3 2 5" xfId="13863" xr:uid="{00000000-0005-0000-0000-0000CC350000}"/>
    <cellStyle name="40% - 강조색2 2 2 7 3 2 6" xfId="13864" xr:uid="{00000000-0005-0000-0000-0000CD350000}"/>
    <cellStyle name="40% - 강조색2 2 2 7 3 3" xfId="13865" xr:uid="{00000000-0005-0000-0000-0000CE350000}"/>
    <cellStyle name="40% - 강조색2 2 2 7 3 3 2" xfId="13866" xr:uid="{00000000-0005-0000-0000-0000CF350000}"/>
    <cellStyle name="40% - 강조색2 2 2 7 3 4" xfId="13867" xr:uid="{00000000-0005-0000-0000-0000D0350000}"/>
    <cellStyle name="40% - 강조색2 2 2 7 3 4 2" xfId="13868" xr:uid="{00000000-0005-0000-0000-0000D1350000}"/>
    <cellStyle name="40% - 강조색2 2 2 7 3 5" xfId="13869" xr:uid="{00000000-0005-0000-0000-0000D2350000}"/>
    <cellStyle name="40% - 강조색2 2 2 7 3 5 2" xfId="13870" xr:uid="{00000000-0005-0000-0000-0000D3350000}"/>
    <cellStyle name="40% - 강조색2 2 2 7 3 6" xfId="13871" xr:uid="{00000000-0005-0000-0000-0000D4350000}"/>
    <cellStyle name="40% - 강조색2 2 2 7 3 7" xfId="13872" xr:uid="{00000000-0005-0000-0000-0000D5350000}"/>
    <cellStyle name="40% - 강조색2 2 2 7 3 8" xfId="13873" xr:uid="{00000000-0005-0000-0000-0000D6350000}"/>
    <cellStyle name="40% - 강조색2 2 2 7 3 9" xfId="13874" xr:uid="{00000000-0005-0000-0000-0000D7350000}"/>
    <cellStyle name="40% - 강조색2 2 2 7 4" xfId="13875" xr:uid="{00000000-0005-0000-0000-0000D8350000}"/>
    <cellStyle name="40% - 강조색2 2 2 7 4 2" xfId="13876" xr:uid="{00000000-0005-0000-0000-0000D9350000}"/>
    <cellStyle name="40% - 강조색2 2 2 7 4 3" xfId="13877" xr:uid="{00000000-0005-0000-0000-0000DA350000}"/>
    <cellStyle name="40% - 강조색2 2 2 7 4 4" xfId="13878" xr:uid="{00000000-0005-0000-0000-0000DB350000}"/>
    <cellStyle name="40% - 강조색2 2 2 7 4 5" xfId="13879" xr:uid="{00000000-0005-0000-0000-0000DC350000}"/>
    <cellStyle name="40% - 강조색2 2 2 7 4 6" xfId="13880" xr:uid="{00000000-0005-0000-0000-0000DD350000}"/>
    <cellStyle name="40% - 강조색2 2 2 7 5" xfId="13881" xr:uid="{00000000-0005-0000-0000-0000DE350000}"/>
    <cellStyle name="40% - 강조색2 2 2 7 5 2" xfId="13882" xr:uid="{00000000-0005-0000-0000-0000DF350000}"/>
    <cellStyle name="40% - 강조색2 2 2 7 6" xfId="13883" xr:uid="{00000000-0005-0000-0000-0000E0350000}"/>
    <cellStyle name="40% - 강조색2 2 2 7 6 2" xfId="13884" xr:uid="{00000000-0005-0000-0000-0000E1350000}"/>
    <cellStyle name="40% - 강조색2 2 2 7 7" xfId="13885" xr:uid="{00000000-0005-0000-0000-0000E2350000}"/>
    <cellStyle name="40% - 강조색2 2 2 7 7 2" xfId="13886" xr:uid="{00000000-0005-0000-0000-0000E3350000}"/>
    <cellStyle name="40% - 강조색2 2 2 7 8" xfId="13887" xr:uid="{00000000-0005-0000-0000-0000E4350000}"/>
    <cellStyle name="40% - 강조색2 2 2 7 9" xfId="13888" xr:uid="{00000000-0005-0000-0000-0000E5350000}"/>
    <cellStyle name="40% - 강조색2 2 2 8" xfId="13889" xr:uid="{00000000-0005-0000-0000-0000E6350000}"/>
    <cellStyle name="40% - 강조색2 2 2 8 10" xfId="13890" xr:uid="{00000000-0005-0000-0000-0000E7350000}"/>
    <cellStyle name="40% - 강조색2 2 2 8 2" xfId="13891" xr:uid="{00000000-0005-0000-0000-0000E8350000}"/>
    <cellStyle name="40% - 강조색2 2 2 8 2 2" xfId="13892" xr:uid="{00000000-0005-0000-0000-0000E9350000}"/>
    <cellStyle name="40% - 강조색2 2 2 8 2 2 2" xfId="13893" xr:uid="{00000000-0005-0000-0000-0000EA350000}"/>
    <cellStyle name="40% - 강조색2 2 2 8 2 2 3" xfId="13894" xr:uid="{00000000-0005-0000-0000-0000EB350000}"/>
    <cellStyle name="40% - 강조색2 2 2 8 2 2 4" xfId="13895" xr:uid="{00000000-0005-0000-0000-0000EC350000}"/>
    <cellStyle name="40% - 강조색2 2 2 8 2 2 5" xfId="13896" xr:uid="{00000000-0005-0000-0000-0000ED350000}"/>
    <cellStyle name="40% - 강조색2 2 2 8 2 3" xfId="13897" xr:uid="{00000000-0005-0000-0000-0000EE350000}"/>
    <cellStyle name="40% - 강조색2 2 2 8 2 4" xfId="13898" xr:uid="{00000000-0005-0000-0000-0000EF350000}"/>
    <cellStyle name="40% - 강조색2 2 2 8 2 5" xfId="13899" xr:uid="{00000000-0005-0000-0000-0000F0350000}"/>
    <cellStyle name="40% - 강조색2 2 2 8 2 6" xfId="13900" xr:uid="{00000000-0005-0000-0000-0000F1350000}"/>
    <cellStyle name="40% - 강조색2 2 2 8 2 7" xfId="13901" xr:uid="{00000000-0005-0000-0000-0000F2350000}"/>
    <cellStyle name="40% - 강조색2 2 2 8 3" xfId="13902" xr:uid="{00000000-0005-0000-0000-0000F3350000}"/>
    <cellStyle name="40% - 강조색2 2 2 8 3 2" xfId="13903" xr:uid="{00000000-0005-0000-0000-0000F4350000}"/>
    <cellStyle name="40% - 강조색2 2 2 8 3 3" xfId="13904" xr:uid="{00000000-0005-0000-0000-0000F5350000}"/>
    <cellStyle name="40% - 강조색2 2 2 8 3 4" xfId="13905" xr:uid="{00000000-0005-0000-0000-0000F6350000}"/>
    <cellStyle name="40% - 강조색2 2 2 8 3 5" xfId="13906" xr:uid="{00000000-0005-0000-0000-0000F7350000}"/>
    <cellStyle name="40% - 강조색2 2 2 8 3 6" xfId="13907" xr:uid="{00000000-0005-0000-0000-0000F8350000}"/>
    <cellStyle name="40% - 강조색2 2 2 8 4" xfId="13908" xr:uid="{00000000-0005-0000-0000-0000F9350000}"/>
    <cellStyle name="40% - 강조색2 2 2 8 4 2" xfId="13909" xr:uid="{00000000-0005-0000-0000-0000FA350000}"/>
    <cellStyle name="40% - 강조색2 2 2 8 5" xfId="13910" xr:uid="{00000000-0005-0000-0000-0000FB350000}"/>
    <cellStyle name="40% - 강조색2 2 2 8 5 2" xfId="13911" xr:uid="{00000000-0005-0000-0000-0000FC350000}"/>
    <cellStyle name="40% - 강조색2 2 2 8 6" xfId="13912" xr:uid="{00000000-0005-0000-0000-0000FD350000}"/>
    <cellStyle name="40% - 강조색2 2 2 8 7" xfId="13913" xr:uid="{00000000-0005-0000-0000-0000FE350000}"/>
    <cellStyle name="40% - 강조색2 2 2 8 8" xfId="13914" xr:uid="{00000000-0005-0000-0000-0000FF350000}"/>
    <cellStyle name="40% - 강조색2 2 2 8 9" xfId="13915" xr:uid="{00000000-0005-0000-0000-000000360000}"/>
    <cellStyle name="40% - 강조색2 2 2 9" xfId="13916" xr:uid="{00000000-0005-0000-0000-000001360000}"/>
    <cellStyle name="40% - 강조색2 2 2 9 10" xfId="13917" xr:uid="{00000000-0005-0000-0000-000002360000}"/>
    <cellStyle name="40% - 강조색2 2 2 9 2" xfId="13918" xr:uid="{00000000-0005-0000-0000-000003360000}"/>
    <cellStyle name="40% - 강조색2 2 2 9 2 2" xfId="13919" xr:uid="{00000000-0005-0000-0000-000004360000}"/>
    <cellStyle name="40% - 강조색2 2 2 9 2 3" xfId="13920" xr:uid="{00000000-0005-0000-0000-000005360000}"/>
    <cellStyle name="40% - 강조색2 2 2 9 2 4" xfId="13921" xr:uid="{00000000-0005-0000-0000-000006360000}"/>
    <cellStyle name="40% - 강조색2 2 2 9 2 5" xfId="13922" xr:uid="{00000000-0005-0000-0000-000007360000}"/>
    <cellStyle name="40% - 강조색2 2 2 9 2 6" xfId="13923" xr:uid="{00000000-0005-0000-0000-000008360000}"/>
    <cellStyle name="40% - 강조색2 2 2 9 3" xfId="13924" xr:uid="{00000000-0005-0000-0000-000009360000}"/>
    <cellStyle name="40% - 강조색2 2 2 9 3 2" xfId="13925" xr:uid="{00000000-0005-0000-0000-00000A360000}"/>
    <cellStyle name="40% - 강조색2 2 2 9 4" xfId="13926" xr:uid="{00000000-0005-0000-0000-00000B360000}"/>
    <cellStyle name="40% - 강조색2 2 2 9 4 2" xfId="13927" xr:uid="{00000000-0005-0000-0000-00000C360000}"/>
    <cellStyle name="40% - 강조색2 2 2 9 5" xfId="13928" xr:uid="{00000000-0005-0000-0000-00000D360000}"/>
    <cellStyle name="40% - 강조색2 2 2 9 5 2" xfId="13929" xr:uid="{00000000-0005-0000-0000-00000E360000}"/>
    <cellStyle name="40% - 강조색2 2 2 9 6" xfId="13930" xr:uid="{00000000-0005-0000-0000-00000F360000}"/>
    <cellStyle name="40% - 강조색2 2 2 9 7" xfId="13931" xr:uid="{00000000-0005-0000-0000-000010360000}"/>
    <cellStyle name="40% - 강조색2 2 2 9 8" xfId="13932" xr:uid="{00000000-0005-0000-0000-000011360000}"/>
    <cellStyle name="40% - 강조색2 2 2 9 9" xfId="13933" xr:uid="{00000000-0005-0000-0000-000012360000}"/>
    <cellStyle name="40% - 강조색2 2 20" xfId="13934" xr:uid="{00000000-0005-0000-0000-000013360000}"/>
    <cellStyle name="40% - 강조색2 2 3" xfId="13935" xr:uid="{00000000-0005-0000-0000-000014360000}"/>
    <cellStyle name="40% - 강조색2 2 3 10" xfId="13936" xr:uid="{00000000-0005-0000-0000-000015360000}"/>
    <cellStyle name="40% - 강조색2 2 3 10 2" xfId="13937" xr:uid="{00000000-0005-0000-0000-000016360000}"/>
    <cellStyle name="40% - 강조색2 2 3 11" xfId="13938" xr:uid="{00000000-0005-0000-0000-000017360000}"/>
    <cellStyle name="40% - 강조색2 2 3 12" xfId="13939" xr:uid="{00000000-0005-0000-0000-000018360000}"/>
    <cellStyle name="40% - 강조색2 2 3 13" xfId="13940" xr:uid="{00000000-0005-0000-0000-000019360000}"/>
    <cellStyle name="40% - 강조색2 2 3 14" xfId="13941" xr:uid="{00000000-0005-0000-0000-00001A360000}"/>
    <cellStyle name="40% - 강조색2 2 3 15" xfId="13942" xr:uid="{00000000-0005-0000-0000-00001B360000}"/>
    <cellStyle name="40% - 강조색2 2 3 2" xfId="13943" xr:uid="{00000000-0005-0000-0000-00001C360000}"/>
    <cellStyle name="40% - 강조색2 2 3 2 10" xfId="13944" xr:uid="{00000000-0005-0000-0000-00001D360000}"/>
    <cellStyle name="40% - 강조색2 2 3 2 11" xfId="13945" xr:uid="{00000000-0005-0000-0000-00001E360000}"/>
    <cellStyle name="40% - 강조색2 2 3 2 12" xfId="13946" xr:uid="{00000000-0005-0000-0000-00001F360000}"/>
    <cellStyle name="40% - 강조색2 2 3 2 13" xfId="13947" xr:uid="{00000000-0005-0000-0000-000020360000}"/>
    <cellStyle name="40% - 강조색2 2 3 2 14" xfId="13948" xr:uid="{00000000-0005-0000-0000-000021360000}"/>
    <cellStyle name="40% - 강조색2 2 3 2 2" xfId="13949" xr:uid="{00000000-0005-0000-0000-000022360000}"/>
    <cellStyle name="40% - 강조색2 2 3 2 2 10" xfId="13950" xr:uid="{00000000-0005-0000-0000-000023360000}"/>
    <cellStyle name="40% - 강조색2 2 3 2 2 2" xfId="13951" xr:uid="{00000000-0005-0000-0000-000024360000}"/>
    <cellStyle name="40% - 강조색2 2 3 2 2 2 2" xfId="13952" xr:uid="{00000000-0005-0000-0000-000025360000}"/>
    <cellStyle name="40% - 강조색2 2 3 2 2 2 2 2" xfId="13953" xr:uid="{00000000-0005-0000-0000-000026360000}"/>
    <cellStyle name="40% - 강조색2 2 3 2 2 2 2 3" xfId="13954" xr:uid="{00000000-0005-0000-0000-000027360000}"/>
    <cellStyle name="40% - 강조색2 2 3 2 2 2 2 4" xfId="13955" xr:uid="{00000000-0005-0000-0000-000028360000}"/>
    <cellStyle name="40% - 강조색2 2 3 2 2 2 2 5" xfId="13956" xr:uid="{00000000-0005-0000-0000-000029360000}"/>
    <cellStyle name="40% - 강조색2 2 3 2 2 2 3" xfId="13957" xr:uid="{00000000-0005-0000-0000-00002A360000}"/>
    <cellStyle name="40% - 강조색2 2 3 2 2 2 4" xfId="13958" xr:uid="{00000000-0005-0000-0000-00002B360000}"/>
    <cellStyle name="40% - 강조색2 2 3 2 2 2 5" xfId="13959" xr:uid="{00000000-0005-0000-0000-00002C360000}"/>
    <cellStyle name="40% - 강조색2 2 3 2 2 2 6" xfId="13960" xr:uid="{00000000-0005-0000-0000-00002D360000}"/>
    <cellStyle name="40% - 강조색2 2 3 2 2 2 7" xfId="13961" xr:uid="{00000000-0005-0000-0000-00002E360000}"/>
    <cellStyle name="40% - 강조색2 2 3 2 2 3" xfId="13962" xr:uid="{00000000-0005-0000-0000-00002F360000}"/>
    <cellStyle name="40% - 강조색2 2 3 2 2 3 2" xfId="13963" xr:uid="{00000000-0005-0000-0000-000030360000}"/>
    <cellStyle name="40% - 강조색2 2 3 2 2 3 3" xfId="13964" xr:uid="{00000000-0005-0000-0000-000031360000}"/>
    <cellStyle name="40% - 강조색2 2 3 2 2 3 4" xfId="13965" xr:uid="{00000000-0005-0000-0000-000032360000}"/>
    <cellStyle name="40% - 강조색2 2 3 2 2 3 5" xfId="13966" xr:uid="{00000000-0005-0000-0000-000033360000}"/>
    <cellStyle name="40% - 강조색2 2 3 2 2 3 6" xfId="13967" xr:uid="{00000000-0005-0000-0000-000034360000}"/>
    <cellStyle name="40% - 강조색2 2 3 2 2 4" xfId="13968" xr:uid="{00000000-0005-0000-0000-000035360000}"/>
    <cellStyle name="40% - 강조색2 2 3 2 2 4 2" xfId="13969" xr:uid="{00000000-0005-0000-0000-000036360000}"/>
    <cellStyle name="40% - 강조색2 2 3 2 2 4 3" xfId="13970" xr:uid="{00000000-0005-0000-0000-000037360000}"/>
    <cellStyle name="40% - 강조색2 2 3 2 2 5" xfId="13971" xr:uid="{00000000-0005-0000-0000-000038360000}"/>
    <cellStyle name="40% - 강조색2 2 3 2 2 5 2" xfId="13972" xr:uid="{00000000-0005-0000-0000-000039360000}"/>
    <cellStyle name="40% - 강조색2 2 3 2 2 6" xfId="13973" xr:uid="{00000000-0005-0000-0000-00003A360000}"/>
    <cellStyle name="40% - 강조색2 2 3 2 2 7" xfId="13974" xr:uid="{00000000-0005-0000-0000-00003B360000}"/>
    <cellStyle name="40% - 강조색2 2 3 2 2 8" xfId="13975" xr:uid="{00000000-0005-0000-0000-00003C360000}"/>
    <cellStyle name="40% - 강조색2 2 3 2 2 9" xfId="13976" xr:uid="{00000000-0005-0000-0000-00003D360000}"/>
    <cellStyle name="40% - 강조색2 2 3 2 3" xfId="13977" xr:uid="{00000000-0005-0000-0000-00003E360000}"/>
    <cellStyle name="40% - 강조색2 2 3 2 3 10" xfId="13978" xr:uid="{00000000-0005-0000-0000-00003F360000}"/>
    <cellStyle name="40% - 강조색2 2 3 2 3 2" xfId="13979" xr:uid="{00000000-0005-0000-0000-000040360000}"/>
    <cellStyle name="40% - 강조색2 2 3 2 3 2 2" xfId="13980" xr:uid="{00000000-0005-0000-0000-000041360000}"/>
    <cellStyle name="40% - 강조색2 2 3 2 3 2 2 2" xfId="13981" xr:uid="{00000000-0005-0000-0000-000042360000}"/>
    <cellStyle name="40% - 강조색2 2 3 2 3 2 2 3" xfId="13982" xr:uid="{00000000-0005-0000-0000-000043360000}"/>
    <cellStyle name="40% - 강조색2 2 3 2 3 2 2 4" xfId="13983" xr:uid="{00000000-0005-0000-0000-000044360000}"/>
    <cellStyle name="40% - 강조색2 2 3 2 3 2 2 5" xfId="13984" xr:uid="{00000000-0005-0000-0000-000045360000}"/>
    <cellStyle name="40% - 강조색2 2 3 2 3 2 3" xfId="13985" xr:uid="{00000000-0005-0000-0000-000046360000}"/>
    <cellStyle name="40% - 강조색2 2 3 2 3 2 4" xfId="13986" xr:uid="{00000000-0005-0000-0000-000047360000}"/>
    <cellStyle name="40% - 강조색2 2 3 2 3 2 5" xfId="13987" xr:uid="{00000000-0005-0000-0000-000048360000}"/>
    <cellStyle name="40% - 강조색2 2 3 2 3 2 6" xfId="13988" xr:uid="{00000000-0005-0000-0000-000049360000}"/>
    <cellStyle name="40% - 강조색2 2 3 2 3 2 7" xfId="13989" xr:uid="{00000000-0005-0000-0000-00004A360000}"/>
    <cellStyle name="40% - 강조색2 2 3 2 3 3" xfId="13990" xr:uid="{00000000-0005-0000-0000-00004B360000}"/>
    <cellStyle name="40% - 강조색2 2 3 2 3 3 2" xfId="13991" xr:uid="{00000000-0005-0000-0000-00004C360000}"/>
    <cellStyle name="40% - 강조색2 2 3 2 3 3 3" xfId="13992" xr:uid="{00000000-0005-0000-0000-00004D360000}"/>
    <cellStyle name="40% - 강조색2 2 3 2 3 3 4" xfId="13993" xr:uid="{00000000-0005-0000-0000-00004E360000}"/>
    <cellStyle name="40% - 강조색2 2 3 2 3 3 5" xfId="13994" xr:uid="{00000000-0005-0000-0000-00004F360000}"/>
    <cellStyle name="40% - 강조색2 2 3 2 3 3 6" xfId="13995" xr:uid="{00000000-0005-0000-0000-000050360000}"/>
    <cellStyle name="40% - 강조색2 2 3 2 3 4" xfId="13996" xr:uid="{00000000-0005-0000-0000-000051360000}"/>
    <cellStyle name="40% - 강조색2 2 3 2 3 4 2" xfId="13997" xr:uid="{00000000-0005-0000-0000-000052360000}"/>
    <cellStyle name="40% - 강조색2 2 3 2 3 4 3" xfId="13998" xr:uid="{00000000-0005-0000-0000-000053360000}"/>
    <cellStyle name="40% - 강조색2 2 3 2 3 5" xfId="13999" xr:uid="{00000000-0005-0000-0000-000054360000}"/>
    <cellStyle name="40% - 강조색2 2 3 2 3 5 2" xfId="14000" xr:uid="{00000000-0005-0000-0000-000055360000}"/>
    <cellStyle name="40% - 강조색2 2 3 2 3 6" xfId="14001" xr:uid="{00000000-0005-0000-0000-000056360000}"/>
    <cellStyle name="40% - 강조색2 2 3 2 3 7" xfId="14002" xr:uid="{00000000-0005-0000-0000-000057360000}"/>
    <cellStyle name="40% - 강조색2 2 3 2 3 8" xfId="14003" xr:uid="{00000000-0005-0000-0000-000058360000}"/>
    <cellStyle name="40% - 강조색2 2 3 2 3 9" xfId="14004" xr:uid="{00000000-0005-0000-0000-000059360000}"/>
    <cellStyle name="40% - 강조색2 2 3 2 4" xfId="14005" xr:uid="{00000000-0005-0000-0000-00005A360000}"/>
    <cellStyle name="40% - 강조색2 2 3 2 4 10" xfId="14006" xr:uid="{00000000-0005-0000-0000-00005B360000}"/>
    <cellStyle name="40% - 강조색2 2 3 2 4 2" xfId="14007" xr:uid="{00000000-0005-0000-0000-00005C360000}"/>
    <cellStyle name="40% - 강조색2 2 3 2 4 2 2" xfId="14008" xr:uid="{00000000-0005-0000-0000-00005D360000}"/>
    <cellStyle name="40% - 강조색2 2 3 2 4 2 3" xfId="14009" xr:uid="{00000000-0005-0000-0000-00005E360000}"/>
    <cellStyle name="40% - 강조색2 2 3 2 4 2 4" xfId="14010" xr:uid="{00000000-0005-0000-0000-00005F360000}"/>
    <cellStyle name="40% - 강조색2 2 3 2 4 2 5" xfId="14011" xr:uid="{00000000-0005-0000-0000-000060360000}"/>
    <cellStyle name="40% - 강조색2 2 3 2 4 2 6" xfId="14012" xr:uid="{00000000-0005-0000-0000-000061360000}"/>
    <cellStyle name="40% - 강조색2 2 3 2 4 3" xfId="14013" xr:uid="{00000000-0005-0000-0000-000062360000}"/>
    <cellStyle name="40% - 강조색2 2 3 2 4 3 2" xfId="14014" xr:uid="{00000000-0005-0000-0000-000063360000}"/>
    <cellStyle name="40% - 강조색2 2 3 2 4 3 3" xfId="14015" xr:uid="{00000000-0005-0000-0000-000064360000}"/>
    <cellStyle name="40% - 강조색2 2 3 2 4 4" xfId="14016" xr:uid="{00000000-0005-0000-0000-000065360000}"/>
    <cellStyle name="40% - 강조색2 2 3 2 4 4 2" xfId="14017" xr:uid="{00000000-0005-0000-0000-000066360000}"/>
    <cellStyle name="40% - 강조색2 2 3 2 4 4 3" xfId="14018" xr:uid="{00000000-0005-0000-0000-000067360000}"/>
    <cellStyle name="40% - 강조색2 2 3 2 4 5" xfId="14019" xr:uid="{00000000-0005-0000-0000-000068360000}"/>
    <cellStyle name="40% - 강조색2 2 3 2 4 5 2" xfId="14020" xr:uid="{00000000-0005-0000-0000-000069360000}"/>
    <cellStyle name="40% - 강조색2 2 3 2 4 6" xfId="14021" xr:uid="{00000000-0005-0000-0000-00006A360000}"/>
    <cellStyle name="40% - 강조색2 2 3 2 4 7" xfId="14022" xr:uid="{00000000-0005-0000-0000-00006B360000}"/>
    <cellStyle name="40% - 강조색2 2 3 2 4 8" xfId="14023" xr:uid="{00000000-0005-0000-0000-00006C360000}"/>
    <cellStyle name="40% - 강조색2 2 3 2 4 9" xfId="14024" xr:uid="{00000000-0005-0000-0000-00006D360000}"/>
    <cellStyle name="40% - 강조색2 2 3 2 5" xfId="14025" xr:uid="{00000000-0005-0000-0000-00006E360000}"/>
    <cellStyle name="40% - 강조색2 2 3 2 5 10" xfId="14026" xr:uid="{00000000-0005-0000-0000-00006F360000}"/>
    <cellStyle name="40% - 강조색2 2 3 2 5 2" xfId="14027" xr:uid="{00000000-0005-0000-0000-000070360000}"/>
    <cellStyle name="40% - 강조색2 2 3 2 5 2 2" xfId="14028" xr:uid="{00000000-0005-0000-0000-000071360000}"/>
    <cellStyle name="40% - 강조색2 2 3 2 5 2 3" xfId="14029" xr:uid="{00000000-0005-0000-0000-000072360000}"/>
    <cellStyle name="40% - 강조색2 2 3 2 5 3" xfId="14030" xr:uid="{00000000-0005-0000-0000-000073360000}"/>
    <cellStyle name="40% - 강조색2 2 3 2 5 3 2" xfId="14031" xr:uid="{00000000-0005-0000-0000-000074360000}"/>
    <cellStyle name="40% - 강조색2 2 3 2 5 3 3" xfId="14032" xr:uid="{00000000-0005-0000-0000-000075360000}"/>
    <cellStyle name="40% - 강조색2 2 3 2 5 4" xfId="14033" xr:uid="{00000000-0005-0000-0000-000076360000}"/>
    <cellStyle name="40% - 강조색2 2 3 2 5 4 2" xfId="14034" xr:uid="{00000000-0005-0000-0000-000077360000}"/>
    <cellStyle name="40% - 강조색2 2 3 2 5 5" xfId="14035" xr:uid="{00000000-0005-0000-0000-000078360000}"/>
    <cellStyle name="40% - 강조색2 2 3 2 5 5 2" xfId="14036" xr:uid="{00000000-0005-0000-0000-000079360000}"/>
    <cellStyle name="40% - 강조색2 2 3 2 5 6" xfId="14037" xr:uid="{00000000-0005-0000-0000-00007A360000}"/>
    <cellStyle name="40% - 강조색2 2 3 2 5 7" xfId="14038" xr:uid="{00000000-0005-0000-0000-00007B360000}"/>
    <cellStyle name="40% - 강조색2 2 3 2 5 8" xfId="14039" xr:uid="{00000000-0005-0000-0000-00007C360000}"/>
    <cellStyle name="40% - 강조색2 2 3 2 5 9" xfId="14040" xr:uid="{00000000-0005-0000-0000-00007D360000}"/>
    <cellStyle name="40% - 강조색2 2 3 2 6" xfId="14041" xr:uid="{00000000-0005-0000-0000-00007E360000}"/>
    <cellStyle name="40% - 강조색2 2 3 2 6 2" xfId="14042" xr:uid="{00000000-0005-0000-0000-00007F360000}"/>
    <cellStyle name="40% - 강조색2 2 3 2 6 3" xfId="14043" xr:uid="{00000000-0005-0000-0000-000080360000}"/>
    <cellStyle name="40% - 강조색2 2 3 2 7" xfId="14044" xr:uid="{00000000-0005-0000-0000-000081360000}"/>
    <cellStyle name="40% - 강조색2 2 3 2 7 2" xfId="14045" xr:uid="{00000000-0005-0000-0000-000082360000}"/>
    <cellStyle name="40% - 강조색2 2 3 2 7 3" xfId="14046" xr:uid="{00000000-0005-0000-0000-000083360000}"/>
    <cellStyle name="40% - 강조색2 2 3 2 8" xfId="14047" xr:uid="{00000000-0005-0000-0000-000084360000}"/>
    <cellStyle name="40% - 강조색2 2 3 2 8 2" xfId="14048" xr:uid="{00000000-0005-0000-0000-000085360000}"/>
    <cellStyle name="40% - 강조색2 2 3 2 8 3" xfId="14049" xr:uid="{00000000-0005-0000-0000-000086360000}"/>
    <cellStyle name="40% - 강조색2 2 3 2 9" xfId="14050" xr:uid="{00000000-0005-0000-0000-000087360000}"/>
    <cellStyle name="40% - 강조색2 2 3 2 9 2" xfId="14051" xr:uid="{00000000-0005-0000-0000-000088360000}"/>
    <cellStyle name="40% - 강조색2 2 3 3" xfId="14052" xr:uid="{00000000-0005-0000-0000-000089360000}"/>
    <cellStyle name="40% - 강조색2 2 3 3 10" xfId="14053" xr:uid="{00000000-0005-0000-0000-00008A360000}"/>
    <cellStyle name="40% - 강조색2 2 3 3 2" xfId="14054" xr:uid="{00000000-0005-0000-0000-00008B360000}"/>
    <cellStyle name="40% - 강조색2 2 3 3 2 2" xfId="14055" xr:uid="{00000000-0005-0000-0000-00008C360000}"/>
    <cellStyle name="40% - 강조색2 2 3 3 2 2 2" xfId="14056" xr:uid="{00000000-0005-0000-0000-00008D360000}"/>
    <cellStyle name="40% - 강조색2 2 3 3 2 2 3" xfId="14057" xr:uid="{00000000-0005-0000-0000-00008E360000}"/>
    <cellStyle name="40% - 강조색2 2 3 3 2 2 4" xfId="14058" xr:uid="{00000000-0005-0000-0000-00008F360000}"/>
    <cellStyle name="40% - 강조색2 2 3 3 2 2 5" xfId="14059" xr:uid="{00000000-0005-0000-0000-000090360000}"/>
    <cellStyle name="40% - 강조색2 2 3 3 2 3" xfId="14060" xr:uid="{00000000-0005-0000-0000-000091360000}"/>
    <cellStyle name="40% - 강조색2 2 3 3 2 4" xfId="14061" xr:uid="{00000000-0005-0000-0000-000092360000}"/>
    <cellStyle name="40% - 강조색2 2 3 3 2 5" xfId="14062" xr:uid="{00000000-0005-0000-0000-000093360000}"/>
    <cellStyle name="40% - 강조색2 2 3 3 2 6" xfId="14063" xr:uid="{00000000-0005-0000-0000-000094360000}"/>
    <cellStyle name="40% - 강조색2 2 3 3 2 7" xfId="14064" xr:uid="{00000000-0005-0000-0000-000095360000}"/>
    <cellStyle name="40% - 강조색2 2 3 3 3" xfId="14065" xr:uid="{00000000-0005-0000-0000-000096360000}"/>
    <cellStyle name="40% - 강조색2 2 3 3 3 2" xfId="14066" xr:uid="{00000000-0005-0000-0000-000097360000}"/>
    <cellStyle name="40% - 강조색2 2 3 3 3 3" xfId="14067" xr:uid="{00000000-0005-0000-0000-000098360000}"/>
    <cellStyle name="40% - 강조색2 2 3 3 3 4" xfId="14068" xr:uid="{00000000-0005-0000-0000-000099360000}"/>
    <cellStyle name="40% - 강조색2 2 3 3 3 5" xfId="14069" xr:uid="{00000000-0005-0000-0000-00009A360000}"/>
    <cellStyle name="40% - 강조색2 2 3 3 3 6" xfId="14070" xr:uid="{00000000-0005-0000-0000-00009B360000}"/>
    <cellStyle name="40% - 강조색2 2 3 3 4" xfId="14071" xr:uid="{00000000-0005-0000-0000-00009C360000}"/>
    <cellStyle name="40% - 강조색2 2 3 3 4 2" xfId="14072" xr:uid="{00000000-0005-0000-0000-00009D360000}"/>
    <cellStyle name="40% - 강조색2 2 3 3 4 3" xfId="14073" xr:uid="{00000000-0005-0000-0000-00009E360000}"/>
    <cellStyle name="40% - 강조색2 2 3 3 5" xfId="14074" xr:uid="{00000000-0005-0000-0000-00009F360000}"/>
    <cellStyle name="40% - 강조색2 2 3 3 5 2" xfId="14075" xr:uid="{00000000-0005-0000-0000-0000A0360000}"/>
    <cellStyle name="40% - 강조색2 2 3 3 6" xfId="14076" xr:uid="{00000000-0005-0000-0000-0000A1360000}"/>
    <cellStyle name="40% - 강조색2 2 3 3 7" xfId="14077" xr:uid="{00000000-0005-0000-0000-0000A2360000}"/>
    <cellStyle name="40% - 강조색2 2 3 3 8" xfId="14078" xr:uid="{00000000-0005-0000-0000-0000A3360000}"/>
    <cellStyle name="40% - 강조색2 2 3 3 9" xfId="14079" xr:uid="{00000000-0005-0000-0000-0000A4360000}"/>
    <cellStyle name="40% - 강조색2 2 3 4" xfId="14080" xr:uid="{00000000-0005-0000-0000-0000A5360000}"/>
    <cellStyle name="40% - 강조색2 2 3 4 10" xfId="14081" xr:uid="{00000000-0005-0000-0000-0000A6360000}"/>
    <cellStyle name="40% - 강조색2 2 3 4 2" xfId="14082" xr:uid="{00000000-0005-0000-0000-0000A7360000}"/>
    <cellStyle name="40% - 강조색2 2 3 4 2 2" xfId="14083" xr:uid="{00000000-0005-0000-0000-0000A8360000}"/>
    <cellStyle name="40% - 강조색2 2 3 4 2 2 2" xfId="14084" xr:uid="{00000000-0005-0000-0000-0000A9360000}"/>
    <cellStyle name="40% - 강조색2 2 3 4 2 2 3" xfId="14085" xr:uid="{00000000-0005-0000-0000-0000AA360000}"/>
    <cellStyle name="40% - 강조색2 2 3 4 2 2 4" xfId="14086" xr:uid="{00000000-0005-0000-0000-0000AB360000}"/>
    <cellStyle name="40% - 강조색2 2 3 4 2 2 5" xfId="14087" xr:uid="{00000000-0005-0000-0000-0000AC360000}"/>
    <cellStyle name="40% - 강조색2 2 3 4 2 3" xfId="14088" xr:uid="{00000000-0005-0000-0000-0000AD360000}"/>
    <cellStyle name="40% - 강조색2 2 3 4 2 4" xfId="14089" xr:uid="{00000000-0005-0000-0000-0000AE360000}"/>
    <cellStyle name="40% - 강조색2 2 3 4 2 5" xfId="14090" xr:uid="{00000000-0005-0000-0000-0000AF360000}"/>
    <cellStyle name="40% - 강조색2 2 3 4 2 6" xfId="14091" xr:uid="{00000000-0005-0000-0000-0000B0360000}"/>
    <cellStyle name="40% - 강조색2 2 3 4 2 7" xfId="14092" xr:uid="{00000000-0005-0000-0000-0000B1360000}"/>
    <cellStyle name="40% - 강조색2 2 3 4 3" xfId="14093" xr:uid="{00000000-0005-0000-0000-0000B2360000}"/>
    <cellStyle name="40% - 강조색2 2 3 4 3 2" xfId="14094" xr:uid="{00000000-0005-0000-0000-0000B3360000}"/>
    <cellStyle name="40% - 강조색2 2 3 4 3 3" xfId="14095" xr:uid="{00000000-0005-0000-0000-0000B4360000}"/>
    <cellStyle name="40% - 강조색2 2 3 4 3 4" xfId="14096" xr:uid="{00000000-0005-0000-0000-0000B5360000}"/>
    <cellStyle name="40% - 강조색2 2 3 4 3 5" xfId="14097" xr:uid="{00000000-0005-0000-0000-0000B6360000}"/>
    <cellStyle name="40% - 강조색2 2 3 4 3 6" xfId="14098" xr:uid="{00000000-0005-0000-0000-0000B7360000}"/>
    <cellStyle name="40% - 강조색2 2 3 4 4" xfId="14099" xr:uid="{00000000-0005-0000-0000-0000B8360000}"/>
    <cellStyle name="40% - 강조색2 2 3 4 4 2" xfId="14100" xr:uid="{00000000-0005-0000-0000-0000B9360000}"/>
    <cellStyle name="40% - 강조색2 2 3 4 4 3" xfId="14101" xr:uid="{00000000-0005-0000-0000-0000BA360000}"/>
    <cellStyle name="40% - 강조색2 2 3 4 5" xfId="14102" xr:uid="{00000000-0005-0000-0000-0000BB360000}"/>
    <cellStyle name="40% - 강조색2 2 3 4 5 2" xfId="14103" xr:uid="{00000000-0005-0000-0000-0000BC360000}"/>
    <cellStyle name="40% - 강조색2 2 3 4 6" xfId="14104" xr:uid="{00000000-0005-0000-0000-0000BD360000}"/>
    <cellStyle name="40% - 강조색2 2 3 4 7" xfId="14105" xr:uid="{00000000-0005-0000-0000-0000BE360000}"/>
    <cellStyle name="40% - 강조색2 2 3 4 8" xfId="14106" xr:uid="{00000000-0005-0000-0000-0000BF360000}"/>
    <cellStyle name="40% - 강조색2 2 3 4 9" xfId="14107" xr:uid="{00000000-0005-0000-0000-0000C0360000}"/>
    <cellStyle name="40% - 강조색2 2 3 5" xfId="14108" xr:uid="{00000000-0005-0000-0000-0000C1360000}"/>
    <cellStyle name="40% - 강조색2 2 3 5 10" xfId="14109" xr:uid="{00000000-0005-0000-0000-0000C2360000}"/>
    <cellStyle name="40% - 강조색2 2 3 5 2" xfId="14110" xr:uid="{00000000-0005-0000-0000-0000C3360000}"/>
    <cellStyle name="40% - 강조색2 2 3 5 2 2" xfId="14111" xr:uid="{00000000-0005-0000-0000-0000C4360000}"/>
    <cellStyle name="40% - 강조색2 2 3 5 2 3" xfId="14112" xr:uid="{00000000-0005-0000-0000-0000C5360000}"/>
    <cellStyle name="40% - 강조색2 2 3 5 2 4" xfId="14113" xr:uid="{00000000-0005-0000-0000-0000C6360000}"/>
    <cellStyle name="40% - 강조색2 2 3 5 2 5" xfId="14114" xr:uid="{00000000-0005-0000-0000-0000C7360000}"/>
    <cellStyle name="40% - 강조색2 2 3 5 2 6" xfId="14115" xr:uid="{00000000-0005-0000-0000-0000C8360000}"/>
    <cellStyle name="40% - 강조색2 2 3 5 3" xfId="14116" xr:uid="{00000000-0005-0000-0000-0000C9360000}"/>
    <cellStyle name="40% - 강조색2 2 3 5 3 2" xfId="14117" xr:uid="{00000000-0005-0000-0000-0000CA360000}"/>
    <cellStyle name="40% - 강조색2 2 3 5 3 3" xfId="14118" xr:uid="{00000000-0005-0000-0000-0000CB360000}"/>
    <cellStyle name="40% - 강조색2 2 3 5 4" xfId="14119" xr:uid="{00000000-0005-0000-0000-0000CC360000}"/>
    <cellStyle name="40% - 강조색2 2 3 5 4 2" xfId="14120" xr:uid="{00000000-0005-0000-0000-0000CD360000}"/>
    <cellStyle name="40% - 강조색2 2 3 5 4 3" xfId="14121" xr:uid="{00000000-0005-0000-0000-0000CE360000}"/>
    <cellStyle name="40% - 강조색2 2 3 5 5" xfId="14122" xr:uid="{00000000-0005-0000-0000-0000CF360000}"/>
    <cellStyle name="40% - 강조색2 2 3 5 5 2" xfId="14123" xr:uid="{00000000-0005-0000-0000-0000D0360000}"/>
    <cellStyle name="40% - 강조색2 2 3 5 6" xfId="14124" xr:uid="{00000000-0005-0000-0000-0000D1360000}"/>
    <cellStyle name="40% - 강조색2 2 3 5 7" xfId="14125" xr:uid="{00000000-0005-0000-0000-0000D2360000}"/>
    <cellStyle name="40% - 강조색2 2 3 5 8" xfId="14126" xr:uid="{00000000-0005-0000-0000-0000D3360000}"/>
    <cellStyle name="40% - 강조색2 2 3 5 9" xfId="14127" xr:uid="{00000000-0005-0000-0000-0000D4360000}"/>
    <cellStyle name="40% - 강조색2 2 3 6" xfId="14128" xr:uid="{00000000-0005-0000-0000-0000D5360000}"/>
    <cellStyle name="40% - 강조색2 2 3 6 10" xfId="14129" xr:uid="{00000000-0005-0000-0000-0000D6360000}"/>
    <cellStyle name="40% - 강조색2 2 3 6 2" xfId="14130" xr:uid="{00000000-0005-0000-0000-0000D7360000}"/>
    <cellStyle name="40% - 강조색2 2 3 6 2 2" xfId="14131" xr:uid="{00000000-0005-0000-0000-0000D8360000}"/>
    <cellStyle name="40% - 강조색2 2 3 6 2 3" xfId="14132" xr:uid="{00000000-0005-0000-0000-0000D9360000}"/>
    <cellStyle name="40% - 강조색2 2 3 6 3" xfId="14133" xr:uid="{00000000-0005-0000-0000-0000DA360000}"/>
    <cellStyle name="40% - 강조색2 2 3 6 3 2" xfId="14134" xr:uid="{00000000-0005-0000-0000-0000DB360000}"/>
    <cellStyle name="40% - 강조색2 2 3 6 3 3" xfId="14135" xr:uid="{00000000-0005-0000-0000-0000DC360000}"/>
    <cellStyle name="40% - 강조색2 2 3 6 4" xfId="14136" xr:uid="{00000000-0005-0000-0000-0000DD360000}"/>
    <cellStyle name="40% - 강조색2 2 3 6 4 2" xfId="14137" xr:uid="{00000000-0005-0000-0000-0000DE360000}"/>
    <cellStyle name="40% - 강조색2 2 3 6 5" xfId="14138" xr:uid="{00000000-0005-0000-0000-0000DF360000}"/>
    <cellStyle name="40% - 강조색2 2 3 6 5 2" xfId="14139" xr:uid="{00000000-0005-0000-0000-0000E0360000}"/>
    <cellStyle name="40% - 강조색2 2 3 6 6" xfId="14140" xr:uid="{00000000-0005-0000-0000-0000E1360000}"/>
    <cellStyle name="40% - 강조색2 2 3 6 7" xfId="14141" xr:uid="{00000000-0005-0000-0000-0000E2360000}"/>
    <cellStyle name="40% - 강조색2 2 3 6 8" xfId="14142" xr:uid="{00000000-0005-0000-0000-0000E3360000}"/>
    <cellStyle name="40% - 강조색2 2 3 6 9" xfId="14143" xr:uid="{00000000-0005-0000-0000-0000E4360000}"/>
    <cellStyle name="40% - 강조색2 2 3 7" xfId="14144" xr:uid="{00000000-0005-0000-0000-0000E5360000}"/>
    <cellStyle name="40% - 강조색2 2 3 7 2" xfId="14145" xr:uid="{00000000-0005-0000-0000-0000E6360000}"/>
    <cellStyle name="40% - 강조색2 2 3 7 3" xfId="14146" xr:uid="{00000000-0005-0000-0000-0000E7360000}"/>
    <cellStyle name="40% - 강조색2 2 3 8" xfId="14147" xr:uid="{00000000-0005-0000-0000-0000E8360000}"/>
    <cellStyle name="40% - 강조색2 2 3 8 2" xfId="14148" xr:uid="{00000000-0005-0000-0000-0000E9360000}"/>
    <cellStyle name="40% - 강조색2 2 3 8 3" xfId="14149" xr:uid="{00000000-0005-0000-0000-0000EA360000}"/>
    <cellStyle name="40% - 강조색2 2 3 9" xfId="14150" xr:uid="{00000000-0005-0000-0000-0000EB360000}"/>
    <cellStyle name="40% - 강조색2 2 3 9 2" xfId="14151" xr:uid="{00000000-0005-0000-0000-0000EC360000}"/>
    <cellStyle name="40% - 강조색2 2 3 9 3" xfId="14152" xr:uid="{00000000-0005-0000-0000-0000ED360000}"/>
    <cellStyle name="40% - 강조색2 2 4" xfId="14153" xr:uid="{00000000-0005-0000-0000-0000EE360000}"/>
    <cellStyle name="40% - 강조색2 2 4 10" xfId="14154" xr:uid="{00000000-0005-0000-0000-0000EF360000}"/>
    <cellStyle name="40% - 강조색2 2 4 10 2" xfId="14155" xr:uid="{00000000-0005-0000-0000-0000F0360000}"/>
    <cellStyle name="40% - 강조색2 2 4 11" xfId="14156" xr:uid="{00000000-0005-0000-0000-0000F1360000}"/>
    <cellStyle name="40% - 강조색2 2 4 12" xfId="14157" xr:uid="{00000000-0005-0000-0000-0000F2360000}"/>
    <cellStyle name="40% - 강조색2 2 4 13" xfId="14158" xr:uid="{00000000-0005-0000-0000-0000F3360000}"/>
    <cellStyle name="40% - 강조색2 2 4 14" xfId="14159" xr:uid="{00000000-0005-0000-0000-0000F4360000}"/>
    <cellStyle name="40% - 강조색2 2 4 15" xfId="14160" xr:uid="{00000000-0005-0000-0000-0000F5360000}"/>
    <cellStyle name="40% - 강조색2 2 4 2" xfId="14161" xr:uid="{00000000-0005-0000-0000-0000F6360000}"/>
    <cellStyle name="40% - 강조색2 2 4 2 10" xfId="14162" xr:uid="{00000000-0005-0000-0000-0000F7360000}"/>
    <cellStyle name="40% - 강조색2 2 4 2 11" xfId="14163" xr:uid="{00000000-0005-0000-0000-0000F8360000}"/>
    <cellStyle name="40% - 강조색2 2 4 2 12" xfId="14164" xr:uid="{00000000-0005-0000-0000-0000F9360000}"/>
    <cellStyle name="40% - 강조색2 2 4 2 2" xfId="14165" xr:uid="{00000000-0005-0000-0000-0000FA360000}"/>
    <cellStyle name="40% - 강조색2 2 4 2 2 10" xfId="14166" xr:uid="{00000000-0005-0000-0000-0000FB360000}"/>
    <cellStyle name="40% - 강조색2 2 4 2 2 2" xfId="14167" xr:uid="{00000000-0005-0000-0000-0000FC360000}"/>
    <cellStyle name="40% - 강조색2 2 4 2 2 2 2" xfId="14168" xr:uid="{00000000-0005-0000-0000-0000FD360000}"/>
    <cellStyle name="40% - 강조색2 2 4 2 2 2 2 2" xfId="14169" xr:uid="{00000000-0005-0000-0000-0000FE360000}"/>
    <cellStyle name="40% - 강조색2 2 4 2 2 2 2 3" xfId="14170" xr:uid="{00000000-0005-0000-0000-0000FF360000}"/>
    <cellStyle name="40% - 강조색2 2 4 2 2 2 2 4" xfId="14171" xr:uid="{00000000-0005-0000-0000-000000370000}"/>
    <cellStyle name="40% - 강조색2 2 4 2 2 2 2 5" xfId="14172" xr:uid="{00000000-0005-0000-0000-000001370000}"/>
    <cellStyle name="40% - 강조색2 2 4 2 2 2 3" xfId="14173" xr:uid="{00000000-0005-0000-0000-000002370000}"/>
    <cellStyle name="40% - 강조색2 2 4 2 2 2 4" xfId="14174" xr:uid="{00000000-0005-0000-0000-000003370000}"/>
    <cellStyle name="40% - 강조색2 2 4 2 2 2 5" xfId="14175" xr:uid="{00000000-0005-0000-0000-000004370000}"/>
    <cellStyle name="40% - 강조색2 2 4 2 2 2 6" xfId="14176" xr:uid="{00000000-0005-0000-0000-000005370000}"/>
    <cellStyle name="40% - 강조색2 2 4 2 2 2 7" xfId="14177" xr:uid="{00000000-0005-0000-0000-000006370000}"/>
    <cellStyle name="40% - 강조색2 2 4 2 2 3" xfId="14178" xr:uid="{00000000-0005-0000-0000-000007370000}"/>
    <cellStyle name="40% - 강조색2 2 4 2 2 3 2" xfId="14179" xr:uid="{00000000-0005-0000-0000-000008370000}"/>
    <cellStyle name="40% - 강조색2 2 4 2 2 3 3" xfId="14180" xr:uid="{00000000-0005-0000-0000-000009370000}"/>
    <cellStyle name="40% - 강조색2 2 4 2 2 3 4" xfId="14181" xr:uid="{00000000-0005-0000-0000-00000A370000}"/>
    <cellStyle name="40% - 강조색2 2 4 2 2 3 5" xfId="14182" xr:uid="{00000000-0005-0000-0000-00000B370000}"/>
    <cellStyle name="40% - 강조색2 2 4 2 2 3 6" xfId="14183" xr:uid="{00000000-0005-0000-0000-00000C370000}"/>
    <cellStyle name="40% - 강조색2 2 4 2 2 4" xfId="14184" xr:uid="{00000000-0005-0000-0000-00000D370000}"/>
    <cellStyle name="40% - 강조색2 2 4 2 2 4 2" xfId="14185" xr:uid="{00000000-0005-0000-0000-00000E370000}"/>
    <cellStyle name="40% - 강조색2 2 4 2 2 5" xfId="14186" xr:uid="{00000000-0005-0000-0000-00000F370000}"/>
    <cellStyle name="40% - 강조색2 2 4 2 2 5 2" xfId="14187" xr:uid="{00000000-0005-0000-0000-000010370000}"/>
    <cellStyle name="40% - 강조색2 2 4 2 2 6" xfId="14188" xr:uid="{00000000-0005-0000-0000-000011370000}"/>
    <cellStyle name="40% - 강조색2 2 4 2 2 7" xfId="14189" xr:uid="{00000000-0005-0000-0000-000012370000}"/>
    <cellStyle name="40% - 강조색2 2 4 2 2 8" xfId="14190" xr:uid="{00000000-0005-0000-0000-000013370000}"/>
    <cellStyle name="40% - 강조색2 2 4 2 2 9" xfId="14191" xr:uid="{00000000-0005-0000-0000-000014370000}"/>
    <cellStyle name="40% - 강조색2 2 4 2 3" xfId="14192" xr:uid="{00000000-0005-0000-0000-000015370000}"/>
    <cellStyle name="40% - 강조색2 2 4 2 3 10" xfId="14193" xr:uid="{00000000-0005-0000-0000-000016370000}"/>
    <cellStyle name="40% - 강조색2 2 4 2 3 2" xfId="14194" xr:uid="{00000000-0005-0000-0000-000017370000}"/>
    <cellStyle name="40% - 강조색2 2 4 2 3 2 2" xfId="14195" xr:uid="{00000000-0005-0000-0000-000018370000}"/>
    <cellStyle name="40% - 강조색2 2 4 2 3 2 3" xfId="14196" xr:uid="{00000000-0005-0000-0000-000019370000}"/>
    <cellStyle name="40% - 강조색2 2 4 2 3 2 4" xfId="14197" xr:uid="{00000000-0005-0000-0000-00001A370000}"/>
    <cellStyle name="40% - 강조색2 2 4 2 3 2 5" xfId="14198" xr:uid="{00000000-0005-0000-0000-00001B370000}"/>
    <cellStyle name="40% - 강조색2 2 4 2 3 2 6" xfId="14199" xr:uid="{00000000-0005-0000-0000-00001C370000}"/>
    <cellStyle name="40% - 강조색2 2 4 2 3 3" xfId="14200" xr:uid="{00000000-0005-0000-0000-00001D370000}"/>
    <cellStyle name="40% - 강조색2 2 4 2 3 3 2" xfId="14201" xr:uid="{00000000-0005-0000-0000-00001E370000}"/>
    <cellStyle name="40% - 강조색2 2 4 2 3 4" xfId="14202" xr:uid="{00000000-0005-0000-0000-00001F370000}"/>
    <cellStyle name="40% - 강조색2 2 4 2 3 4 2" xfId="14203" xr:uid="{00000000-0005-0000-0000-000020370000}"/>
    <cellStyle name="40% - 강조색2 2 4 2 3 5" xfId="14204" xr:uid="{00000000-0005-0000-0000-000021370000}"/>
    <cellStyle name="40% - 강조색2 2 4 2 3 5 2" xfId="14205" xr:uid="{00000000-0005-0000-0000-000022370000}"/>
    <cellStyle name="40% - 강조색2 2 4 2 3 6" xfId="14206" xr:uid="{00000000-0005-0000-0000-000023370000}"/>
    <cellStyle name="40% - 강조색2 2 4 2 3 7" xfId="14207" xr:uid="{00000000-0005-0000-0000-000024370000}"/>
    <cellStyle name="40% - 강조색2 2 4 2 3 8" xfId="14208" xr:uid="{00000000-0005-0000-0000-000025370000}"/>
    <cellStyle name="40% - 강조색2 2 4 2 3 9" xfId="14209" xr:uid="{00000000-0005-0000-0000-000026370000}"/>
    <cellStyle name="40% - 강조색2 2 4 2 4" xfId="14210" xr:uid="{00000000-0005-0000-0000-000027370000}"/>
    <cellStyle name="40% - 강조색2 2 4 2 4 2" xfId="14211" xr:uid="{00000000-0005-0000-0000-000028370000}"/>
    <cellStyle name="40% - 강조색2 2 4 2 4 3" xfId="14212" xr:uid="{00000000-0005-0000-0000-000029370000}"/>
    <cellStyle name="40% - 강조색2 2 4 2 4 4" xfId="14213" xr:uid="{00000000-0005-0000-0000-00002A370000}"/>
    <cellStyle name="40% - 강조색2 2 4 2 4 5" xfId="14214" xr:uid="{00000000-0005-0000-0000-00002B370000}"/>
    <cellStyle name="40% - 강조색2 2 4 2 4 6" xfId="14215" xr:uid="{00000000-0005-0000-0000-00002C370000}"/>
    <cellStyle name="40% - 강조색2 2 4 2 5" xfId="14216" xr:uid="{00000000-0005-0000-0000-00002D370000}"/>
    <cellStyle name="40% - 강조색2 2 4 2 5 2" xfId="14217" xr:uid="{00000000-0005-0000-0000-00002E370000}"/>
    <cellStyle name="40% - 강조색2 2 4 2 6" xfId="14218" xr:uid="{00000000-0005-0000-0000-00002F370000}"/>
    <cellStyle name="40% - 강조색2 2 4 2 6 2" xfId="14219" xr:uid="{00000000-0005-0000-0000-000030370000}"/>
    <cellStyle name="40% - 강조색2 2 4 2 7" xfId="14220" xr:uid="{00000000-0005-0000-0000-000031370000}"/>
    <cellStyle name="40% - 강조색2 2 4 2 7 2" xfId="14221" xr:uid="{00000000-0005-0000-0000-000032370000}"/>
    <cellStyle name="40% - 강조색2 2 4 2 8" xfId="14222" xr:uid="{00000000-0005-0000-0000-000033370000}"/>
    <cellStyle name="40% - 강조색2 2 4 2 9" xfId="14223" xr:uid="{00000000-0005-0000-0000-000034370000}"/>
    <cellStyle name="40% - 강조색2 2 4 3" xfId="14224" xr:uid="{00000000-0005-0000-0000-000035370000}"/>
    <cellStyle name="40% - 강조색2 2 4 3 10" xfId="14225" xr:uid="{00000000-0005-0000-0000-000036370000}"/>
    <cellStyle name="40% - 강조색2 2 4 3 2" xfId="14226" xr:uid="{00000000-0005-0000-0000-000037370000}"/>
    <cellStyle name="40% - 강조색2 2 4 3 2 2" xfId="14227" xr:uid="{00000000-0005-0000-0000-000038370000}"/>
    <cellStyle name="40% - 강조색2 2 4 3 2 2 2" xfId="14228" xr:uid="{00000000-0005-0000-0000-000039370000}"/>
    <cellStyle name="40% - 강조색2 2 4 3 2 2 3" xfId="14229" xr:uid="{00000000-0005-0000-0000-00003A370000}"/>
    <cellStyle name="40% - 강조색2 2 4 3 2 2 4" xfId="14230" xr:uid="{00000000-0005-0000-0000-00003B370000}"/>
    <cellStyle name="40% - 강조색2 2 4 3 2 2 5" xfId="14231" xr:uid="{00000000-0005-0000-0000-00003C370000}"/>
    <cellStyle name="40% - 강조색2 2 4 3 2 3" xfId="14232" xr:uid="{00000000-0005-0000-0000-00003D370000}"/>
    <cellStyle name="40% - 강조색2 2 4 3 2 4" xfId="14233" xr:uid="{00000000-0005-0000-0000-00003E370000}"/>
    <cellStyle name="40% - 강조색2 2 4 3 2 5" xfId="14234" xr:uid="{00000000-0005-0000-0000-00003F370000}"/>
    <cellStyle name="40% - 강조색2 2 4 3 2 6" xfId="14235" xr:uid="{00000000-0005-0000-0000-000040370000}"/>
    <cellStyle name="40% - 강조색2 2 4 3 2 7" xfId="14236" xr:uid="{00000000-0005-0000-0000-000041370000}"/>
    <cellStyle name="40% - 강조색2 2 4 3 3" xfId="14237" xr:uid="{00000000-0005-0000-0000-000042370000}"/>
    <cellStyle name="40% - 강조색2 2 4 3 3 2" xfId="14238" xr:uid="{00000000-0005-0000-0000-000043370000}"/>
    <cellStyle name="40% - 강조색2 2 4 3 3 3" xfId="14239" xr:uid="{00000000-0005-0000-0000-000044370000}"/>
    <cellStyle name="40% - 강조색2 2 4 3 3 4" xfId="14240" xr:uid="{00000000-0005-0000-0000-000045370000}"/>
    <cellStyle name="40% - 강조색2 2 4 3 3 5" xfId="14241" xr:uid="{00000000-0005-0000-0000-000046370000}"/>
    <cellStyle name="40% - 강조색2 2 4 3 3 6" xfId="14242" xr:uid="{00000000-0005-0000-0000-000047370000}"/>
    <cellStyle name="40% - 강조색2 2 4 3 4" xfId="14243" xr:uid="{00000000-0005-0000-0000-000048370000}"/>
    <cellStyle name="40% - 강조색2 2 4 3 4 2" xfId="14244" xr:uid="{00000000-0005-0000-0000-000049370000}"/>
    <cellStyle name="40% - 강조색2 2 4 3 4 3" xfId="14245" xr:uid="{00000000-0005-0000-0000-00004A370000}"/>
    <cellStyle name="40% - 강조색2 2 4 3 5" xfId="14246" xr:uid="{00000000-0005-0000-0000-00004B370000}"/>
    <cellStyle name="40% - 강조색2 2 4 3 5 2" xfId="14247" xr:uid="{00000000-0005-0000-0000-00004C370000}"/>
    <cellStyle name="40% - 강조색2 2 4 3 6" xfId="14248" xr:uid="{00000000-0005-0000-0000-00004D370000}"/>
    <cellStyle name="40% - 강조색2 2 4 3 7" xfId="14249" xr:uid="{00000000-0005-0000-0000-00004E370000}"/>
    <cellStyle name="40% - 강조색2 2 4 3 8" xfId="14250" xr:uid="{00000000-0005-0000-0000-00004F370000}"/>
    <cellStyle name="40% - 강조색2 2 4 3 9" xfId="14251" xr:uid="{00000000-0005-0000-0000-000050370000}"/>
    <cellStyle name="40% - 강조색2 2 4 4" xfId="14252" xr:uid="{00000000-0005-0000-0000-000051370000}"/>
    <cellStyle name="40% - 강조색2 2 4 4 10" xfId="14253" xr:uid="{00000000-0005-0000-0000-000052370000}"/>
    <cellStyle name="40% - 강조색2 2 4 4 2" xfId="14254" xr:uid="{00000000-0005-0000-0000-000053370000}"/>
    <cellStyle name="40% - 강조색2 2 4 4 2 2" xfId="14255" xr:uid="{00000000-0005-0000-0000-000054370000}"/>
    <cellStyle name="40% - 강조색2 2 4 4 2 2 2" xfId="14256" xr:uid="{00000000-0005-0000-0000-000055370000}"/>
    <cellStyle name="40% - 강조색2 2 4 4 2 2 3" xfId="14257" xr:uid="{00000000-0005-0000-0000-000056370000}"/>
    <cellStyle name="40% - 강조색2 2 4 4 2 2 4" xfId="14258" xr:uid="{00000000-0005-0000-0000-000057370000}"/>
    <cellStyle name="40% - 강조색2 2 4 4 2 2 5" xfId="14259" xr:uid="{00000000-0005-0000-0000-000058370000}"/>
    <cellStyle name="40% - 강조색2 2 4 4 2 3" xfId="14260" xr:uid="{00000000-0005-0000-0000-000059370000}"/>
    <cellStyle name="40% - 강조색2 2 4 4 2 4" xfId="14261" xr:uid="{00000000-0005-0000-0000-00005A370000}"/>
    <cellStyle name="40% - 강조색2 2 4 4 2 5" xfId="14262" xr:uid="{00000000-0005-0000-0000-00005B370000}"/>
    <cellStyle name="40% - 강조색2 2 4 4 2 6" xfId="14263" xr:uid="{00000000-0005-0000-0000-00005C370000}"/>
    <cellStyle name="40% - 강조색2 2 4 4 2 7" xfId="14264" xr:uid="{00000000-0005-0000-0000-00005D370000}"/>
    <cellStyle name="40% - 강조색2 2 4 4 3" xfId="14265" xr:uid="{00000000-0005-0000-0000-00005E370000}"/>
    <cellStyle name="40% - 강조색2 2 4 4 3 2" xfId="14266" xr:uid="{00000000-0005-0000-0000-00005F370000}"/>
    <cellStyle name="40% - 강조색2 2 4 4 3 3" xfId="14267" xr:uid="{00000000-0005-0000-0000-000060370000}"/>
    <cellStyle name="40% - 강조색2 2 4 4 3 4" xfId="14268" xr:uid="{00000000-0005-0000-0000-000061370000}"/>
    <cellStyle name="40% - 강조색2 2 4 4 3 5" xfId="14269" xr:uid="{00000000-0005-0000-0000-000062370000}"/>
    <cellStyle name="40% - 강조색2 2 4 4 3 6" xfId="14270" xr:uid="{00000000-0005-0000-0000-000063370000}"/>
    <cellStyle name="40% - 강조색2 2 4 4 4" xfId="14271" xr:uid="{00000000-0005-0000-0000-000064370000}"/>
    <cellStyle name="40% - 강조색2 2 4 4 4 2" xfId="14272" xr:uid="{00000000-0005-0000-0000-000065370000}"/>
    <cellStyle name="40% - 강조색2 2 4 4 4 3" xfId="14273" xr:uid="{00000000-0005-0000-0000-000066370000}"/>
    <cellStyle name="40% - 강조색2 2 4 4 5" xfId="14274" xr:uid="{00000000-0005-0000-0000-000067370000}"/>
    <cellStyle name="40% - 강조색2 2 4 4 5 2" xfId="14275" xr:uid="{00000000-0005-0000-0000-000068370000}"/>
    <cellStyle name="40% - 강조색2 2 4 4 6" xfId="14276" xr:uid="{00000000-0005-0000-0000-000069370000}"/>
    <cellStyle name="40% - 강조색2 2 4 4 7" xfId="14277" xr:uid="{00000000-0005-0000-0000-00006A370000}"/>
    <cellStyle name="40% - 강조색2 2 4 4 8" xfId="14278" xr:uid="{00000000-0005-0000-0000-00006B370000}"/>
    <cellStyle name="40% - 강조색2 2 4 4 9" xfId="14279" xr:uid="{00000000-0005-0000-0000-00006C370000}"/>
    <cellStyle name="40% - 강조색2 2 4 5" xfId="14280" xr:uid="{00000000-0005-0000-0000-00006D370000}"/>
    <cellStyle name="40% - 강조색2 2 4 5 10" xfId="14281" xr:uid="{00000000-0005-0000-0000-00006E370000}"/>
    <cellStyle name="40% - 강조색2 2 4 5 2" xfId="14282" xr:uid="{00000000-0005-0000-0000-00006F370000}"/>
    <cellStyle name="40% - 강조색2 2 4 5 2 2" xfId="14283" xr:uid="{00000000-0005-0000-0000-000070370000}"/>
    <cellStyle name="40% - 강조색2 2 4 5 2 3" xfId="14284" xr:uid="{00000000-0005-0000-0000-000071370000}"/>
    <cellStyle name="40% - 강조색2 2 4 5 2 4" xfId="14285" xr:uid="{00000000-0005-0000-0000-000072370000}"/>
    <cellStyle name="40% - 강조색2 2 4 5 2 5" xfId="14286" xr:uid="{00000000-0005-0000-0000-000073370000}"/>
    <cellStyle name="40% - 강조색2 2 4 5 2 6" xfId="14287" xr:uid="{00000000-0005-0000-0000-000074370000}"/>
    <cellStyle name="40% - 강조색2 2 4 5 3" xfId="14288" xr:uid="{00000000-0005-0000-0000-000075370000}"/>
    <cellStyle name="40% - 강조색2 2 4 5 3 2" xfId="14289" xr:uid="{00000000-0005-0000-0000-000076370000}"/>
    <cellStyle name="40% - 강조색2 2 4 5 3 3" xfId="14290" xr:uid="{00000000-0005-0000-0000-000077370000}"/>
    <cellStyle name="40% - 강조색2 2 4 5 4" xfId="14291" xr:uid="{00000000-0005-0000-0000-000078370000}"/>
    <cellStyle name="40% - 강조색2 2 4 5 4 2" xfId="14292" xr:uid="{00000000-0005-0000-0000-000079370000}"/>
    <cellStyle name="40% - 강조색2 2 4 5 5" xfId="14293" xr:uid="{00000000-0005-0000-0000-00007A370000}"/>
    <cellStyle name="40% - 강조색2 2 4 5 5 2" xfId="14294" xr:uid="{00000000-0005-0000-0000-00007B370000}"/>
    <cellStyle name="40% - 강조색2 2 4 5 6" xfId="14295" xr:uid="{00000000-0005-0000-0000-00007C370000}"/>
    <cellStyle name="40% - 강조색2 2 4 5 7" xfId="14296" xr:uid="{00000000-0005-0000-0000-00007D370000}"/>
    <cellStyle name="40% - 강조색2 2 4 5 8" xfId="14297" xr:uid="{00000000-0005-0000-0000-00007E370000}"/>
    <cellStyle name="40% - 강조색2 2 4 5 9" xfId="14298" xr:uid="{00000000-0005-0000-0000-00007F370000}"/>
    <cellStyle name="40% - 강조색2 2 4 6" xfId="14299" xr:uid="{00000000-0005-0000-0000-000080370000}"/>
    <cellStyle name="40% - 강조색2 2 4 6 10" xfId="14300" xr:uid="{00000000-0005-0000-0000-000081370000}"/>
    <cellStyle name="40% - 강조색2 2 4 6 2" xfId="14301" xr:uid="{00000000-0005-0000-0000-000082370000}"/>
    <cellStyle name="40% - 강조색2 2 4 6 2 2" xfId="14302" xr:uid="{00000000-0005-0000-0000-000083370000}"/>
    <cellStyle name="40% - 강조색2 2 4 6 3" xfId="14303" xr:uid="{00000000-0005-0000-0000-000084370000}"/>
    <cellStyle name="40% - 강조색2 2 4 6 3 2" xfId="14304" xr:uid="{00000000-0005-0000-0000-000085370000}"/>
    <cellStyle name="40% - 강조색2 2 4 6 4" xfId="14305" xr:uid="{00000000-0005-0000-0000-000086370000}"/>
    <cellStyle name="40% - 강조색2 2 4 6 4 2" xfId="14306" xr:uid="{00000000-0005-0000-0000-000087370000}"/>
    <cellStyle name="40% - 강조색2 2 4 6 5" xfId="14307" xr:uid="{00000000-0005-0000-0000-000088370000}"/>
    <cellStyle name="40% - 강조색2 2 4 6 5 2" xfId="14308" xr:uid="{00000000-0005-0000-0000-000089370000}"/>
    <cellStyle name="40% - 강조색2 2 4 6 6" xfId="14309" xr:uid="{00000000-0005-0000-0000-00008A370000}"/>
    <cellStyle name="40% - 강조색2 2 4 6 7" xfId="14310" xr:uid="{00000000-0005-0000-0000-00008B370000}"/>
    <cellStyle name="40% - 강조색2 2 4 6 8" xfId="14311" xr:uid="{00000000-0005-0000-0000-00008C370000}"/>
    <cellStyle name="40% - 강조색2 2 4 6 9" xfId="14312" xr:uid="{00000000-0005-0000-0000-00008D370000}"/>
    <cellStyle name="40% - 강조색2 2 4 7" xfId="14313" xr:uid="{00000000-0005-0000-0000-00008E370000}"/>
    <cellStyle name="40% - 강조색2 2 4 7 2" xfId="14314" xr:uid="{00000000-0005-0000-0000-00008F370000}"/>
    <cellStyle name="40% - 강조색2 2 4 7 3" xfId="14315" xr:uid="{00000000-0005-0000-0000-000090370000}"/>
    <cellStyle name="40% - 강조색2 2 4 8" xfId="14316" xr:uid="{00000000-0005-0000-0000-000091370000}"/>
    <cellStyle name="40% - 강조색2 2 4 8 2" xfId="14317" xr:uid="{00000000-0005-0000-0000-000092370000}"/>
    <cellStyle name="40% - 강조색2 2 4 8 3" xfId="14318" xr:uid="{00000000-0005-0000-0000-000093370000}"/>
    <cellStyle name="40% - 강조색2 2 4 9" xfId="14319" xr:uid="{00000000-0005-0000-0000-000094370000}"/>
    <cellStyle name="40% - 강조색2 2 4 9 2" xfId="14320" xr:uid="{00000000-0005-0000-0000-000095370000}"/>
    <cellStyle name="40% - 강조색2 2 5" xfId="14321" xr:uid="{00000000-0005-0000-0000-000096370000}"/>
    <cellStyle name="40% - 강조색2 2 5 10" xfId="14322" xr:uid="{00000000-0005-0000-0000-000097370000}"/>
    <cellStyle name="40% - 강조색2 2 5 11" xfId="14323" xr:uid="{00000000-0005-0000-0000-000098370000}"/>
    <cellStyle name="40% - 강조색2 2 5 12" xfId="14324" xr:uid="{00000000-0005-0000-0000-000099370000}"/>
    <cellStyle name="40% - 강조색2 2 5 13" xfId="14325" xr:uid="{00000000-0005-0000-0000-00009A370000}"/>
    <cellStyle name="40% - 강조색2 2 5 14" xfId="14326" xr:uid="{00000000-0005-0000-0000-00009B370000}"/>
    <cellStyle name="40% - 강조색2 2 5 2" xfId="14327" xr:uid="{00000000-0005-0000-0000-00009C370000}"/>
    <cellStyle name="40% - 강조색2 2 5 2 10" xfId="14328" xr:uid="{00000000-0005-0000-0000-00009D370000}"/>
    <cellStyle name="40% - 강조색2 2 5 2 11" xfId="14329" xr:uid="{00000000-0005-0000-0000-00009E370000}"/>
    <cellStyle name="40% - 강조색2 2 5 2 12" xfId="14330" xr:uid="{00000000-0005-0000-0000-00009F370000}"/>
    <cellStyle name="40% - 강조색2 2 5 2 2" xfId="14331" xr:uid="{00000000-0005-0000-0000-0000A0370000}"/>
    <cellStyle name="40% - 강조색2 2 5 2 2 10" xfId="14332" xr:uid="{00000000-0005-0000-0000-0000A1370000}"/>
    <cellStyle name="40% - 강조색2 2 5 2 2 2" xfId="14333" xr:uid="{00000000-0005-0000-0000-0000A2370000}"/>
    <cellStyle name="40% - 강조색2 2 5 2 2 2 2" xfId="14334" xr:uid="{00000000-0005-0000-0000-0000A3370000}"/>
    <cellStyle name="40% - 강조색2 2 5 2 2 2 2 2" xfId="14335" xr:uid="{00000000-0005-0000-0000-0000A4370000}"/>
    <cellStyle name="40% - 강조색2 2 5 2 2 2 2 3" xfId="14336" xr:uid="{00000000-0005-0000-0000-0000A5370000}"/>
    <cellStyle name="40% - 강조색2 2 5 2 2 2 2 4" xfId="14337" xr:uid="{00000000-0005-0000-0000-0000A6370000}"/>
    <cellStyle name="40% - 강조색2 2 5 2 2 2 2 5" xfId="14338" xr:uid="{00000000-0005-0000-0000-0000A7370000}"/>
    <cellStyle name="40% - 강조색2 2 5 2 2 2 3" xfId="14339" xr:uid="{00000000-0005-0000-0000-0000A8370000}"/>
    <cellStyle name="40% - 강조색2 2 5 2 2 2 4" xfId="14340" xr:uid="{00000000-0005-0000-0000-0000A9370000}"/>
    <cellStyle name="40% - 강조색2 2 5 2 2 2 5" xfId="14341" xr:uid="{00000000-0005-0000-0000-0000AA370000}"/>
    <cellStyle name="40% - 강조색2 2 5 2 2 2 6" xfId="14342" xr:uid="{00000000-0005-0000-0000-0000AB370000}"/>
    <cellStyle name="40% - 강조색2 2 5 2 2 2 7" xfId="14343" xr:uid="{00000000-0005-0000-0000-0000AC370000}"/>
    <cellStyle name="40% - 강조색2 2 5 2 2 3" xfId="14344" xr:uid="{00000000-0005-0000-0000-0000AD370000}"/>
    <cellStyle name="40% - 강조색2 2 5 2 2 3 2" xfId="14345" xr:uid="{00000000-0005-0000-0000-0000AE370000}"/>
    <cellStyle name="40% - 강조색2 2 5 2 2 3 3" xfId="14346" xr:uid="{00000000-0005-0000-0000-0000AF370000}"/>
    <cellStyle name="40% - 강조색2 2 5 2 2 3 4" xfId="14347" xr:uid="{00000000-0005-0000-0000-0000B0370000}"/>
    <cellStyle name="40% - 강조색2 2 5 2 2 3 5" xfId="14348" xr:uid="{00000000-0005-0000-0000-0000B1370000}"/>
    <cellStyle name="40% - 강조색2 2 5 2 2 3 6" xfId="14349" xr:uid="{00000000-0005-0000-0000-0000B2370000}"/>
    <cellStyle name="40% - 강조색2 2 5 2 2 4" xfId="14350" xr:uid="{00000000-0005-0000-0000-0000B3370000}"/>
    <cellStyle name="40% - 강조색2 2 5 2 2 4 2" xfId="14351" xr:uid="{00000000-0005-0000-0000-0000B4370000}"/>
    <cellStyle name="40% - 강조색2 2 5 2 2 5" xfId="14352" xr:uid="{00000000-0005-0000-0000-0000B5370000}"/>
    <cellStyle name="40% - 강조색2 2 5 2 2 5 2" xfId="14353" xr:uid="{00000000-0005-0000-0000-0000B6370000}"/>
    <cellStyle name="40% - 강조색2 2 5 2 2 6" xfId="14354" xr:uid="{00000000-0005-0000-0000-0000B7370000}"/>
    <cellStyle name="40% - 강조색2 2 5 2 2 7" xfId="14355" xr:uid="{00000000-0005-0000-0000-0000B8370000}"/>
    <cellStyle name="40% - 강조색2 2 5 2 2 8" xfId="14356" xr:uid="{00000000-0005-0000-0000-0000B9370000}"/>
    <cellStyle name="40% - 강조색2 2 5 2 2 9" xfId="14357" xr:uid="{00000000-0005-0000-0000-0000BA370000}"/>
    <cellStyle name="40% - 강조색2 2 5 2 3" xfId="14358" xr:uid="{00000000-0005-0000-0000-0000BB370000}"/>
    <cellStyle name="40% - 강조색2 2 5 2 3 10" xfId="14359" xr:uid="{00000000-0005-0000-0000-0000BC370000}"/>
    <cellStyle name="40% - 강조색2 2 5 2 3 2" xfId="14360" xr:uid="{00000000-0005-0000-0000-0000BD370000}"/>
    <cellStyle name="40% - 강조색2 2 5 2 3 2 2" xfId="14361" xr:uid="{00000000-0005-0000-0000-0000BE370000}"/>
    <cellStyle name="40% - 강조색2 2 5 2 3 2 3" xfId="14362" xr:uid="{00000000-0005-0000-0000-0000BF370000}"/>
    <cellStyle name="40% - 강조색2 2 5 2 3 2 4" xfId="14363" xr:uid="{00000000-0005-0000-0000-0000C0370000}"/>
    <cellStyle name="40% - 강조색2 2 5 2 3 2 5" xfId="14364" xr:uid="{00000000-0005-0000-0000-0000C1370000}"/>
    <cellStyle name="40% - 강조색2 2 5 2 3 2 6" xfId="14365" xr:uid="{00000000-0005-0000-0000-0000C2370000}"/>
    <cellStyle name="40% - 강조색2 2 5 2 3 3" xfId="14366" xr:uid="{00000000-0005-0000-0000-0000C3370000}"/>
    <cellStyle name="40% - 강조색2 2 5 2 3 3 2" xfId="14367" xr:uid="{00000000-0005-0000-0000-0000C4370000}"/>
    <cellStyle name="40% - 강조색2 2 5 2 3 4" xfId="14368" xr:uid="{00000000-0005-0000-0000-0000C5370000}"/>
    <cellStyle name="40% - 강조색2 2 5 2 3 4 2" xfId="14369" xr:uid="{00000000-0005-0000-0000-0000C6370000}"/>
    <cellStyle name="40% - 강조색2 2 5 2 3 5" xfId="14370" xr:uid="{00000000-0005-0000-0000-0000C7370000}"/>
    <cellStyle name="40% - 강조색2 2 5 2 3 5 2" xfId="14371" xr:uid="{00000000-0005-0000-0000-0000C8370000}"/>
    <cellStyle name="40% - 강조색2 2 5 2 3 6" xfId="14372" xr:uid="{00000000-0005-0000-0000-0000C9370000}"/>
    <cellStyle name="40% - 강조색2 2 5 2 3 7" xfId="14373" xr:uid="{00000000-0005-0000-0000-0000CA370000}"/>
    <cellStyle name="40% - 강조색2 2 5 2 3 8" xfId="14374" xr:uid="{00000000-0005-0000-0000-0000CB370000}"/>
    <cellStyle name="40% - 강조색2 2 5 2 3 9" xfId="14375" xr:uid="{00000000-0005-0000-0000-0000CC370000}"/>
    <cellStyle name="40% - 강조색2 2 5 2 4" xfId="14376" xr:uid="{00000000-0005-0000-0000-0000CD370000}"/>
    <cellStyle name="40% - 강조색2 2 5 2 4 2" xfId="14377" xr:uid="{00000000-0005-0000-0000-0000CE370000}"/>
    <cellStyle name="40% - 강조색2 2 5 2 4 3" xfId="14378" xr:uid="{00000000-0005-0000-0000-0000CF370000}"/>
    <cellStyle name="40% - 강조색2 2 5 2 4 4" xfId="14379" xr:uid="{00000000-0005-0000-0000-0000D0370000}"/>
    <cellStyle name="40% - 강조색2 2 5 2 4 5" xfId="14380" xr:uid="{00000000-0005-0000-0000-0000D1370000}"/>
    <cellStyle name="40% - 강조색2 2 5 2 4 6" xfId="14381" xr:uid="{00000000-0005-0000-0000-0000D2370000}"/>
    <cellStyle name="40% - 강조색2 2 5 2 5" xfId="14382" xr:uid="{00000000-0005-0000-0000-0000D3370000}"/>
    <cellStyle name="40% - 강조색2 2 5 2 5 2" xfId="14383" xr:uid="{00000000-0005-0000-0000-0000D4370000}"/>
    <cellStyle name="40% - 강조색2 2 5 2 6" xfId="14384" xr:uid="{00000000-0005-0000-0000-0000D5370000}"/>
    <cellStyle name="40% - 강조색2 2 5 2 6 2" xfId="14385" xr:uid="{00000000-0005-0000-0000-0000D6370000}"/>
    <cellStyle name="40% - 강조색2 2 5 2 7" xfId="14386" xr:uid="{00000000-0005-0000-0000-0000D7370000}"/>
    <cellStyle name="40% - 강조색2 2 5 2 7 2" xfId="14387" xr:uid="{00000000-0005-0000-0000-0000D8370000}"/>
    <cellStyle name="40% - 강조색2 2 5 2 8" xfId="14388" xr:uid="{00000000-0005-0000-0000-0000D9370000}"/>
    <cellStyle name="40% - 강조색2 2 5 2 9" xfId="14389" xr:uid="{00000000-0005-0000-0000-0000DA370000}"/>
    <cellStyle name="40% - 강조색2 2 5 3" xfId="14390" xr:uid="{00000000-0005-0000-0000-0000DB370000}"/>
    <cellStyle name="40% - 강조색2 2 5 3 10" xfId="14391" xr:uid="{00000000-0005-0000-0000-0000DC370000}"/>
    <cellStyle name="40% - 강조색2 2 5 3 2" xfId="14392" xr:uid="{00000000-0005-0000-0000-0000DD370000}"/>
    <cellStyle name="40% - 강조색2 2 5 3 2 2" xfId="14393" xr:uid="{00000000-0005-0000-0000-0000DE370000}"/>
    <cellStyle name="40% - 강조색2 2 5 3 2 2 2" xfId="14394" xr:uid="{00000000-0005-0000-0000-0000DF370000}"/>
    <cellStyle name="40% - 강조색2 2 5 3 2 2 3" xfId="14395" xr:uid="{00000000-0005-0000-0000-0000E0370000}"/>
    <cellStyle name="40% - 강조색2 2 5 3 2 2 4" xfId="14396" xr:uid="{00000000-0005-0000-0000-0000E1370000}"/>
    <cellStyle name="40% - 강조색2 2 5 3 2 2 5" xfId="14397" xr:uid="{00000000-0005-0000-0000-0000E2370000}"/>
    <cellStyle name="40% - 강조색2 2 5 3 2 3" xfId="14398" xr:uid="{00000000-0005-0000-0000-0000E3370000}"/>
    <cellStyle name="40% - 강조색2 2 5 3 2 4" xfId="14399" xr:uid="{00000000-0005-0000-0000-0000E4370000}"/>
    <cellStyle name="40% - 강조색2 2 5 3 2 5" xfId="14400" xr:uid="{00000000-0005-0000-0000-0000E5370000}"/>
    <cellStyle name="40% - 강조색2 2 5 3 2 6" xfId="14401" xr:uid="{00000000-0005-0000-0000-0000E6370000}"/>
    <cellStyle name="40% - 강조색2 2 5 3 2 7" xfId="14402" xr:uid="{00000000-0005-0000-0000-0000E7370000}"/>
    <cellStyle name="40% - 강조색2 2 5 3 3" xfId="14403" xr:uid="{00000000-0005-0000-0000-0000E8370000}"/>
    <cellStyle name="40% - 강조색2 2 5 3 3 2" xfId="14404" xr:uid="{00000000-0005-0000-0000-0000E9370000}"/>
    <cellStyle name="40% - 강조색2 2 5 3 3 3" xfId="14405" xr:uid="{00000000-0005-0000-0000-0000EA370000}"/>
    <cellStyle name="40% - 강조색2 2 5 3 3 4" xfId="14406" xr:uid="{00000000-0005-0000-0000-0000EB370000}"/>
    <cellStyle name="40% - 강조색2 2 5 3 3 5" xfId="14407" xr:uid="{00000000-0005-0000-0000-0000EC370000}"/>
    <cellStyle name="40% - 강조색2 2 5 3 3 6" xfId="14408" xr:uid="{00000000-0005-0000-0000-0000ED370000}"/>
    <cellStyle name="40% - 강조색2 2 5 3 4" xfId="14409" xr:uid="{00000000-0005-0000-0000-0000EE370000}"/>
    <cellStyle name="40% - 강조색2 2 5 3 4 2" xfId="14410" xr:uid="{00000000-0005-0000-0000-0000EF370000}"/>
    <cellStyle name="40% - 강조색2 2 5 3 5" xfId="14411" xr:uid="{00000000-0005-0000-0000-0000F0370000}"/>
    <cellStyle name="40% - 강조색2 2 5 3 5 2" xfId="14412" xr:uid="{00000000-0005-0000-0000-0000F1370000}"/>
    <cellStyle name="40% - 강조색2 2 5 3 6" xfId="14413" xr:uid="{00000000-0005-0000-0000-0000F2370000}"/>
    <cellStyle name="40% - 강조색2 2 5 3 7" xfId="14414" xr:uid="{00000000-0005-0000-0000-0000F3370000}"/>
    <cellStyle name="40% - 강조색2 2 5 3 8" xfId="14415" xr:uid="{00000000-0005-0000-0000-0000F4370000}"/>
    <cellStyle name="40% - 강조색2 2 5 3 9" xfId="14416" xr:uid="{00000000-0005-0000-0000-0000F5370000}"/>
    <cellStyle name="40% - 강조색2 2 5 4" xfId="14417" xr:uid="{00000000-0005-0000-0000-0000F6370000}"/>
    <cellStyle name="40% - 강조색2 2 5 4 10" xfId="14418" xr:uid="{00000000-0005-0000-0000-0000F7370000}"/>
    <cellStyle name="40% - 강조색2 2 5 4 2" xfId="14419" xr:uid="{00000000-0005-0000-0000-0000F8370000}"/>
    <cellStyle name="40% - 강조색2 2 5 4 2 2" xfId="14420" xr:uid="{00000000-0005-0000-0000-0000F9370000}"/>
    <cellStyle name="40% - 강조색2 2 5 4 2 2 2" xfId="14421" xr:uid="{00000000-0005-0000-0000-0000FA370000}"/>
    <cellStyle name="40% - 강조색2 2 5 4 2 2 3" xfId="14422" xr:uid="{00000000-0005-0000-0000-0000FB370000}"/>
    <cellStyle name="40% - 강조색2 2 5 4 2 2 4" xfId="14423" xr:uid="{00000000-0005-0000-0000-0000FC370000}"/>
    <cellStyle name="40% - 강조색2 2 5 4 2 2 5" xfId="14424" xr:uid="{00000000-0005-0000-0000-0000FD370000}"/>
    <cellStyle name="40% - 강조색2 2 5 4 2 3" xfId="14425" xr:uid="{00000000-0005-0000-0000-0000FE370000}"/>
    <cellStyle name="40% - 강조색2 2 5 4 2 4" xfId="14426" xr:uid="{00000000-0005-0000-0000-0000FF370000}"/>
    <cellStyle name="40% - 강조색2 2 5 4 2 5" xfId="14427" xr:uid="{00000000-0005-0000-0000-000000380000}"/>
    <cellStyle name="40% - 강조색2 2 5 4 2 6" xfId="14428" xr:uid="{00000000-0005-0000-0000-000001380000}"/>
    <cellStyle name="40% - 강조색2 2 5 4 2 7" xfId="14429" xr:uid="{00000000-0005-0000-0000-000002380000}"/>
    <cellStyle name="40% - 강조색2 2 5 4 3" xfId="14430" xr:uid="{00000000-0005-0000-0000-000003380000}"/>
    <cellStyle name="40% - 강조색2 2 5 4 3 2" xfId="14431" xr:uid="{00000000-0005-0000-0000-000004380000}"/>
    <cellStyle name="40% - 강조색2 2 5 4 3 3" xfId="14432" xr:uid="{00000000-0005-0000-0000-000005380000}"/>
    <cellStyle name="40% - 강조색2 2 5 4 3 4" xfId="14433" xr:uid="{00000000-0005-0000-0000-000006380000}"/>
    <cellStyle name="40% - 강조색2 2 5 4 3 5" xfId="14434" xr:uid="{00000000-0005-0000-0000-000007380000}"/>
    <cellStyle name="40% - 강조색2 2 5 4 3 6" xfId="14435" xr:uid="{00000000-0005-0000-0000-000008380000}"/>
    <cellStyle name="40% - 강조색2 2 5 4 4" xfId="14436" xr:uid="{00000000-0005-0000-0000-000009380000}"/>
    <cellStyle name="40% - 강조색2 2 5 4 4 2" xfId="14437" xr:uid="{00000000-0005-0000-0000-00000A380000}"/>
    <cellStyle name="40% - 강조색2 2 5 4 5" xfId="14438" xr:uid="{00000000-0005-0000-0000-00000B380000}"/>
    <cellStyle name="40% - 강조색2 2 5 4 5 2" xfId="14439" xr:uid="{00000000-0005-0000-0000-00000C380000}"/>
    <cellStyle name="40% - 강조색2 2 5 4 6" xfId="14440" xr:uid="{00000000-0005-0000-0000-00000D380000}"/>
    <cellStyle name="40% - 강조색2 2 5 4 7" xfId="14441" xr:uid="{00000000-0005-0000-0000-00000E380000}"/>
    <cellStyle name="40% - 강조색2 2 5 4 8" xfId="14442" xr:uid="{00000000-0005-0000-0000-00000F380000}"/>
    <cellStyle name="40% - 강조색2 2 5 4 9" xfId="14443" xr:uid="{00000000-0005-0000-0000-000010380000}"/>
    <cellStyle name="40% - 강조색2 2 5 5" xfId="14444" xr:uid="{00000000-0005-0000-0000-000011380000}"/>
    <cellStyle name="40% - 강조색2 2 5 5 10" xfId="14445" xr:uid="{00000000-0005-0000-0000-000012380000}"/>
    <cellStyle name="40% - 강조색2 2 5 5 2" xfId="14446" xr:uid="{00000000-0005-0000-0000-000013380000}"/>
    <cellStyle name="40% - 강조색2 2 5 5 2 2" xfId="14447" xr:uid="{00000000-0005-0000-0000-000014380000}"/>
    <cellStyle name="40% - 강조색2 2 5 5 2 3" xfId="14448" xr:uid="{00000000-0005-0000-0000-000015380000}"/>
    <cellStyle name="40% - 강조색2 2 5 5 2 4" xfId="14449" xr:uid="{00000000-0005-0000-0000-000016380000}"/>
    <cellStyle name="40% - 강조색2 2 5 5 2 5" xfId="14450" xr:uid="{00000000-0005-0000-0000-000017380000}"/>
    <cellStyle name="40% - 강조색2 2 5 5 2 6" xfId="14451" xr:uid="{00000000-0005-0000-0000-000018380000}"/>
    <cellStyle name="40% - 강조색2 2 5 5 3" xfId="14452" xr:uid="{00000000-0005-0000-0000-000019380000}"/>
    <cellStyle name="40% - 강조색2 2 5 5 3 2" xfId="14453" xr:uid="{00000000-0005-0000-0000-00001A380000}"/>
    <cellStyle name="40% - 강조색2 2 5 5 4" xfId="14454" xr:uid="{00000000-0005-0000-0000-00001B380000}"/>
    <cellStyle name="40% - 강조색2 2 5 5 4 2" xfId="14455" xr:uid="{00000000-0005-0000-0000-00001C380000}"/>
    <cellStyle name="40% - 강조색2 2 5 5 5" xfId="14456" xr:uid="{00000000-0005-0000-0000-00001D380000}"/>
    <cellStyle name="40% - 강조색2 2 5 5 5 2" xfId="14457" xr:uid="{00000000-0005-0000-0000-00001E380000}"/>
    <cellStyle name="40% - 강조색2 2 5 5 6" xfId="14458" xr:uid="{00000000-0005-0000-0000-00001F380000}"/>
    <cellStyle name="40% - 강조색2 2 5 5 7" xfId="14459" xr:uid="{00000000-0005-0000-0000-000020380000}"/>
    <cellStyle name="40% - 강조색2 2 5 5 8" xfId="14460" xr:uid="{00000000-0005-0000-0000-000021380000}"/>
    <cellStyle name="40% - 강조색2 2 5 5 9" xfId="14461" xr:uid="{00000000-0005-0000-0000-000022380000}"/>
    <cellStyle name="40% - 강조색2 2 5 6" xfId="14462" xr:uid="{00000000-0005-0000-0000-000023380000}"/>
    <cellStyle name="40% - 강조색2 2 5 6 2" xfId="14463" xr:uid="{00000000-0005-0000-0000-000024380000}"/>
    <cellStyle name="40% - 강조색2 2 5 6 3" xfId="14464" xr:uid="{00000000-0005-0000-0000-000025380000}"/>
    <cellStyle name="40% - 강조색2 2 5 6 4" xfId="14465" xr:uid="{00000000-0005-0000-0000-000026380000}"/>
    <cellStyle name="40% - 강조색2 2 5 6 5" xfId="14466" xr:uid="{00000000-0005-0000-0000-000027380000}"/>
    <cellStyle name="40% - 강조색2 2 5 6 6" xfId="14467" xr:uid="{00000000-0005-0000-0000-000028380000}"/>
    <cellStyle name="40% - 강조색2 2 5 7" xfId="14468" xr:uid="{00000000-0005-0000-0000-000029380000}"/>
    <cellStyle name="40% - 강조색2 2 5 7 2" xfId="14469" xr:uid="{00000000-0005-0000-0000-00002A380000}"/>
    <cellStyle name="40% - 강조색2 2 5 8" xfId="14470" xr:uid="{00000000-0005-0000-0000-00002B380000}"/>
    <cellStyle name="40% - 강조색2 2 5 8 2" xfId="14471" xr:uid="{00000000-0005-0000-0000-00002C380000}"/>
    <cellStyle name="40% - 강조색2 2 5 9" xfId="14472" xr:uid="{00000000-0005-0000-0000-00002D380000}"/>
    <cellStyle name="40% - 강조색2 2 5 9 2" xfId="14473" xr:uid="{00000000-0005-0000-0000-00002E380000}"/>
    <cellStyle name="40% - 강조색2 2 6" xfId="14474" xr:uid="{00000000-0005-0000-0000-00002F380000}"/>
    <cellStyle name="40% - 강조색2 2 6 10" xfId="14475" xr:uid="{00000000-0005-0000-0000-000030380000}"/>
    <cellStyle name="40% - 강조색2 2 6 11" xfId="14476" xr:uid="{00000000-0005-0000-0000-000031380000}"/>
    <cellStyle name="40% - 강조색2 2 6 12" xfId="14477" xr:uid="{00000000-0005-0000-0000-000032380000}"/>
    <cellStyle name="40% - 강조색2 2 6 13" xfId="14478" xr:uid="{00000000-0005-0000-0000-000033380000}"/>
    <cellStyle name="40% - 강조색2 2 6 14" xfId="14479" xr:uid="{00000000-0005-0000-0000-000034380000}"/>
    <cellStyle name="40% - 강조색2 2 6 2" xfId="14480" xr:uid="{00000000-0005-0000-0000-000035380000}"/>
    <cellStyle name="40% - 강조색2 2 6 2 10" xfId="14481" xr:uid="{00000000-0005-0000-0000-000036380000}"/>
    <cellStyle name="40% - 강조색2 2 6 2 11" xfId="14482" xr:uid="{00000000-0005-0000-0000-000037380000}"/>
    <cellStyle name="40% - 강조색2 2 6 2 12" xfId="14483" xr:uid="{00000000-0005-0000-0000-000038380000}"/>
    <cellStyle name="40% - 강조색2 2 6 2 2" xfId="14484" xr:uid="{00000000-0005-0000-0000-000039380000}"/>
    <cellStyle name="40% - 강조색2 2 6 2 2 10" xfId="14485" xr:uid="{00000000-0005-0000-0000-00003A380000}"/>
    <cellStyle name="40% - 강조색2 2 6 2 2 2" xfId="14486" xr:uid="{00000000-0005-0000-0000-00003B380000}"/>
    <cellStyle name="40% - 강조색2 2 6 2 2 2 2" xfId="14487" xr:uid="{00000000-0005-0000-0000-00003C380000}"/>
    <cellStyle name="40% - 강조색2 2 6 2 2 2 2 2" xfId="14488" xr:uid="{00000000-0005-0000-0000-00003D380000}"/>
    <cellStyle name="40% - 강조색2 2 6 2 2 2 2 3" xfId="14489" xr:uid="{00000000-0005-0000-0000-00003E380000}"/>
    <cellStyle name="40% - 강조색2 2 6 2 2 2 2 4" xfId="14490" xr:uid="{00000000-0005-0000-0000-00003F380000}"/>
    <cellStyle name="40% - 강조색2 2 6 2 2 2 2 5" xfId="14491" xr:uid="{00000000-0005-0000-0000-000040380000}"/>
    <cellStyle name="40% - 강조색2 2 6 2 2 2 3" xfId="14492" xr:uid="{00000000-0005-0000-0000-000041380000}"/>
    <cellStyle name="40% - 강조색2 2 6 2 2 2 4" xfId="14493" xr:uid="{00000000-0005-0000-0000-000042380000}"/>
    <cellStyle name="40% - 강조색2 2 6 2 2 2 5" xfId="14494" xr:uid="{00000000-0005-0000-0000-000043380000}"/>
    <cellStyle name="40% - 강조색2 2 6 2 2 2 6" xfId="14495" xr:uid="{00000000-0005-0000-0000-000044380000}"/>
    <cellStyle name="40% - 강조색2 2 6 2 2 2 7" xfId="14496" xr:uid="{00000000-0005-0000-0000-000045380000}"/>
    <cellStyle name="40% - 강조색2 2 6 2 2 3" xfId="14497" xr:uid="{00000000-0005-0000-0000-000046380000}"/>
    <cellStyle name="40% - 강조색2 2 6 2 2 3 2" xfId="14498" xr:uid="{00000000-0005-0000-0000-000047380000}"/>
    <cellStyle name="40% - 강조색2 2 6 2 2 3 3" xfId="14499" xr:uid="{00000000-0005-0000-0000-000048380000}"/>
    <cellStyle name="40% - 강조색2 2 6 2 2 3 4" xfId="14500" xr:uid="{00000000-0005-0000-0000-000049380000}"/>
    <cellStyle name="40% - 강조색2 2 6 2 2 3 5" xfId="14501" xr:uid="{00000000-0005-0000-0000-00004A380000}"/>
    <cellStyle name="40% - 강조색2 2 6 2 2 3 6" xfId="14502" xr:uid="{00000000-0005-0000-0000-00004B380000}"/>
    <cellStyle name="40% - 강조색2 2 6 2 2 4" xfId="14503" xr:uid="{00000000-0005-0000-0000-00004C380000}"/>
    <cellStyle name="40% - 강조색2 2 6 2 2 4 2" xfId="14504" xr:uid="{00000000-0005-0000-0000-00004D380000}"/>
    <cellStyle name="40% - 강조색2 2 6 2 2 5" xfId="14505" xr:uid="{00000000-0005-0000-0000-00004E380000}"/>
    <cellStyle name="40% - 강조색2 2 6 2 2 5 2" xfId="14506" xr:uid="{00000000-0005-0000-0000-00004F380000}"/>
    <cellStyle name="40% - 강조색2 2 6 2 2 6" xfId="14507" xr:uid="{00000000-0005-0000-0000-000050380000}"/>
    <cellStyle name="40% - 강조색2 2 6 2 2 7" xfId="14508" xr:uid="{00000000-0005-0000-0000-000051380000}"/>
    <cellStyle name="40% - 강조색2 2 6 2 2 8" xfId="14509" xr:uid="{00000000-0005-0000-0000-000052380000}"/>
    <cellStyle name="40% - 강조색2 2 6 2 2 9" xfId="14510" xr:uid="{00000000-0005-0000-0000-000053380000}"/>
    <cellStyle name="40% - 강조색2 2 6 2 3" xfId="14511" xr:uid="{00000000-0005-0000-0000-000054380000}"/>
    <cellStyle name="40% - 강조색2 2 6 2 3 10" xfId="14512" xr:uid="{00000000-0005-0000-0000-000055380000}"/>
    <cellStyle name="40% - 강조색2 2 6 2 3 2" xfId="14513" xr:uid="{00000000-0005-0000-0000-000056380000}"/>
    <cellStyle name="40% - 강조색2 2 6 2 3 2 2" xfId="14514" xr:uid="{00000000-0005-0000-0000-000057380000}"/>
    <cellStyle name="40% - 강조색2 2 6 2 3 2 3" xfId="14515" xr:uid="{00000000-0005-0000-0000-000058380000}"/>
    <cellStyle name="40% - 강조색2 2 6 2 3 2 4" xfId="14516" xr:uid="{00000000-0005-0000-0000-000059380000}"/>
    <cellStyle name="40% - 강조색2 2 6 2 3 2 5" xfId="14517" xr:uid="{00000000-0005-0000-0000-00005A380000}"/>
    <cellStyle name="40% - 강조색2 2 6 2 3 2 6" xfId="14518" xr:uid="{00000000-0005-0000-0000-00005B380000}"/>
    <cellStyle name="40% - 강조색2 2 6 2 3 3" xfId="14519" xr:uid="{00000000-0005-0000-0000-00005C380000}"/>
    <cellStyle name="40% - 강조색2 2 6 2 3 3 2" xfId="14520" xr:uid="{00000000-0005-0000-0000-00005D380000}"/>
    <cellStyle name="40% - 강조색2 2 6 2 3 4" xfId="14521" xr:uid="{00000000-0005-0000-0000-00005E380000}"/>
    <cellStyle name="40% - 강조색2 2 6 2 3 4 2" xfId="14522" xr:uid="{00000000-0005-0000-0000-00005F380000}"/>
    <cellStyle name="40% - 강조색2 2 6 2 3 5" xfId="14523" xr:uid="{00000000-0005-0000-0000-000060380000}"/>
    <cellStyle name="40% - 강조색2 2 6 2 3 5 2" xfId="14524" xr:uid="{00000000-0005-0000-0000-000061380000}"/>
    <cellStyle name="40% - 강조색2 2 6 2 3 6" xfId="14525" xr:uid="{00000000-0005-0000-0000-000062380000}"/>
    <cellStyle name="40% - 강조색2 2 6 2 3 7" xfId="14526" xr:uid="{00000000-0005-0000-0000-000063380000}"/>
    <cellStyle name="40% - 강조색2 2 6 2 3 8" xfId="14527" xr:uid="{00000000-0005-0000-0000-000064380000}"/>
    <cellStyle name="40% - 강조색2 2 6 2 3 9" xfId="14528" xr:uid="{00000000-0005-0000-0000-000065380000}"/>
    <cellStyle name="40% - 강조색2 2 6 2 4" xfId="14529" xr:uid="{00000000-0005-0000-0000-000066380000}"/>
    <cellStyle name="40% - 강조색2 2 6 2 4 2" xfId="14530" xr:uid="{00000000-0005-0000-0000-000067380000}"/>
    <cellStyle name="40% - 강조색2 2 6 2 4 3" xfId="14531" xr:uid="{00000000-0005-0000-0000-000068380000}"/>
    <cellStyle name="40% - 강조색2 2 6 2 4 4" xfId="14532" xr:uid="{00000000-0005-0000-0000-000069380000}"/>
    <cellStyle name="40% - 강조색2 2 6 2 4 5" xfId="14533" xr:uid="{00000000-0005-0000-0000-00006A380000}"/>
    <cellStyle name="40% - 강조색2 2 6 2 4 6" xfId="14534" xr:uid="{00000000-0005-0000-0000-00006B380000}"/>
    <cellStyle name="40% - 강조색2 2 6 2 5" xfId="14535" xr:uid="{00000000-0005-0000-0000-00006C380000}"/>
    <cellStyle name="40% - 강조색2 2 6 2 5 2" xfId="14536" xr:uid="{00000000-0005-0000-0000-00006D380000}"/>
    <cellStyle name="40% - 강조색2 2 6 2 6" xfId="14537" xr:uid="{00000000-0005-0000-0000-00006E380000}"/>
    <cellStyle name="40% - 강조색2 2 6 2 6 2" xfId="14538" xr:uid="{00000000-0005-0000-0000-00006F380000}"/>
    <cellStyle name="40% - 강조색2 2 6 2 7" xfId="14539" xr:uid="{00000000-0005-0000-0000-000070380000}"/>
    <cellStyle name="40% - 강조색2 2 6 2 7 2" xfId="14540" xr:uid="{00000000-0005-0000-0000-000071380000}"/>
    <cellStyle name="40% - 강조색2 2 6 2 8" xfId="14541" xr:uid="{00000000-0005-0000-0000-000072380000}"/>
    <cellStyle name="40% - 강조색2 2 6 2 9" xfId="14542" xr:uid="{00000000-0005-0000-0000-000073380000}"/>
    <cellStyle name="40% - 강조색2 2 6 3" xfId="14543" xr:uid="{00000000-0005-0000-0000-000074380000}"/>
    <cellStyle name="40% - 강조색2 2 6 3 10" xfId="14544" xr:uid="{00000000-0005-0000-0000-000075380000}"/>
    <cellStyle name="40% - 강조색2 2 6 3 2" xfId="14545" xr:uid="{00000000-0005-0000-0000-000076380000}"/>
    <cellStyle name="40% - 강조색2 2 6 3 2 2" xfId="14546" xr:uid="{00000000-0005-0000-0000-000077380000}"/>
    <cellStyle name="40% - 강조색2 2 6 3 2 2 2" xfId="14547" xr:uid="{00000000-0005-0000-0000-000078380000}"/>
    <cellStyle name="40% - 강조색2 2 6 3 2 2 3" xfId="14548" xr:uid="{00000000-0005-0000-0000-000079380000}"/>
    <cellStyle name="40% - 강조색2 2 6 3 2 2 4" xfId="14549" xr:uid="{00000000-0005-0000-0000-00007A380000}"/>
    <cellStyle name="40% - 강조색2 2 6 3 2 2 5" xfId="14550" xr:uid="{00000000-0005-0000-0000-00007B380000}"/>
    <cellStyle name="40% - 강조색2 2 6 3 2 3" xfId="14551" xr:uid="{00000000-0005-0000-0000-00007C380000}"/>
    <cellStyle name="40% - 강조색2 2 6 3 2 4" xfId="14552" xr:uid="{00000000-0005-0000-0000-00007D380000}"/>
    <cellStyle name="40% - 강조색2 2 6 3 2 5" xfId="14553" xr:uid="{00000000-0005-0000-0000-00007E380000}"/>
    <cellStyle name="40% - 강조색2 2 6 3 2 6" xfId="14554" xr:uid="{00000000-0005-0000-0000-00007F380000}"/>
    <cellStyle name="40% - 강조색2 2 6 3 2 7" xfId="14555" xr:uid="{00000000-0005-0000-0000-000080380000}"/>
    <cellStyle name="40% - 강조색2 2 6 3 3" xfId="14556" xr:uid="{00000000-0005-0000-0000-000081380000}"/>
    <cellStyle name="40% - 강조색2 2 6 3 3 2" xfId="14557" xr:uid="{00000000-0005-0000-0000-000082380000}"/>
    <cellStyle name="40% - 강조색2 2 6 3 3 3" xfId="14558" xr:uid="{00000000-0005-0000-0000-000083380000}"/>
    <cellStyle name="40% - 강조색2 2 6 3 3 4" xfId="14559" xr:uid="{00000000-0005-0000-0000-000084380000}"/>
    <cellStyle name="40% - 강조색2 2 6 3 3 5" xfId="14560" xr:uid="{00000000-0005-0000-0000-000085380000}"/>
    <cellStyle name="40% - 강조색2 2 6 3 3 6" xfId="14561" xr:uid="{00000000-0005-0000-0000-000086380000}"/>
    <cellStyle name="40% - 강조색2 2 6 3 4" xfId="14562" xr:uid="{00000000-0005-0000-0000-000087380000}"/>
    <cellStyle name="40% - 강조색2 2 6 3 4 2" xfId="14563" xr:uid="{00000000-0005-0000-0000-000088380000}"/>
    <cellStyle name="40% - 강조색2 2 6 3 5" xfId="14564" xr:uid="{00000000-0005-0000-0000-000089380000}"/>
    <cellStyle name="40% - 강조색2 2 6 3 5 2" xfId="14565" xr:uid="{00000000-0005-0000-0000-00008A380000}"/>
    <cellStyle name="40% - 강조색2 2 6 3 6" xfId="14566" xr:uid="{00000000-0005-0000-0000-00008B380000}"/>
    <cellStyle name="40% - 강조색2 2 6 3 7" xfId="14567" xr:uid="{00000000-0005-0000-0000-00008C380000}"/>
    <cellStyle name="40% - 강조색2 2 6 3 8" xfId="14568" xr:uid="{00000000-0005-0000-0000-00008D380000}"/>
    <cellStyle name="40% - 강조색2 2 6 3 9" xfId="14569" xr:uid="{00000000-0005-0000-0000-00008E380000}"/>
    <cellStyle name="40% - 강조색2 2 6 4" xfId="14570" xr:uid="{00000000-0005-0000-0000-00008F380000}"/>
    <cellStyle name="40% - 강조색2 2 6 4 10" xfId="14571" xr:uid="{00000000-0005-0000-0000-000090380000}"/>
    <cellStyle name="40% - 강조색2 2 6 4 2" xfId="14572" xr:uid="{00000000-0005-0000-0000-000091380000}"/>
    <cellStyle name="40% - 강조색2 2 6 4 2 2" xfId="14573" xr:uid="{00000000-0005-0000-0000-000092380000}"/>
    <cellStyle name="40% - 강조색2 2 6 4 2 2 2" xfId="14574" xr:uid="{00000000-0005-0000-0000-000093380000}"/>
    <cellStyle name="40% - 강조색2 2 6 4 2 2 3" xfId="14575" xr:uid="{00000000-0005-0000-0000-000094380000}"/>
    <cellStyle name="40% - 강조색2 2 6 4 2 2 4" xfId="14576" xr:uid="{00000000-0005-0000-0000-000095380000}"/>
    <cellStyle name="40% - 강조색2 2 6 4 2 2 5" xfId="14577" xr:uid="{00000000-0005-0000-0000-000096380000}"/>
    <cellStyle name="40% - 강조색2 2 6 4 2 3" xfId="14578" xr:uid="{00000000-0005-0000-0000-000097380000}"/>
    <cellStyle name="40% - 강조색2 2 6 4 2 4" xfId="14579" xr:uid="{00000000-0005-0000-0000-000098380000}"/>
    <cellStyle name="40% - 강조색2 2 6 4 2 5" xfId="14580" xr:uid="{00000000-0005-0000-0000-000099380000}"/>
    <cellStyle name="40% - 강조색2 2 6 4 2 6" xfId="14581" xr:uid="{00000000-0005-0000-0000-00009A380000}"/>
    <cellStyle name="40% - 강조색2 2 6 4 2 7" xfId="14582" xr:uid="{00000000-0005-0000-0000-00009B380000}"/>
    <cellStyle name="40% - 강조색2 2 6 4 3" xfId="14583" xr:uid="{00000000-0005-0000-0000-00009C380000}"/>
    <cellStyle name="40% - 강조색2 2 6 4 3 2" xfId="14584" xr:uid="{00000000-0005-0000-0000-00009D380000}"/>
    <cellStyle name="40% - 강조색2 2 6 4 3 3" xfId="14585" xr:uid="{00000000-0005-0000-0000-00009E380000}"/>
    <cellStyle name="40% - 강조색2 2 6 4 3 4" xfId="14586" xr:uid="{00000000-0005-0000-0000-00009F380000}"/>
    <cellStyle name="40% - 강조색2 2 6 4 3 5" xfId="14587" xr:uid="{00000000-0005-0000-0000-0000A0380000}"/>
    <cellStyle name="40% - 강조색2 2 6 4 3 6" xfId="14588" xr:uid="{00000000-0005-0000-0000-0000A1380000}"/>
    <cellStyle name="40% - 강조색2 2 6 4 4" xfId="14589" xr:uid="{00000000-0005-0000-0000-0000A2380000}"/>
    <cellStyle name="40% - 강조색2 2 6 4 4 2" xfId="14590" xr:uid="{00000000-0005-0000-0000-0000A3380000}"/>
    <cellStyle name="40% - 강조색2 2 6 4 5" xfId="14591" xr:uid="{00000000-0005-0000-0000-0000A4380000}"/>
    <cellStyle name="40% - 강조색2 2 6 4 5 2" xfId="14592" xr:uid="{00000000-0005-0000-0000-0000A5380000}"/>
    <cellStyle name="40% - 강조색2 2 6 4 6" xfId="14593" xr:uid="{00000000-0005-0000-0000-0000A6380000}"/>
    <cellStyle name="40% - 강조색2 2 6 4 7" xfId="14594" xr:uid="{00000000-0005-0000-0000-0000A7380000}"/>
    <cellStyle name="40% - 강조색2 2 6 4 8" xfId="14595" xr:uid="{00000000-0005-0000-0000-0000A8380000}"/>
    <cellStyle name="40% - 강조색2 2 6 4 9" xfId="14596" xr:uid="{00000000-0005-0000-0000-0000A9380000}"/>
    <cellStyle name="40% - 강조색2 2 6 5" xfId="14597" xr:uid="{00000000-0005-0000-0000-0000AA380000}"/>
    <cellStyle name="40% - 강조색2 2 6 5 10" xfId="14598" xr:uid="{00000000-0005-0000-0000-0000AB380000}"/>
    <cellStyle name="40% - 강조색2 2 6 5 2" xfId="14599" xr:uid="{00000000-0005-0000-0000-0000AC380000}"/>
    <cellStyle name="40% - 강조색2 2 6 5 2 2" xfId="14600" xr:uid="{00000000-0005-0000-0000-0000AD380000}"/>
    <cellStyle name="40% - 강조색2 2 6 5 2 3" xfId="14601" xr:uid="{00000000-0005-0000-0000-0000AE380000}"/>
    <cellStyle name="40% - 강조색2 2 6 5 2 4" xfId="14602" xr:uid="{00000000-0005-0000-0000-0000AF380000}"/>
    <cellStyle name="40% - 강조색2 2 6 5 2 5" xfId="14603" xr:uid="{00000000-0005-0000-0000-0000B0380000}"/>
    <cellStyle name="40% - 강조색2 2 6 5 2 6" xfId="14604" xr:uid="{00000000-0005-0000-0000-0000B1380000}"/>
    <cellStyle name="40% - 강조색2 2 6 5 3" xfId="14605" xr:uid="{00000000-0005-0000-0000-0000B2380000}"/>
    <cellStyle name="40% - 강조색2 2 6 5 3 2" xfId="14606" xr:uid="{00000000-0005-0000-0000-0000B3380000}"/>
    <cellStyle name="40% - 강조색2 2 6 5 4" xfId="14607" xr:uid="{00000000-0005-0000-0000-0000B4380000}"/>
    <cellStyle name="40% - 강조색2 2 6 5 4 2" xfId="14608" xr:uid="{00000000-0005-0000-0000-0000B5380000}"/>
    <cellStyle name="40% - 강조색2 2 6 5 5" xfId="14609" xr:uid="{00000000-0005-0000-0000-0000B6380000}"/>
    <cellStyle name="40% - 강조색2 2 6 5 5 2" xfId="14610" xr:uid="{00000000-0005-0000-0000-0000B7380000}"/>
    <cellStyle name="40% - 강조색2 2 6 5 6" xfId="14611" xr:uid="{00000000-0005-0000-0000-0000B8380000}"/>
    <cellStyle name="40% - 강조색2 2 6 5 7" xfId="14612" xr:uid="{00000000-0005-0000-0000-0000B9380000}"/>
    <cellStyle name="40% - 강조색2 2 6 5 8" xfId="14613" xr:uid="{00000000-0005-0000-0000-0000BA380000}"/>
    <cellStyle name="40% - 강조색2 2 6 5 9" xfId="14614" xr:uid="{00000000-0005-0000-0000-0000BB380000}"/>
    <cellStyle name="40% - 강조색2 2 6 6" xfId="14615" xr:uid="{00000000-0005-0000-0000-0000BC380000}"/>
    <cellStyle name="40% - 강조색2 2 6 6 2" xfId="14616" xr:uid="{00000000-0005-0000-0000-0000BD380000}"/>
    <cellStyle name="40% - 강조색2 2 6 6 3" xfId="14617" xr:uid="{00000000-0005-0000-0000-0000BE380000}"/>
    <cellStyle name="40% - 강조색2 2 6 6 4" xfId="14618" xr:uid="{00000000-0005-0000-0000-0000BF380000}"/>
    <cellStyle name="40% - 강조색2 2 6 6 5" xfId="14619" xr:uid="{00000000-0005-0000-0000-0000C0380000}"/>
    <cellStyle name="40% - 강조색2 2 6 6 6" xfId="14620" xr:uid="{00000000-0005-0000-0000-0000C1380000}"/>
    <cellStyle name="40% - 강조색2 2 6 7" xfId="14621" xr:uid="{00000000-0005-0000-0000-0000C2380000}"/>
    <cellStyle name="40% - 강조색2 2 6 7 2" xfId="14622" xr:uid="{00000000-0005-0000-0000-0000C3380000}"/>
    <cellStyle name="40% - 강조색2 2 6 8" xfId="14623" xr:uid="{00000000-0005-0000-0000-0000C4380000}"/>
    <cellStyle name="40% - 강조색2 2 6 8 2" xfId="14624" xr:uid="{00000000-0005-0000-0000-0000C5380000}"/>
    <cellStyle name="40% - 강조색2 2 6 9" xfId="14625" xr:uid="{00000000-0005-0000-0000-0000C6380000}"/>
    <cellStyle name="40% - 강조색2 2 6 9 2" xfId="14626" xr:uid="{00000000-0005-0000-0000-0000C7380000}"/>
    <cellStyle name="40% - 강조색2 2 7" xfId="14627" xr:uid="{00000000-0005-0000-0000-0000C8380000}"/>
    <cellStyle name="40% - 강조색2 2 7 10" xfId="14628" xr:uid="{00000000-0005-0000-0000-0000C9380000}"/>
    <cellStyle name="40% - 강조색2 2 7 11" xfId="14629" xr:uid="{00000000-0005-0000-0000-0000CA380000}"/>
    <cellStyle name="40% - 강조색2 2 7 12" xfId="14630" xr:uid="{00000000-0005-0000-0000-0000CB380000}"/>
    <cellStyle name="40% - 강조색2 2 7 13" xfId="14631" xr:uid="{00000000-0005-0000-0000-0000CC380000}"/>
    <cellStyle name="40% - 강조색2 2 7 2" xfId="14632" xr:uid="{00000000-0005-0000-0000-0000CD380000}"/>
    <cellStyle name="40% - 강조색2 2 7 2 10" xfId="14633" xr:uid="{00000000-0005-0000-0000-0000CE380000}"/>
    <cellStyle name="40% - 강조색2 2 7 2 2" xfId="14634" xr:uid="{00000000-0005-0000-0000-0000CF380000}"/>
    <cellStyle name="40% - 강조색2 2 7 2 2 2" xfId="14635" xr:uid="{00000000-0005-0000-0000-0000D0380000}"/>
    <cellStyle name="40% - 강조색2 2 7 2 2 2 2" xfId="14636" xr:uid="{00000000-0005-0000-0000-0000D1380000}"/>
    <cellStyle name="40% - 강조색2 2 7 2 2 2 3" xfId="14637" xr:uid="{00000000-0005-0000-0000-0000D2380000}"/>
    <cellStyle name="40% - 강조색2 2 7 2 2 2 4" xfId="14638" xr:uid="{00000000-0005-0000-0000-0000D3380000}"/>
    <cellStyle name="40% - 강조색2 2 7 2 2 2 5" xfId="14639" xr:uid="{00000000-0005-0000-0000-0000D4380000}"/>
    <cellStyle name="40% - 강조색2 2 7 2 2 3" xfId="14640" xr:uid="{00000000-0005-0000-0000-0000D5380000}"/>
    <cellStyle name="40% - 강조색2 2 7 2 2 4" xfId="14641" xr:uid="{00000000-0005-0000-0000-0000D6380000}"/>
    <cellStyle name="40% - 강조색2 2 7 2 2 5" xfId="14642" xr:uid="{00000000-0005-0000-0000-0000D7380000}"/>
    <cellStyle name="40% - 강조색2 2 7 2 2 6" xfId="14643" xr:uid="{00000000-0005-0000-0000-0000D8380000}"/>
    <cellStyle name="40% - 강조색2 2 7 2 2 7" xfId="14644" xr:uid="{00000000-0005-0000-0000-0000D9380000}"/>
    <cellStyle name="40% - 강조색2 2 7 2 3" xfId="14645" xr:uid="{00000000-0005-0000-0000-0000DA380000}"/>
    <cellStyle name="40% - 강조색2 2 7 2 3 2" xfId="14646" xr:uid="{00000000-0005-0000-0000-0000DB380000}"/>
    <cellStyle name="40% - 강조색2 2 7 2 3 3" xfId="14647" xr:uid="{00000000-0005-0000-0000-0000DC380000}"/>
    <cellStyle name="40% - 강조색2 2 7 2 3 4" xfId="14648" xr:uid="{00000000-0005-0000-0000-0000DD380000}"/>
    <cellStyle name="40% - 강조색2 2 7 2 3 5" xfId="14649" xr:uid="{00000000-0005-0000-0000-0000DE380000}"/>
    <cellStyle name="40% - 강조색2 2 7 2 3 6" xfId="14650" xr:uid="{00000000-0005-0000-0000-0000DF380000}"/>
    <cellStyle name="40% - 강조색2 2 7 2 4" xfId="14651" xr:uid="{00000000-0005-0000-0000-0000E0380000}"/>
    <cellStyle name="40% - 강조색2 2 7 2 4 2" xfId="14652" xr:uid="{00000000-0005-0000-0000-0000E1380000}"/>
    <cellStyle name="40% - 강조색2 2 7 2 5" xfId="14653" xr:uid="{00000000-0005-0000-0000-0000E2380000}"/>
    <cellStyle name="40% - 강조색2 2 7 2 5 2" xfId="14654" xr:uid="{00000000-0005-0000-0000-0000E3380000}"/>
    <cellStyle name="40% - 강조색2 2 7 2 6" xfId="14655" xr:uid="{00000000-0005-0000-0000-0000E4380000}"/>
    <cellStyle name="40% - 강조색2 2 7 2 7" xfId="14656" xr:uid="{00000000-0005-0000-0000-0000E5380000}"/>
    <cellStyle name="40% - 강조색2 2 7 2 8" xfId="14657" xr:uid="{00000000-0005-0000-0000-0000E6380000}"/>
    <cellStyle name="40% - 강조색2 2 7 2 9" xfId="14658" xr:uid="{00000000-0005-0000-0000-0000E7380000}"/>
    <cellStyle name="40% - 강조색2 2 7 3" xfId="14659" xr:uid="{00000000-0005-0000-0000-0000E8380000}"/>
    <cellStyle name="40% - 강조색2 2 7 3 10" xfId="14660" xr:uid="{00000000-0005-0000-0000-0000E9380000}"/>
    <cellStyle name="40% - 강조색2 2 7 3 2" xfId="14661" xr:uid="{00000000-0005-0000-0000-0000EA380000}"/>
    <cellStyle name="40% - 강조색2 2 7 3 2 2" xfId="14662" xr:uid="{00000000-0005-0000-0000-0000EB380000}"/>
    <cellStyle name="40% - 강조색2 2 7 3 2 2 2" xfId="14663" xr:uid="{00000000-0005-0000-0000-0000EC380000}"/>
    <cellStyle name="40% - 강조색2 2 7 3 2 2 3" xfId="14664" xr:uid="{00000000-0005-0000-0000-0000ED380000}"/>
    <cellStyle name="40% - 강조색2 2 7 3 2 2 4" xfId="14665" xr:uid="{00000000-0005-0000-0000-0000EE380000}"/>
    <cellStyle name="40% - 강조색2 2 7 3 2 2 5" xfId="14666" xr:uid="{00000000-0005-0000-0000-0000EF380000}"/>
    <cellStyle name="40% - 강조색2 2 7 3 2 3" xfId="14667" xr:uid="{00000000-0005-0000-0000-0000F0380000}"/>
    <cellStyle name="40% - 강조색2 2 7 3 2 4" xfId="14668" xr:uid="{00000000-0005-0000-0000-0000F1380000}"/>
    <cellStyle name="40% - 강조색2 2 7 3 2 5" xfId="14669" xr:uid="{00000000-0005-0000-0000-0000F2380000}"/>
    <cellStyle name="40% - 강조색2 2 7 3 2 6" xfId="14670" xr:uid="{00000000-0005-0000-0000-0000F3380000}"/>
    <cellStyle name="40% - 강조색2 2 7 3 2 7" xfId="14671" xr:uid="{00000000-0005-0000-0000-0000F4380000}"/>
    <cellStyle name="40% - 강조색2 2 7 3 3" xfId="14672" xr:uid="{00000000-0005-0000-0000-0000F5380000}"/>
    <cellStyle name="40% - 강조색2 2 7 3 3 2" xfId="14673" xr:uid="{00000000-0005-0000-0000-0000F6380000}"/>
    <cellStyle name="40% - 강조색2 2 7 3 3 3" xfId="14674" xr:uid="{00000000-0005-0000-0000-0000F7380000}"/>
    <cellStyle name="40% - 강조색2 2 7 3 3 4" xfId="14675" xr:uid="{00000000-0005-0000-0000-0000F8380000}"/>
    <cellStyle name="40% - 강조색2 2 7 3 3 5" xfId="14676" xr:uid="{00000000-0005-0000-0000-0000F9380000}"/>
    <cellStyle name="40% - 강조색2 2 7 3 3 6" xfId="14677" xr:uid="{00000000-0005-0000-0000-0000FA380000}"/>
    <cellStyle name="40% - 강조색2 2 7 3 4" xfId="14678" xr:uid="{00000000-0005-0000-0000-0000FB380000}"/>
    <cellStyle name="40% - 강조색2 2 7 3 4 2" xfId="14679" xr:uid="{00000000-0005-0000-0000-0000FC380000}"/>
    <cellStyle name="40% - 강조색2 2 7 3 5" xfId="14680" xr:uid="{00000000-0005-0000-0000-0000FD380000}"/>
    <cellStyle name="40% - 강조색2 2 7 3 5 2" xfId="14681" xr:uid="{00000000-0005-0000-0000-0000FE380000}"/>
    <cellStyle name="40% - 강조색2 2 7 3 6" xfId="14682" xr:uid="{00000000-0005-0000-0000-0000FF380000}"/>
    <cellStyle name="40% - 강조색2 2 7 3 7" xfId="14683" xr:uid="{00000000-0005-0000-0000-000000390000}"/>
    <cellStyle name="40% - 강조색2 2 7 3 8" xfId="14684" xr:uid="{00000000-0005-0000-0000-000001390000}"/>
    <cellStyle name="40% - 강조색2 2 7 3 9" xfId="14685" xr:uid="{00000000-0005-0000-0000-000002390000}"/>
    <cellStyle name="40% - 강조색2 2 7 4" xfId="14686" xr:uid="{00000000-0005-0000-0000-000003390000}"/>
    <cellStyle name="40% - 강조색2 2 7 4 10" xfId="14687" xr:uid="{00000000-0005-0000-0000-000004390000}"/>
    <cellStyle name="40% - 강조색2 2 7 4 2" xfId="14688" xr:uid="{00000000-0005-0000-0000-000005390000}"/>
    <cellStyle name="40% - 강조색2 2 7 4 2 2" xfId="14689" xr:uid="{00000000-0005-0000-0000-000006390000}"/>
    <cellStyle name="40% - 강조색2 2 7 4 2 3" xfId="14690" xr:uid="{00000000-0005-0000-0000-000007390000}"/>
    <cellStyle name="40% - 강조색2 2 7 4 2 4" xfId="14691" xr:uid="{00000000-0005-0000-0000-000008390000}"/>
    <cellStyle name="40% - 강조색2 2 7 4 2 5" xfId="14692" xr:uid="{00000000-0005-0000-0000-000009390000}"/>
    <cellStyle name="40% - 강조색2 2 7 4 2 6" xfId="14693" xr:uid="{00000000-0005-0000-0000-00000A390000}"/>
    <cellStyle name="40% - 강조색2 2 7 4 3" xfId="14694" xr:uid="{00000000-0005-0000-0000-00000B390000}"/>
    <cellStyle name="40% - 강조색2 2 7 4 3 2" xfId="14695" xr:uid="{00000000-0005-0000-0000-00000C390000}"/>
    <cellStyle name="40% - 강조색2 2 7 4 4" xfId="14696" xr:uid="{00000000-0005-0000-0000-00000D390000}"/>
    <cellStyle name="40% - 강조색2 2 7 4 4 2" xfId="14697" xr:uid="{00000000-0005-0000-0000-00000E390000}"/>
    <cellStyle name="40% - 강조색2 2 7 4 5" xfId="14698" xr:uid="{00000000-0005-0000-0000-00000F390000}"/>
    <cellStyle name="40% - 강조색2 2 7 4 5 2" xfId="14699" xr:uid="{00000000-0005-0000-0000-000010390000}"/>
    <cellStyle name="40% - 강조색2 2 7 4 6" xfId="14700" xr:uid="{00000000-0005-0000-0000-000011390000}"/>
    <cellStyle name="40% - 강조색2 2 7 4 7" xfId="14701" xr:uid="{00000000-0005-0000-0000-000012390000}"/>
    <cellStyle name="40% - 강조색2 2 7 4 8" xfId="14702" xr:uid="{00000000-0005-0000-0000-000013390000}"/>
    <cellStyle name="40% - 강조색2 2 7 4 9" xfId="14703" xr:uid="{00000000-0005-0000-0000-000014390000}"/>
    <cellStyle name="40% - 강조색2 2 7 5" xfId="14704" xr:uid="{00000000-0005-0000-0000-000015390000}"/>
    <cellStyle name="40% - 강조색2 2 7 5 2" xfId="14705" xr:uid="{00000000-0005-0000-0000-000016390000}"/>
    <cellStyle name="40% - 강조색2 2 7 5 3" xfId="14706" xr:uid="{00000000-0005-0000-0000-000017390000}"/>
    <cellStyle name="40% - 강조색2 2 7 5 4" xfId="14707" xr:uid="{00000000-0005-0000-0000-000018390000}"/>
    <cellStyle name="40% - 강조색2 2 7 5 5" xfId="14708" xr:uid="{00000000-0005-0000-0000-000019390000}"/>
    <cellStyle name="40% - 강조색2 2 7 5 6" xfId="14709" xr:uid="{00000000-0005-0000-0000-00001A390000}"/>
    <cellStyle name="40% - 강조색2 2 7 6" xfId="14710" xr:uid="{00000000-0005-0000-0000-00001B390000}"/>
    <cellStyle name="40% - 강조색2 2 7 6 2" xfId="14711" xr:uid="{00000000-0005-0000-0000-00001C390000}"/>
    <cellStyle name="40% - 강조색2 2 7 7" xfId="14712" xr:uid="{00000000-0005-0000-0000-00001D390000}"/>
    <cellStyle name="40% - 강조색2 2 7 7 2" xfId="14713" xr:uid="{00000000-0005-0000-0000-00001E390000}"/>
    <cellStyle name="40% - 강조색2 2 7 8" xfId="14714" xr:uid="{00000000-0005-0000-0000-00001F390000}"/>
    <cellStyle name="40% - 강조색2 2 7 8 2" xfId="14715" xr:uid="{00000000-0005-0000-0000-000020390000}"/>
    <cellStyle name="40% - 강조색2 2 7 9" xfId="14716" xr:uid="{00000000-0005-0000-0000-000021390000}"/>
    <cellStyle name="40% - 강조색2 2 8" xfId="14717" xr:uid="{00000000-0005-0000-0000-000022390000}"/>
    <cellStyle name="40% - 강조색2 2 8 10" xfId="14718" xr:uid="{00000000-0005-0000-0000-000023390000}"/>
    <cellStyle name="40% - 강조색2 2 8 11" xfId="14719" xr:uid="{00000000-0005-0000-0000-000024390000}"/>
    <cellStyle name="40% - 강조색2 2 8 12" xfId="14720" xr:uid="{00000000-0005-0000-0000-000025390000}"/>
    <cellStyle name="40% - 강조색2 2 8 2" xfId="14721" xr:uid="{00000000-0005-0000-0000-000026390000}"/>
    <cellStyle name="40% - 강조색2 2 8 2 10" xfId="14722" xr:uid="{00000000-0005-0000-0000-000027390000}"/>
    <cellStyle name="40% - 강조색2 2 8 2 2" xfId="14723" xr:uid="{00000000-0005-0000-0000-000028390000}"/>
    <cellStyle name="40% - 강조색2 2 8 2 2 2" xfId="14724" xr:uid="{00000000-0005-0000-0000-000029390000}"/>
    <cellStyle name="40% - 강조색2 2 8 2 2 2 2" xfId="14725" xr:uid="{00000000-0005-0000-0000-00002A390000}"/>
    <cellStyle name="40% - 강조색2 2 8 2 2 2 3" xfId="14726" xr:uid="{00000000-0005-0000-0000-00002B390000}"/>
    <cellStyle name="40% - 강조색2 2 8 2 2 2 4" xfId="14727" xr:uid="{00000000-0005-0000-0000-00002C390000}"/>
    <cellStyle name="40% - 강조색2 2 8 2 2 2 5" xfId="14728" xr:uid="{00000000-0005-0000-0000-00002D390000}"/>
    <cellStyle name="40% - 강조색2 2 8 2 2 3" xfId="14729" xr:uid="{00000000-0005-0000-0000-00002E390000}"/>
    <cellStyle name="40% - 강조색2 2 8 2 2 4" xfId="14730" xr:uid="{00000000-0005-0000-0000-00002F390000}"/>
    <cellStyle name="40% - 강조색2 2 8 2 2 5" xfId="14731" xr:uid="{00000000-0005-0000-0000-000030390000}"/>
    <cellStyle name="40% - 강조색2 2 8 2 2 6" xfId="14732" xr:uid="{00000000-0005-0000-0000-000031390000}"/>
    <cellStyle name="40% - 강조색2 2 8 2 2 7" xfId="14733" xr:uid="{00000000-0005-0000-0000-000032390000}"/>
    <cellStyle name="40% - 강조색2 2 8 2 3" xfId="14734" xr:uid="{00000000-0005-0000-0000-000033390000}"/>
    <cellStyle name="40% - 강조색2 2 8 2 3 2" xfId="14735" xr:uid="{00000000-0005-0000-0000-000034390000}"/>
    <cellStyle name="40% - 강조색2 2 8 2 3 3" xfId="14736" xr:uid="{00000000-0005-0000-0000-000035390000}"/>
    <cellStyle name="40% - 강조색2 2 8 2 3 4" xfId="14737" xr:uid="{00000000-0005-0000-0000-000036390000}"/>
    <cellStyle name="40% - 강조색2 2 8 2 3 5" xfId="14738" xr:uid="{00000000-0005-0000-0000-000037390000}"/>
    <cellStyle name="40% - 강조색2 2 8 2 3 6" xfId="14739" xr:uid="{00000000-0005-0000-0000-000038390000}"/>
    <cellStyle name="40% - 강조색2 2 8 2 4" xfId="14740" xr:uid="{00000000-0005-0000-0000-000039390000}"/>
    <cellStyle name="40% - 강조색2 2 8 2 4 2" xfId="14741" xr:uid="{00000000-0005-0000-0000-00003A390000}"/>
    <cellStyle name="40% - 강조색2 2 8 2 5" xfId="14742" xr:uid="{00000000-0005-0000-0000-00003B390000}"/>
    <cellStyle name="40% - 강조색2 2 8 2 5 2" xfId="14743" xr:uid="{00000000-0005-0000-0000-00003C390000}"/>
    <cellStyle name="40% - 강조색2 2 8 2 6" xfId="14744" xr:uid="{00000000-0005-0000-0000-00003D390000}"/>
    <cellStyle name="40% - 강조색2 2 8 2 7" xfId="14745" xr:uid="{00000000-0005-0000-0000-00003E390000}"/>
    <cellStyle name="40% - 강조색2 2 8 2 8" xfId="14746" xr:uid="{00000000-0005-0000-0000-00003F390000}"/>
    <cellStyle name="40% - 강조색2 2 8 2 9" xfId="14747" xr:uid="{00000000-0005-0000-0000-000040390000}"/>
    <cellStyle name="40% - 강조색2 2 8 3" xfId="14748" xr:uid="{00000000-0005-0000-0000-000041390000}"/>
    <cellStyle name="40% - 강조색2 2 8 3 10" xfId="14749" xr:uid="{00000000-0005-0000-0000-000042390000}"/>
    <cellStyle name="40% - 강조색2 2 8 3 2" xfId="14750" xr:uid="{00000000-0005-0000-0000-000043390000}"/>
    <cellStyle name="40% - 강조색2 2 8 3 2 2" xfId="14751" xr:uid="{00000000-0005-0000-0000-000044390000}"/>
    <cellStyle name="40% - 강조색2 2 8 3 2 3" xfId="14752" xr:uid="{00000000-0005-0000-0000-000045390000}"/>
    <cellStyle name="40% - 강조색2 2 8 3 2 4" xfId="14753" xr:uid="{00000000-0005-0000-0000-000046390000}"/>
    <cellStyle name="40% - 강조색2 2 8 3 2 5" xfId="14754" xr:uid="{00000000-0005-0000-0000-000047390000}"/>
    <cellStyle name="40% - 강조색2 2 8 3 2 6" xfId="14755" xr:uid="{00000000-0005-0000-0000-000048390000}"/>
    <cellStyle name="40% - 강조색2 2 8 3 3" xfId="14756" xr:uid="{00000000-0005-0000-0000-000049390000}"/>
    <cellStyle name="40% - 강조색2 2 8 3 3 2" xfId="14757" xr:uid="{00000000-0005-0000-0000-00004A390000}"/>
    <cellStyle name="40% - 강조색2 2 8 3 4" xfId="14758" xr:uid="{00000000-0005-0000-0000-00004B390000}"/>
    <cellStyle name="40% - 강조색2 2 8 3 4 2" xfId="14759" xr:uid="{00000000-0005-0000-0000-00004C390000}"/>
    <cellStyle name="40% - 강조색2 2 8 3 5" xfId="14760" xr:uid="{00000000-0005-0000-0000-00004D390000}"/>
    <cellStyle name="40% - 강조색2 2 8 3 5 2" xfId="14761" xr:uid="{00000000-0005-0000-0000-00004E390000}"/>
    <cellStyle name="40% - 강조색2 2 8 3 6" xfId="14762" xr:uid="{00000000-0005-0000-0000-00004F390000}"/>
    <cellStyle name="40% - 강조색2 2 8 3 7" xfId="14763" xr:uid="{00000000-0005-0000-0000-000050390000}"/>
    <cellStyle name="40% - 강조색2 2 8 3 8" xfId="14764" xr:uid="{00000000-0005-0000-0000-000051390000}"/>
    <cellStyle name="40% - 강조색2 2 8 3 9" xfId="14765" xr:uid="{00000000-0005-0000-0000-000052390000}"/>
    <cellStyle name="40% - 강조색2 2 8 4" xfId="14766" xr:uid="{00000000-0005-0000-0000-000053390000}"/>
    <cellStyle name="40% - 강조색2 2 8 4 2" xfId="14767" xr:uid="{00000000-0005-0000-0000-000054390000}"/>
    <cellStyle name="40% - 강조색2 2 8 4 3" xfId="14768" xr:uid="{00000000-0005-0000-0000-000055390000}"/>
    <cellStyle name="40% - 강조색2 2 8 4 4" xfId="14769" xr:uid="{00000000-0005-0000-0000-000056390000}"/>
    <cellStyle name="40% - 강조색2 2 8 4 5" xfId="14770" xr:uid="{00000000-0005-0000-0000-000057390000}"/>
    <cellStyle name="40% - 강조색2 2 8 4 6" xfId="14771" xr:uid="{00000000-0005-0000-0000-000058390000}"/>
    <cellStyle name="40% - 강조색2 2 8 5" xfId="14772" xr:uid="{00000000-0005-0000-0000-000059390000}"/>
    <cellStyle name="40% - 강조색2 2 8 5 2" xfId="14773" xr:uid="{00000000-0005-0000-0000-00005A390000}"/>
    <cellStyle name="40% - 강조색2 2 8 6" xfId="14774" xr:uid="{00000000-0005-0000-0000-00005B390000}"/>
    <cellStyle name="40% - 강조색2 2 8 6 2" xfId="14775" xr:uid="{00000000-0005-0000-0000-00005C390000}"/>
    <cellStyle name="40% - 강조색2 2 8 7" xfId="14776" xr:uid="{00000000-0005-0000-0000-00005D390000}"/>
    <cellStyle name="40% - 강조색2 2 8 7 2" xfId="14777" xr:uid="{00000000-0005-0000-0000-00005E390000}"/>
    <cellStyle name="40% - 강조색2 2 8 8" xfId="14778" xr:uid="{00000000-0005-0000-0000-00005F390000}"/>
    <cellStyle name="40% - 강조색2 2 8 9" xfId="14779" xr:uid="{00000000-0005-0000-0000-000060390000}"/>
    <cellStyle name="40% - 강조색2 2 9" xfId="14780" xr:uid="{00000000-0005-0000-0000-000061390000}"/>
    <cellStyle name="40% - 강조색2 2 9 10" xfId="14781" xr:uid="{00000000-0005-0000-0000-000062390000}"/>
    <cellStyle name="40% - 강조색2 2 9 2" xfId="14782" xr:uid="{00000000-0005-0000-0000-000063390000}"/>
    <cellStyle name="40% - 강조색2 2 9 2 2" xfId="14783" xr:uid="{00000000-0005-0000-0000-000064390000}"/>
    <cellStyle name="40% - 강조색2 2 9 2 2 2" xfId="14784" xr:uid="{00000000-0005-0000-0000-000065390000}"/>
    <cellStyle name="40% - 강조색2 2 9 2 2 3" xfId="14785" xr:uid="{00000000-0005-0000-0000-000066390000}"/>
    <cellStyle name="40% - 강조색2 2 9 2 2 4" xfId="14786" xr:uid="{00000000-0005-0000-0000-000067390000}"/>
    <cellStyle name="40% - 강조색2 2 9 2 2 5" xfId="14787" xr:uid="{00000000-0005-0000-0000-000068390000}"/>
    <cellStyle name="40% - 강조색2 2 9 2 3" xfId="14788" xr:uid="{00000000-0005-0000-0000-000069390000}"/>
    <cellStyle name="40% - 강조색2 2 9 2 4" xfId="14789" xr:uid="{00000000-0005-0000-0000-00006A390000}"/>
    <cellStyle name="40% - 강조색2 2 9 2 5" xfId="14790" xr:uid="{00000000-0005-0000-0000-00006B390000}"/>
    <cellStyle name="40% - 강조색2 2 9 2 6" xfId="14791" xr:uid="{00000000-0005-0000-0000-00006C390000}"/>
    <cellStyle name="40% - 강조색2 2 9 2 7" xfId="14792" xr:uid="{00000000-0005-0000-0000-00006D390000}"/>
    <cellStyle name="40% - 강조색2 2 9 3" xfId="14793" xr:uid="{00000000-0005-0000-0000-00006E390000}"/>
    <cellStyle name="40% - 강조색2 2 9 3 2" xfId="14794" xr:uid="{00000000-0005-0000-0000-00006F390000}"/>
    <cellStyle name="40% - 강조색2 2 9 3 3" xfId="14795" xr:uid="{00000000-0005-0000-0000-000070390000}"/>
    <cellStyle name="40% - 강조색2 2 9 3 4" xfId="14796" xr:uid="{00000000-0005-0000-0000-000071390000}"/>
    <cellStyle name="40% - 강조색2 2 9 3 5" xfId="14797" xr:uid="{00000000-0005-0000-0000-000072390000}"/>
    <cellStyle name="40% - 강조색2 2 9 3 6" xfId="14798" xr:uid="{00000000-0005-0000-0000-000073390000}"/>
    <cellStyle name="40% - 강조색2 2 9 4" xfId="14799" xr:uid="{00000000-0005-0000-0000-000074390000}"/>
    <cellStyle name="40% - 강조색2 2 9 4 2" xfId="14800" xr:uid="{00000000-0005-0000-0000-000075390000}"/>
    <cellStyle name="40% - 강조색2 2 9 5" xfId="14801" xr:uid="{00000000-0005-0000-0000-000076390000}"/>
    <cellStyle name="40% - 강조색2 2 9 5 2" xfId="14802" xr:uid="{00000000-0005-0000-0000-000077390000}"/>
    <cellStyle name="40% - 강조색2 2 9 6" xfId="14803" xr:uid="{00000000-0005-0000-0000-000078390000}"/>
    <cellStyle name="40% - 강조색2 2 9 7" xfId="14804" xr:uid="{00000000-0005-0000-0000-000079390000}"/>
    <cellStyle name="40% - 강조색2 2 9 8" xfId="14805" xr:uid="{00000000-0005-0000-0000-00007A390000}"/>
    <cellStyle name="40% - 강조색2 2 9 9" xfId="14806" xr:uid="{00000000-0005-0000-0000-00007B390000}"/>
    <cellStyle name="40% - 강조색2 3" xfId="14807" xr:uid="{00000000-0005-0000-0000-00007C390000}"/>
    <cellStyle name="40% - 강조색2 4" xfId="14808" xr:uid="{00000000-0005-0000-0000-00007D390000}"/>
    <cellStyle name="40% - 강조색2 5" xfId="14809" xr:uid="{00000000-0005-0000-0000-00007E390000}"/>
    <cellStyle name="40% - 강조색2 6" xfId="14810" xr:uid="{00000000-0005-0000-0000-00007F390000}"/>
    <cellStyle name="40% - 강조색3 2" xfId="14811" xr:uid="{00000000-0005-0000-0000-000080390000}"/>
    <cellStyle name="40% - 강조색3 2 10" xfId="14812" xr:uid="{00000000-0005-0000-0000-000081390000}"/>
    <cellStyle name="40% - 강조색3 2 10 10" xfId="14813" xr:uid="{00000000-0005-0000-0000-000082390000}"/>
    <cellStyle name="40% - 강조색3 2 10 2" xfId="14814" xr:uid="{00000000-0005-0000-0000-000083390000}"/>
    <cellStyle name="40% - 강조색3 2 10 2 2" xfId="14815" xr:uid="{00000000-0005-0000-0000-000084390000}"/>
    <cellStyle name="40% - 강조색3 2 10 2 3" xfId="14816" xr:uid="{00000000-0005-0000-0000-000085390000}"/>
    <cellStyle name="40% - 강조색3 2 10 2 4" xfId="14817" xr:uid="{00000000-0005-0000-0000-000086390000}"/>
    <cellStyle name="40% - 강조색3 2 10 2 5" xfId="14818" xr:uid="{00000000-0005-0000-0000-000087390000}"/>
    <cellStyle name="40% - 강조색3 2 10 2 6" xfId="14819" xr:uid="{00000000-0005-0000-0000-000088390000}"/>
    <cellStyle name="40% - 강조색3 2 10 3" xfId="14820" xr:uid="{00000000-0005-0000-0000-000089390000}"/>
    <cellStyle name="40% - 강조색3 2 10 3 2" xfId="14821" xr:uid="{00000000-0005-0000-0000-00008A390000}"/>
    <cellStyle name="40% - 강조색3 2 10 4" xfId="14822" xr:uid="{00000000-0005-0000-0000-00008B390000}"/>
    <cellStyle name="40% - 강조색3 2 10 4 2" xfId="14823" xr:uid="{00000000-0005-0000-0000-00008C390000}"/>
    <cellStyle name="40% - 강조색3 2 10 5" xfId="14824" xr:uid="{00000000-0005-0000-0000-00008D390000}"/>
    <cellStyle name="40% - 강조색3 2 10 5 2" xfId="14825" xr:uid="{00000000-0005-0000-0000-00008E390000}"/>
    <cellStyle name="40% - 강조색3 2 10 6" xfId="14826" xr:uid="{00000000-0005-0000-0000-00008F390000}"/>
    <cellStyle name="40% - 강조색3 2 10 7" xfId="14827" xr:uid="{00000000-0005-0000-0000-000090390000}"/>
    <cellStyle name="40% - 강조색3 2 10 8" xfId="14828" xr:uid="{00000000-0005-0000-0000-000091390000}"/>
    <cellStyle name="40% - 강조색3 2 10 9" xfId="14829" xr:uid="{00000000-0005-0000-0000-000092390000}"/>
    <cellStyle name="40% - 강조색3 2 11" xfId="14830" xr:uid="{00000000-0005-0000-0000-000093390000}"/>
    <cellStyle name="40% - 강조색3 2 11 10" xfId="14831" xr:uid="{00000000-0005-0000-0000-000094390000}"/>
    <cellStyle name="40% - 강조색3 2 11 2" xfId="14832" xr:uid="{00000000-0005-0000-0000-000095390000}"/>
    <cellStyle name="40% - 강조색3 2 11 2 2" xfId="14833" xr:uid="{00000000-0005-0000-0000-000096390000}"/>
    <cellStyle name="40% - 강조색3 2 11 3" xfId="14834" xr:uid="{00000000-0005-0000-0000-000097390000}"/>
    <cellStyle name="40% - 강조색3 2 11 3 2" xfId="14835" xr:uid="{00000000-0005-0000-0000-000098390000}"/>
    <cellStyle name="40% - 강조색3 2 11 4" xfId="14836" xr:uid="{00000000-0005-0000-0000-000099390000}"/>
    <cellStyle name="40% - 강조색3 2 11 4 2" xfId="14837" xr:uid="{00000000-0005-0000-0000-00009A390000}"/>
    <cellStyle name="40% - 강조색3 2 11 5" xfId="14838" xr:uid="{00000000-0005-0000-0000-00009B390000}"/>
    <cellStyle name="40% - 강조색3 2 11 5 2" xfId="14839" xr:uid="{00000000-0005-0000-0000-00009C390000}"/>
    <cellStyle name="40% - 강조색3 2 11 6" xfId="14840" xr:uid="{00000000-0005-0000-0000-00009D390000}"/>
    <cellStyle name="40% - 강조색3 2 11 7" xfId="14841" xr:uid="{00000000-0005-0000-0000-00009E390000}"/>
    <cellStyle name="40% - 강조색3 2 11 8" xfId="14842" xr:uid="{00000000-0005-0000-0000-00009F390000}"/>
    <cellStyle name="40% - 강조색3 2 11 9" xfId="14843" xr:uid="{00000000-0005-0000-0000-0000A0390000}"/>
    <cellStyle name="40% - 강조색3 2 12" xfId="14844" xr:uid="{00000000-0005-0000-0000-0000A1390000}"/>
    <cellStyle name="40% - 강조색3 2 12 2" xfId="14845" xr:uid="{00000000-0005-0000-0000-0000A2390000}"/>
    <cellStyle name="40% - 강조색3 2 13" xfId="14846" xr:uid="{00000000-0005-0000-0000-0000A3390000}"/>
    <cellStyle name="40% - 강조색3 2 13 2" xfId="14847" xr:uid="{00000000-0005-0000-0000-0000A4390000}"/>
    <cellStyle name="40% - 강조색3 2 14" xfId="14848" xr:uid="{00000000-0005-0000-0000-0000A5390000}"/>
    <cellStyle name="40% - 강조색3 2 14 2" xfId="14849" xr:uid="{00000000-0005-0000-0000-0000A6390000}"/>
    <cellStyle name="40% - 강조색3 2 15" xfId="14850" xr:uid="{00000000-0005-0000-0000-0000A7390000}"/>
    <cellStyle name="40% - 강조색3 2 15 2" xfId="14851" xr:uid="{00000000-0005-0000-0000-0000A8390000}"/>
    <cellStyle name="40% - 강조색3 2 16" xfId="14852" xr:uid="{00000000-0005-0000-0000-0000A9390000}"/>
    <cellStyle name="40% - 강조색3 2 17" xfId="14853" xr:uid="{00000000-0005-0000-0000-0000AA390000}"/>
    <cellStyle name="40% - 강조색3 2 18" xfId="14854" xr:uid="{00000000-0005-0000-0000-0000AB390000}"/>
    <cellStyle name="40% - 강조색3 2 19" xfId="14855" xr:uid="{00000000-0005-0000-0000-0000AC390000}"/>
    <cellStyle name="40% - 강조색3 2 2" xfId="14856" xr:uid="{00000000-0005-0000-0000-0000AD390000}"/>
    <cellStyle name="40% - 강조색3 2 2 10" xfId="14857" xr:uid="{00000000-0005-0000-0000-0000AE390000}"/>
    <cellStyle name="40% - 강조색3 2 2 10 10" xfId="14858" xr:uid="{00000000-0005-0000-0000-0000AF390000}"/>
    <cellStyle name="40% - 강조색3 2 2 10 2" xfId="14859" xr:uid="{00000000-0005-0000-0000-0000B0390000}"/>
    <cellStyle name="40% - 강조색3 2 2 10 2 2" xfId="14860" xr:uid="{00000000-0005-0000-0000-0000B1390000}"/>
    <cellStyle name="40% - 강조색3 2 2 10 3" xfId="14861" xr:uid="{00000000-0005-0000-0000-0000B2390000}"/>
    <cellStyle name="40% - 강조색3 2 2 10 3 2" xfId="14862" xr:uid="{00000000-0005-0000-0000-0000B3390000}"/>
    <cellStyle name="40% - 강조색3 2 2 10 4" xfId="14863" xr:uid="{00000000-0005-0000-0000-0000B4390000}"/>
    <cellStyle name="40% - 강조색3 2 2 10 4 2" xfId="14864" xr:uid="{00000000-0005-0000-0000-0000B5390000}"/>
    <cellStyle name="40% - 강조색3 2 2 10 5" xfId="14865" xr:uid="{00000000-0005-0000-0000-0000B6390000}"/>
    <cellStyle name="40% - 강조색3 2 2 10 5 2" xfId="14866" xr:uid="{00000000-0005-0000-0000-0000B7390000}"/>
    <cellStyle name="40% - 강조색3 2 2 10 6" xfId="14867" xr:uid="{00000000-0005-0000-0000-0000B8390000}"/>
    <cellStyle name="40% - 강조색3 2 2 10 7" xfId="14868" xr:uid="{00000000-0005-0000-0000-0000B9390000}"/>
    <cellStyle name="40% - 강조색3 2 2 10 8" xfId="14869" xr:uid="{00000000-0005-0000-0000-0000BA390000}"/>
    <cellStyle name="40% - 강조색3 2 2 10 9" xfId="14870" xr:uid="{00000000-0005-0000-0000-0000BB390000}"/>
    <cellStyle name="40% - 강조색3 2 2 11" xfId="14871" xr:uid="{00000000-0005-0000-0000-0000BC390000}"/>
    <cellStyle name="40% - 강조색3 2 2 11 2" xfId="14872" xr:uid="{00000000-0005-0000-0000-0000BD390000}"/>
    <cellStyle name="40% - 강조색3 2 2 12" xfId="14873" xr:uid="{00000000-0005-0000-0000-0000BE390000}"/>
    <cellStyle name="40% - 강조색3 2 2 12 2" xfId="14874" xr:uid="{00000000-0005-0000-0000-0000BF390000}"/>
    <cellStyle name="40% - 강조색3 2 2 13" xfId="14875" xr:uid="{00000000-0005-0000-0000-0000C0390000}"/>
    <cellStyle name="40% - 강조색3 2 2 13 2" xfId="14876" xr:uid="{00000000-0005-0000-0000-0000C1390000}"/>
    <cellStyle name="40% - 강조색3 2 2 14" xfId="14877" xr:uid="{00000000-0005-0000-0000-0000C2390000}"/>
    <cellStyle name="40% - 강조색3 2 2 14 2" xfId="14878" xr:uid="{00000000-0005-0000-0000-0000C3390000}"/>
    <cellStyle name="40% - 강조색3 2 2 15" xfId="14879" xr:uid="{00000000-0005-0000-0000-0000C4390000}"/>
    <cellStyle name="40% - 강조색3 2 2 16" xfId="14880" xr:uid="{00000000-0005-0000-0000-0000C5390000}"/>
    <cellStyle name="40% - 강조색3 2 2 17" xfId="14881" xr:uid="{00000000-0005-0000-0000-0000C6390000}"/>
    <cellStyle name="40% - 강조색3 2 2 18" xfId="14882" xr:uid="{00000000-0005-0000-0000-0000C7390000}"/>
    <cellStyle name="40% - 강조색3 2 2 19" xfId="14883" xr:uid="{00000000-0005-0000-0000-0000C8390000}"/>
    <cellStyle name="40% - 강조색3 2 2 2" xfId="14884" xr:uid="{00000000-0005-0000-0000-0000C9390000}"/>
    <cellStyle name="40% - 강조색3 2 2 2 10" xfId="14885" xr:uid="{00000000-0005-0000-0000-0000CA390000}"/>
    <cellStyle name="40% - 강조색3 2 2 2 10 2" xfId="14886" xr:uid="{00000000-0005-0000-0000-0000CB390000}"/>
    <cellStyle name="40% - 강조색3 2 2 2 11" xfId="14887" xr:uid="{00000000-0005-0000-0000-0000CC390000}"/>
    <cellStyle name="40% - 강조색3 2 2 2 12" xfId="14888" xr:uid="{00000000-0005-0000-0000-0000CD390000}"/>
    <cellStyle name="40% - 강조색3 2 2 2 13" xfId="14889" xr:uid="{00000000-0005-0000-0000-0000CE390000}"/>
    <cellStyle name="40% - 강조색3 2 2 2 14" xfId="14890" xr:uid="{00000000-0005-0000-0000-0000CF390000}"/>
    <cellStyle name="40% - 강조색3 2 2 2 15" xfId="14891" xr:uid="{00000000-0005-0000-0000-0000D0390000}"/>
    <cellStyle name="40% - 강조색3 2 2 2 2" xfId="14892" xr:uid="{00000000-0005-0000-0000-0000D1390000}"/>
    <cellStyle name="40% - 강조색3 2 2 2 2 10" xfId="14893" xr:uid="{00000000-0005-0000-0000-0000D2390000}"/>
    <cellStyle name="40% - 강조색3 2 2 2 2 11" xfId="14894" xr:uid="{00000000-0005-0000-0000-0000D3390000}"/>
    <cellStyle name="40% - 강조색3 2 2 2 2 12" xfId="14895" xr:uid="{00000000-0005-0000-0000-0000D4390000}"/>
    <cellStyle name="40% - 강조색3 2 2 2 2 13" xfId="14896" xr:uid="{00000000-0005-0000-0000-0000D5390000}"/>
    <cellStyle name="40% - 강조색3 2 2 2 2 14" xfId="14897" xr:uid="{00000000-0005-0000-0000-0000D6390000}"/>
    <cellStyle name="40% - 강조색3 2 2 2 2 2" xfId="14898" xr:uid="{00000000-0005-0000-0000-0000D7390000}"/>
    <cellStyle name="40% - 강조색3 2 2 2 2 2 10" xfId="14899" xr:uid="{00000000-0005-0000-0000-0000D8390000}"/>
    <cellStyle name="40% - 강조색3 2 2 2 2 2 2" xfId="14900" xr:uid="{00000000-0005-0000-0000-0000D9390000}"/>
    <cellStyle name="40% - 강조색3 2 2 2 2 2 2 2" xfId="14901" xr:uid="{00000000-0005-0000-0000-0000DA390000}"/>
    <cellStyle name="40% - 강조색3 2 2 2 2 2 2 2 2" xfId="14902" xr:uid="{00000000-0005-0000-0000-0000DB390000}"/>
    <cellStyle name="40% - 강조색3 2 2 2 2 2 2 2 3" xfId="14903" xr:uid="{00000000-0005-0000-0000-0000DC390000}"/>
    <cellStyle name="40% - 강조색3 2 2 2 2 2 2 2 4" xfId="14904" xr:uid="{00000000-0005-0000-0000-0000DD390000}"/>
    <cellStyle name="40% - 강조색3 2 2 2 2 2 2 2 5" xfId="14905" xr:uid="{00000000-0005-0000-0000-0000DE390000}"/>
    <cellStyle name="40% - 강조색3 2 2 2 2 2 2 3" xfId="14906" xr:uid="{00000000-0005-0000-0000-0000DF390000}"/>
    <cellStyle name="40% - 강조색3 2 2 2 2 2 2 4" xfId="14907" xr:uid="{00000000-0005-0000-0000-0000E0390000}"/>
    <cellStyle name="40% - 강조색3 2 2 2 2 2 2 5" xfId="14908" xr:uid="{00000000-0005-0000-0000-0000E1390000}"/>
    <cellStyle name="40% - 강조색3 2 2 2 2 2 2 6" xfId="14909" xr:uid="{00000000-0005-0000-0000-0000E2390000}"/>
    <cellStyle name="40% - 강조색3 2 2 2 2 2 2 7" xfId="14910" xr:uid="{00000000-0005-0000-0000-0000E3390000}"/>
    <cellStyle name="40% - 강조색3 2 2 2 2 2 3" xfId="14911" xr:uid="{00000000-0005-0000-0000-0000E4390000}"/>
    <cellStyle name="40% - 강조색3 2 2 2 2 2 3 2" xfId="14912" xr:uid="{00000000-0005-0000-0000-0000E5390000}"/>
    <cellStyle name="40% - 강조색3 2 2 2 2 2 3 3" xfId="14913" xr:uid="{00000000-0005-0000-0000-0000E6390000}"/>
    <cellStyle name="40% - 강조색3 2 2 2 2 2 3 4" xfId="14914" xr:uid="{00000000-0005-0000-0000-0000E7390000}"/>
    <cellStyle name="40% - 강조색3 2 2 2 2 2 3 5" xfId="14915" xr:uid="{00000000-0005-0000-0000-0000E8390000}"/>
    <cellStyle name="40% - 강조색3 2 2 2 2 2 3 6" xfId="14916" xr:uid="{00000000-0005-0000-0000-0000E9390000}"/>
    <cellStyle name="40% - 강조색3 2 2 2 2 2 4" xfId="14917" xr:uid="{00000000-0005-0000-0000-0000EA390000}"/>
    <cellStyle name="40% - 강조색3 2 2 2 2 2 4 2" xfId="14918" xr:uid="{00000000-0005-0000-0000-0000EB390000}"/>
    <cellStyle name="40% - 강조색3 2 2 2 2 2 4 3" xfId="14919" xr:uid="{00000000-0005-0000-0000-0000EC390000}"/>
    <cellStyle name="40% - 강조색3 2 2 2 2 2 5" xfId="14920" xr:uid="{00000000-0005-0000-0000-0000ED390000}"/>
    <cellStyle name="40% - 강조색3 2 2 2 2 2 5 2" xfId="14921" xr:uid="{00000000-0005-0000-0000-0000EE390000}"/>
    <cellStyle name="40% - 강조색3 2 2 2 2 2 6" xfId="14922" xr:uid="{00000000-0005-0000-0000-0000EF390000}"/>
    <cellStyle name="40% - 강조색3 2 2 2 2 2 7" xfId="14923" xr:uid="{00000000-0005-0000-0000-0000F0390000}"/>
    <cellStyle name="40% - 강조색3 2 2 2 2 2 8" xfId="14924" xr:uid="{00000000-0005-0000-0000-0000F1390000}"/>
    <cellStyle name="40% - 강조색3 2 2 2 2 2 9" xfId="14925" xr:uid="{00000000-0005-0000-0000-0000F2390000}"/>
    <cellStyle name="40% - 강조색3 2 2 2 2 3" xfId="14926" xr:uid="{00000000-0005-0000-0000-0000F3390000}"/>
    <cellStyle name="40% - 강조색3 2 2 2 2 3 10" xfId="14927" xr:uid="{00000000-0005-0000-0000-0000F4390000}"/>
    <cellStyle name="40% - 강조색3 2 2 2 2 3 2" xfId="14928" xr:uid="{00000000-0005-0000-0000-0000F5390000}"/>
    <cellStyle name="40% - 강조색3 2 2 2 2 3 2 2" xfId="14929" xr:uid="{00000000-0005-0000-0000-0000F6390000}"/>
    <cellStyle name="40% - 강조색3 2 2 2 2 3 2 2 2" xfId="14930" xr:uid="{00000000-0005-0000-0000-0000F7390000}"/>
    <cellStyle name="40% - 강조색3 2 2 2 2 3 2 2 3" xfId="14931" xr:uid="{00000000-0005-0000-0000-0000F8390000}"/>
    <cellStyle name="40% - 강조색3 2 2 2 2 3 2 2 4" xfId="14932" xr:uid="{00000000-0005-0000-0000-0000F9390000}"/>
    <cellStyle name="40% - 강조색3 2 2 2 2 3 2 2 5" xfId="14933" xr:uid="{00000000-0005-0000-0000-0000FA390000}"/>
    <cellStyle name="40% - 강조색3 2 2 2 2 3 2 3" xfId="14934" xr:uid="{00000000-0005-0000-0000-0000FB390000}"/>
    <cellStyle name="40% - 강조색3 2 2 2 2 3 2 4" xfId="14935" xr:uid="{00000000-0005-0000-0000-0000FC390000}"/>
    <cellStyle name="40% - 강조색3 2 2 2 2 3 2 5" xfId="14936" xr:uid="{00000000-0005-0000-0000-0000FD390000}"/>
    <cellStyle name="40% - 강조색3 2 2 2 2 3 2 6" xfId="14937" xr:uid="{00000000-0005-0000-0000-0000FE390000}"/>
    <cellStyle name="40% - 강조색3 2 2 2 2 3 2 7" xfId="14938" xr:uid="{00000000-0005-0000-0000-0000FF390000}"/>
    <cellStyle name="40% - 강조색3 2 2 2 2 3 3" xfId="14939" xr:uid="{00000000-0005-0000-0000-0000003A0000}"/>
    <cellStyle name="40% - 강조색3 2 2 2 2 3 3 2" xfId="14940" xr:uid="{00000000-0005-0000-0000-0000013A0000}"/>
    <cellStyle name="40% - 강조색3 2 2 2 2 3 3 3" xfId="14941" xr:uid="{00000000-0005-0000-0000-0000023A0000}"/>
    <cellStyle name="40% - 강조색3 2 2 2 2 3 3 4" xfId="14942" xr:uid="{00000000-0005-0000-0000-0000033A0000}"/>
    <cellStyle name="40% - 강조색3 2 2 2 2 3 3 5" xfId="14943" xr:uid="{00000000-0005-0000-0000-0000043A0000}"/>
    <cellStyle name="40% - 강조색3 2 2 2 2 3 3 6" xfId="14944" xr:uid="{00000000-0005-0000-0000-0000053A0000}"/>
    <cellStyle name="40% - 강조색3 2 2 2 2 3 4" xfId="14945" xr:uid="{00000000-0005-0000-0000-0000063A0000}"/>
    <cellStyle name="40% - 강조색3 2 2 2 2 3 4 2" xfId="14946" xr:uid="{00000000-0005-0000-0000-0000073A0000}"/>
    <cellStyle name="40% - 강조색3 2 2 2 2 3 4 3" xfId="14947" xr:uid="{00000000-0005-0000-0000-0000083A0000}"/>
    <cellStyle name="40% - 강조색3 2 2 2 2 3 5" xfId="14948" xr:uid="{00000000-0005-0000-0000-0000093A0000}"/>
    <cellStyle name="40% - 강조색3 2 2 2 2 3 5 2" xfId="14949" xr:uid="{00000000-0005-0000-0000-00000A3A0000}"/>
    <cellStyle name="40% - 강조색3 2 2 2 2 3 6" xfId="14950" xr:uid="{00000000-0005-0000-0000-00000B3A0000}"/>
    <cellStyle name="40% - 강조색3 2 2 2 2 3 7" xfId="14951" xr:uid="{00000000-0005-0000-0000-00000C3A0000}"/>
    <cellStyle name="40% - 강조색3 2 2 2 2 3 8" xfId="14952" xr:uid="{00000000-0005-0000-0000-00000D3A0000}"/>
    <cellStyle name="40% - 강조색3 2 2 2 2 3 9" xfId="14953" xr:uid="{00000000-0005-0000-0000-00000E3A0000}"/>
    <cellStyle name="40% - 강조색3 2 2 2 2 4" xfId="14954" xr:uid="{00000000-0005-0000-0000-00000F3A0000}"/>
    <cellStyle name="40% - 강조색3 2 2 2 2 4 10" xfId="14955" xr:uid="{00000000-0005-0000-0000-0000103A0000}"/>
    <cellStyle name="40% - 강조색3 2 2 2 2 4 2" xfId="14956" xr:uid="{00000000-0005-0000-0000-0000113A0000}"/>
    <cellStyle name="40% - 강조색3 2 2 2 2 4 2 2" xfId="14957" xr:uid="{00000000-0005-0000-0000-0000123A0000}"/>
    <cellStyle name="40% - 강조색3 2 2 2 2 4 2 3" xfId="14958" xr:uid="{00000000-0005-0000-0000-0000133A0000}"/>
    <cellStyle name="40% - 강조색3 2 2 2 2 4 2 4" xfId="14959" xr:uid="{00000000-0005-0000-0000-0000143A0000}"/>
    <cellStyle name="40% - 강조색3 2 2 2 2 4 2 5" xfId="14960" xr:uid="{00000000-0005-0000-0000-0000153A0000}"/>
    <cellStyle name="40% - 강조색3 2 2 2 2 4 2 6" xfId="14961" xr:uid="{00000000-0005-0000-0000-0000163A0000}"/>
    <cellStyle name="40% - 강조색3 2 2 2 2 4 3" xfId="14962" xr:uid="{00000000-0005-0000-0000-0000173A0000}"/>
    <cellStyle name="40% - 강조색3 2 2 2 2 4 3 2" xfId="14963" xr:uid="{00000000-0005-0000-0000-0000183A0000}"/>
    <cellStyle name="40% - 강조색3 2 2 2 2 4 3 3" xfId="14964" xr:uid="{00000000-0005-0000-0000-0000193A0000}"/>
    <cellStyle name="40% - 강조색3 2 2 2 2 4 4" xfId="14965" xr:uid="{00000000-0005-0000-0000-00001A3A0000}"/>
    <cellStyle name="40% - 강조색3 2 2 2 2 4 4 2" xfId="14966" xr:uid="{00000000-0005-0000-0000-00001B3A0000}"/>
    <cellStyle name="40% - 강조색3 2 2 2 2 4 4 3" xfId="14967" xr:uid="{00000000-0005-0000-0000-00001C3A0000}"/>
    <cellStyle name="40% - 강조색3 2 2 2 2 4 5" xfId="14968" xr:uid="{00000000-0005-0000-0000-00001D3A0000}"/>
    <cellStyle name="40% - 강조색3 2 2 2 2 4 5 2" xfId="14969" xr:uid="{00000000-0005-0000-0000-00001E3A0000}"/>
    <cellStyle name="40% - 강조색3 2 2 2 2 4 6" xfId="14970" xr:uid="{00000000-0005-0000-0000-00001F3A0000}"/>
    <cellStyle name="40% - 강조색3 2 2 2 2 4 7" xfId="14971" xr:uid="{00000000-0005-0000-0000-0000203A0000}"/>
    <cellStyle name="40% - 강조색3 2 2 2 2 4 8" xfId="14972" xr:uid="{00000000-0005-0000-0000-0000213A0000}"/>
    <cellStyle name="40% - 강조색3 2 2 2 2 4 9" xfId="14973" xr:uid="{00000000-0005-0000-0000-0000223A0000}"/>
    <cellStyle name="40% - 강조색3 2 2 2 2 5" xfId="14974" xr:uid="{00000000-0005-0000-0000-0000233A0000}"/>
    <cellStyle name="40% - 강조색3 2 2 2 2 5 10" xfId="14975" xr:uid="{00000000-0005-0000-0000-0000243A0000}"/>
    <cellStyle name="40% - 강조색3 2 2 2 2 5 2" xfId="14976" xr:uid="{00000000-0005-0000-0000-0000253A0000}"/>
    <cellStyle name="40% - 강조색3 2 2 2 2 5 2 2" xfId="14977" xr:uid="{00000000-0005-0000-0000-0000263A0000}"/>
    <cellStyle name="40% - 강조색3 2 2 2 2 5 2 3" xfId="14978" xr:uid="{00000000-0005-0000-0000-0000273A0000}"/>
    <cellStyle name="40% - 강조색3 2 2 2 2 5 3" xfId="14979" xr:uid="{00000000-0005-0000-0000-0000283A0000}"/>
    <cellStyle name="40% - 강조색3 2 2 2 2 5 3 2" xfId="14980" xr:uid="{00000000-0005-0000-0000-0000293A0000}"/>
    <cellStyle name="40% - 강조색3 2 2 2 2 5 3 3" xfId="14981" xr:uid="{00000000-0005-0000-0000-00002A3A0000}"/>
    <cellStyle name="40% - 강조색3 2 2 2 2 5 4" xfId="14982" xr:uid="{00000000-0005-0000-0000-00002B3A0000}"/>
    <cellStyle name="40% - 강조색3 2 2 2 2 5 4 2" xfId="14983" xr:uid="{00000000-0005-0000-0000-00002C3A0000}"/>
    <cellStyle name="40% - 강조색3 2 2 2 2 5 5" xfId="14984" xr:uid="{00000000-0005-0000-0000-00002D3A0000}"/>
    <cellStyle name="40% - 강조색3 2 2 2 2 5 5 2" xfId="14985" xr:uid="{00000000-0005-0000-0000-00002E3A0000}"/>
    <cellStyle name="40% - 강조색3 2 2 2 2 5 6" xfId="14986" xr:uid="{00000000-0005-0000-0000-00002F3A0000}"/>
    <cellStyle name="40% - 강조색3 2 2 2 2 5 7" xfId="14987" xr:uid="{00000000-0005-0000-0000-0000303A0000}"/>
    <cellStyle name="40% - 강조색3 2 2 2 2 5 8" xfId="14988" xr:uid="{00000000-0005-0000-0000-0000313A0000}"/>
    <cellStyle name="40% - 강조색3 2 2 2 2 5 9" xfId="14989" xr:uid="{00000000-0005-0000-0000-0000323A0000}"/>
    <cellStyle name="40% - 강조색3 2 2 2 2 6" xfId="14990" xr:uid="{00000000-0005-0000-0000-0000333A0000}"/>
    <cellStyle name="40% - 강조색3 2 2 2 2 6 2" xfId="14991" xr:uid="{00000000-0005-0000-0000-0000343A0000}"/>
    <cellStyle name="40% - 강조색3 2 2 2 2 6 3" xfId="14992" xr:uid="{00000000-0005-0000-0000-0000353A0000}"/>
    <cellStyle name="40% - 강조색3 2 2 2 2 7" xfId="14993" xr:uid="{00000000-0005-0000-0000-0000363A0000}"/>
    <cellStyle name="40% - 강조색3 2 2 2 2 7 2" xfId="14994" xr:uid="{00000000-0005-0000-0000-0000373A0000}"/>
    <cellStyle name="40% - 강조색3 2 2 2 2 7 3" xfId="14995" xr:uid="{00000000-0005-0000-0000-0000383A0000}"/>
    <cellStyle name="40% - 강조색3 2 2 2 2 8" xfId="14996" xr:uid="{00000000-0005-0000-0000-0000393A0000}"/>
    <cellStyle name="40% - 강조색3 2 2 2 2 8 2" xfId="14997" xr:uid="{00000000-0005-0000-0000-00003A3A0000}"/>
    <cellStyle name="40% - 강조색3 2 2 2 2 8 3" xfId="14998" xr:uid="{00000000-0005-0000-0000-00003B3A0000}"/>
    <cellStyle name="40% - 강조색3 2 2 2 2 9" xfId="14999" xr:uid="{00000000-0005-0000-0000-00003C3A0000}"/>
    <cellStyle name="40% - 강조색3 2 2 2 2 9 2" xfId="15000" xr:uid="{00000000-0005-0000-0000-00003D3A0000}"/>
    <cellStyle name="40% - 강조색3 2 2 2 3" xfId="15001" xr:uid="{00000000-0005-0000-0000-00003E3A0000}"/>
    <cellStyle name="40% - 강조색3 2 2 2 3 10" xfId="15002" xr:uid="{00000000-0005-0000-0000-00003F3A0000}"/>
    <cellStyle name="40% - 강조색3 2 2 2 3 2" xfId="15003" xr:uid="{00000000-0005-0000-0000-0000403A0000}"/>
    <cellStyle name="40% - 강조색3 2 2 2 3 2 2" xfId="15004" xr:uid="{00000000-0005-0000-0000-0000413A0000}"/>
    <cellStyle name="40% - 강조색3 2 2 2 3 2 2 2" xfId="15005" xr:uid="{00000000-0005-0000-0000-0000423A0000}"/>
    <cellStyle name="40% - 강조색3 2 2 2 3 2 2 3" xfId="15006" xr:uid="{00000000-0005-0000-0000-0000433A0000}"/>
    <cellStyle name="40% - 강조색3 2 2 2 3 2 2 4" xfId="15007" xr:uid="{00000000-0005-0000-0000-0000443A0000}"/>
    <cellStyle name="40% - 강조색3 2 2 2 3 2 2 5" xfId="15008" xr:uid="{00000000-0005-0000-0000-0000453A0000}"/>
    <cellStyle name="40% - 강조색3 2 2 2 3 2 3" xfId="15009" xr:uid="{00000000-0005-0000-0000-0000463A0000}"/>
    <cellStyle name="40% - 강조색3 2 2 2 3 2 4" xfId="15010" xr:uid="{00000000-0005-0000-0000-0000473A0000}"/>
    <cellStyle name="40% - 강조색3 2 2 2 3 2 5" xfId="15011" xr:uid="{00000000-0005-0000-0000-0000483A0000}"/>
    <cellStyle name="40% - 강조색3 2 2 2 3 2 6" xfId="15012" xr:uid="{00000000-0005-0000-0000-0000493A0000}"/>
    <cellStyle name="40% - 강조색3 2 2 2 3 2 7" xfId="15013" xr:uid="{00000000-0005-0000-0000-00004A3A0000}"/>
    <cellStyle name="40% - 강조색3 2 2 2 3 3" xfId="15014" xr:uid="{00000000-0005-0000-0000-00004B3A0000}"/>
    <cellStyle name="40% - 강조색3 2 2 2 3 3 2" xfId="15015" xr:uid="{00000000-0005-0000-0000-00004C3A0000}"/>
    <cellStyle name="40% - 강조색3 2 2 2 3 3 3" xfId="15016" xr:uid="{00000000-0005-0000-0000-00004D3A0000}"/>
    <cellStyle name="40% - 강조색3 2 2 2 3 3 4" xfId="15017" xr:uid="{00000000-0005-0000-0000-00004E3A0000}"/>
    <cellStyle name="40% - 강조색3 2 2 2 3 3 5" xfId="15018" xr:uid="{00000000-0005-0000-0000-00004F3A0000}"/>
    <cellStyle name="40% - 강조색3 2 2 2 3 3 6" xfId="15019" xr:uid="{00000000-0005-0000-0000-0000503A0000}"/>
    <cellStyle name="40% - 강조색3 2 2 2 3 4" xfId="15020" xr:uid="{00000000-0005-0000-0000-0000513A0000}"/>
    <cellStyle name="40% - 강조색3 2 2 2 3 4 2" xfId="15021" xr:uid="{00000000-0005-0000-0000-0000523A0000}"/>
    <cellStyle name="40% - 강조색3 2 2 2 3 4 3" xfId="15022" xr:uid="{00000000-0005-0000-0000-0000533A0000}"/>
    <cellStyle name="40% - 강조색3 2 2 2 3 5" xfId="15023" xr:uid="{00000000-0005-0000-0000-0000543A0000}"/>
    <cellStyle name="40% - 강조색3 2 2 2 3 5 2" xfId="15024" xr:uid="{00000000-0005-0000-0000-0000553A0000}"/>
    <cellStyle name="40% - 강조색3 2 2 2 3 6" xfId="15025" xr:uid="{00000000-0005-0000-0000-0000563A0000}"/>
    <cellStyle name="40% - 강조색3 2 2 2 3 7" xfId="15026" xr:uid="{00000000-0005-0000-0000-0000573A0000}"/>
    <cellStyle name="40% - 강조색3 2 2 2 3 8" xfId="15027" xr:uid="{00000000-0005-0000-0000-0000583A0000}"/>
    <cellStyle name="40% - 강조색3 2 2 2 3 9" xfId="15028" xr:uid="{00000000-0005-0000-0000-0000593A0000}"/>
    <cellStyle name="40% - 강조색3 2 2 2 4" xfId="15029" xr:uid="{00000000-0005-0000-0000-00005A3A0000}"/>
    <cellStyle name="40% - 강조색3 2 2 2 4 10" xfId="15030" xr:uid="{00000000-0005-0000-0000-00005B3A0000}"/>
    <cellStyle name="40% - 강조색3 2 2 2 4 2" xfId="15031" xr:uid="{00000000-0005-0000-0000-00005C3A0000}"/>
    <cellStyle name="40% - 강조색3 2 2 2 4 2 2" xfId="15032" xr:uid="{00000000-0005-0000-0000-00005D3A0000}"/>
    <cellStyle name="40% - 강조색3 2 2 2 4 2 2 2" xfId="15033" xr:uid="{00000000-0005-0000-0000-00005E3A0000}"/>
    <cellStyle name="40% - 강조색3 2 2 2 4 2 2 3" xfId="15034" xr:uid="{00000000-0005-0000-0000-00005F3A0000}"/>
    <cellStyle name="40% - 강조색3 2 2 2 4 2 2 4" xfId="15035" xr:uid="{00000000-0005-0000-0000-0000603A0000}"/>
    <cellStyle name="40% - 강조색3 2 2 2 4 2 2 5" xfId="15036" xr:uid="{00000000-0005-0000-0000-0000613A0000}"/>
    <cellStyle name="40% - 강조색3 2 2 2 4 2 3" xfId="15037" xr:uid="{00000000-0005-0000-0000-0000623A0000}"/>
    <cellStyle name="40% - 강조색3 2 2 2 4 2 4" xfId="15038" xr:uid="{00000000-0005-0000-0000-0000633A0000}"/>
    <cellStyle name="40% - 강조색3 2 2 2 4 2 5" xfId="15039" xr:uid="{00000000-0005-0000-0000-0000643A0000}"/>
    <cellStyle name="40% - 강조색3 2 2 2 4 2 6" xfId="15040" xr:uid="{00000000-0005-0000-0000-0000653A0000}"/>
    <cellStyle name="40% - 강조색3 2 2 2 4 2 7" xfId="15041" xr:uid="{00000000-0005-0000-0000-0000663A0000}"/>
    <cellStyle name="40% - 강조색3 2 2 2 4 3" xfId="15042" xr:uid="{00000000-0005-0000-0000-0000673A0000}"/>
    <cellStyle name="40% - 강조색3 2 2 2 4 3 2" xfId="15043" xr:uid="{00000000-0005-0000-0000-0000683A0000}"/>
    <cellStyle name="40% - 강조색3 2 2 2 4 3 3" xfId="15044" xr:uid="{00000000-0005-0000-0000-0000693A0000}"/>
    <cellStyle name="40% - 강조색3 2 2 2 4 3 4" xfId="15045" xr:uid="{00000000-0005-0000-0000-00006A3A0000}"/>
    <cellStyle name="40% - 강조색3 2 2 2 4 3 5" xfId="15046" xr:uid="{00000000-0005-0000-0000-00006B3A0000}"/>
    <cellStyle name="40% - 강조색3 2 2 2 4 3 6" xfId="15047" xr:uid="{00000000-0005-0000-0000-00006C3A0000}"/>
    <cellStyle name="40% - 강조색3 2 2 2 4 4" xfId="15048" xr:uid="{00000000-0005-0000-0000-00006D3A0000}"/>
    <cellStyle name="40% - 강조색3 2 2 2 4 4 2" xfId="15049" xr:uid="{00000000-0005-0000-0000-00006E3A0000}"/>
    <cellStyle name="40% - 강조색3 2 2 2 4 4 3" xfId="15050" xr:uid="{00000000-0005-0000-0000-00006F3A0000}"/>
    <cellStyle name="40% - 강조색3 2 2 2 4 5" xfId="15051" xr:uid="{00000000-0005-0000-0000-0000703A0000}"/>
    <cellStyle name="40% - 강조색3 2 2 2 4 5 2" xfId="15052" xr:uid="{00000000-0005-0000-0000-0000713A0000}"/>
    <cellStyle name="40% - 강조색3 2 2 2 4 6" xfId="15053" xr:uid="{00000000-0005-0000-0000-0000723A0000}"/>
    <cellStyle name="40% - 강조색3 2 2 2 4 7" xfId="15054" xr:uid="{00000000-0005-0000-0000-0000733A0000}"/>
    <cellStyle name="40% - 강조색3 2 2 2 4 8" xfId="15055" xr:uid="{00000000-0005-0000-0000-0000743A0000}"/>
    <cellStyle name="40% - 강조색3 2 2 2 4 9" xfId="15056" xr:uid="{00000000-0005-0000-0000-0000753A0000}"/>
    <cellStyle name="40% - 강조색3 2 2 2 5" xfId="15057" xr:uid="{00000000-0005-0000-0000-0000763A0000}"/>
    <cellStyle name="40% - 강조색3 2 2 2 5 10" xfId="15058" xr:uid="{00000000-0005-0000-0000-0000773A0000}"/>
    <cellStyle name="40% - 강조색3 2 2 2 5 2" xfId="15059" xr:uid="{00000000-0005-0000-0000-0000783A0000}"/>
    <cellStyle name="40% - 강조색3 2 2 2 5 2 2" xfId="15060" xr:uid="{00000000-0005-0000-0000-0000793A0000}"/>
    <cellStyle name="40% - 강조색3 2 2 2 5 2 3" xfId="15061" xr:uid="{00000000-0005-0000-0000-00007A3A0000}"/>
    <cellStyle name="40% - 강조색3 2 2 2 5 2 4" xfId="15062" xr:uid="{00000000-0005-0000-0000-00007B3A0000}"/>
    <cellStyle name="40% - 강조색3 2 2 2 5 2 5" xfId="15063" xr:uid="{00000000-0005-0000-0000-00007C3A0000}"/>
    <cellStyle name="40% - 강조색3 2 2 2 5 2 6" xfId="15064" xr:uid="{00000000-0005-0000-0000-00007D3A0000}"/>
    <cellStyle name="40% - 강조색3 2 2 2 5 3" xfId="15065" xr:uid="{00000000-0005-0000-0000-00007E3A0000}"/>
    <cellStyle name="40% - 강조색3 2 2 2 5 3 2" xfId="15066" xr:uid="{00000000-0005-0000-0000-00007F3A0000}"/>
    <cellStyle name="40% - 강조색3 2 2 2 5 3 3" xfId="15067" xr:uid="{00000000-0005-0000-0000-0000803A0000}"/>
    <cellStyle name="40% - 강조색3 2 2 2 5 4" xfId="15068" xr:uid="{00000000-0005-0000-0000-0000813A0000}"/>
    <cellStyle name="40% - 강조색3 2 2 2 5 4 2" xfId="15069" xr:uid="{00000000-0005-0000-0000-0000823A0000}"/>
    <cellStyle name="40% - 강조색3 2 2 2 5 4 3" xfId="15070" xr:uid="{00000000-0005-0000-0000-0000833A0000}"/>
    <cellStyle name="40% - 강조색3 2 2 2 5 5" xfId="15071" xr:uid="{00000000-0005-0000-0000-0000843A0000}"/>
    <cellStyle name="40% - 강조색3 2 2 2 5 5 2" xfId="15072" xr:uid="{00000000-0005-0000-0000-0000853A0000}"/>
    <cellStyle name="40% - 강조색3 2 2 2 5 6" xfId="15073" xr:uid="{00000000-0005-0000-0000-0000863A0000}"/>
    <cellStyle name="40% - 강조색3 2 2 2 5 7" xfId="15074" xr:uid="{00000000-0005-0000-0000-0000873A0000}"/>
    <cellStyle name="40% - 강조색3 2 2 2 5 8" xfId="15075" xr:uid="{00000000-0005-0000-0000-0000883A0000}"/>
    <cellStyle name="40% - 강조색3 2 2 2 5 9" xfId="15076" xr:uid="{00000000-0005-0000-0000-0000893A0000}"/>
    <cellStyle name="40% - 강조색3 2 2 2 6" xfId="15077" xr:uid="{00000000-0005-0000-0000-00008A3A0000}"/>
    <cellStyle name="40% - 강조색3 2 2 2 6 10" xfId="15078" xr:uid="{00000000-0005-0000-0000-00008B3A0000}"/>
    <cellStyle name="40% - 강조색3 2 2 2 6 2" xfId="15079" xr:uid="{00000000-0005-0000-0000-00008C3A0000}"/>
    <cellStyle name="40% - 강조색3 2 2 2 6 2 2" xfId="15080" xr:uid="{00000000-0005-0000-0000-00008D3A0000}"/>
    <cellStyle name="40% - 강조색3 2 2 2 6 2 3" xfId="15081" xr:uid="{00000000-0005-0000-0000-00008E3A0000}"/>
    <cellStyle name="40% - 강조색3 2 2 2 6 3" xfId="15082" xr:uid="{00000000-0005-0000-0000-00008F3A0000}"/>
    <cellStyle name="40% - 강조색3 2 2 2 6 3 2" xfId="15083" xr:uid="{00000000-0005-0000-0000-0000903A0000}"/>
    <cellStyle name="40% - 강조색3 2 2 2 6 3 3" xfId="15084" xr:uid="{00000000-0005-0000-0000-0000913A0000}"/>
    <cellStyle name="40% - 강조색3 2 2 2 6 4" xfId="15085" xr:uid="{00000000-0005-0000-0000-0000923A0000}"/>
    <cellStyle name="40% - 강조색3 2 2 2 6 4 2" xfId="15086" xr:uid="{00000000-0005-0000-0000-0000933A0000}"/>
    <cellStyle name="40% - 강조색3 2 2 2 6 5" xfId="15087" xr:uid="{00000000-0005-0000-0000-0000943A0000}"/>
    <cellStyle name="40% - 강조색3 2 2 2 6 5 2" xfId="15088" xr:uid="{00000000-0005-0000-0000-0000953A0000}"/>
    <cellStyle name="40% - 강조색3 2 2 2 6 6" xfId="15089" xr:uid="{00000000-0005-0000-0000-0000963A0000}"/>
    <cellStyle name="40% - 강조색3 2 2 2 6 7" xfId="15090" xr:uid="{00000000-0005-0000-0000-0000973A0000}"/>
    <cellStyle name="40% - 강조색3 2 2 2 6 8" xfId="15091" xr:uid="{00000000-0005-0000-0000-0000983A0000}"/>
    <cellStyle name="40% - 강조색3 2 2 2 6 9" xfId="15092" xr:uid="{00000000-0005-0000-0000-0000993A0000}"/>
    <cellStyle name="40% - 강조색3 2 2 2 7" xfId="15093" xr:uid="{00000000-0005-0000-0000-00009A3A0000}"/>
    <cellStyle name="40% - 강조색3 2 2 2 7 2" xfId="15094" xr:uid="{00000000-0005-0000-0000-00009B3A0000}"/>
    <cellStyle name="40% - 강조색3 2 2 2 7 3" xfId="15095" xr:uid="{00000000-0005-0000-0000-00009C3A0000}"/>
    <cellStyle name="40% - 강조색3 2 2 2 8" xfId="15096" xr:uid="{00000000-0005-0000-0000-00009D3A0000}"/>
    <cellStyle name="40% - 강조색3 2 2 2 8 2" xfId="15097" xr:uid="{00000000-0005-0000-0000-00009E3A0000}"/>
    <cellStyle name="40% - 강조색3 2 2 2 8 3" xfId="15098" xr:uid="{00000000-0005-0000-0000-00009F3A0000}"/>
    <cellStyle name="40% - 강조색3 2 2 2 9" xfId="15099" xr:uid="{00000000-0005-0000-0000-0000A03A0000}"/>
    <cellStyle name="40% - 강조색3 2 2 2 9 2" xfId="15100" xr:uid="{00000000-0005-0000-0000-0000A13A0000}"/>
    <cellStyle name="40% - 강조색3 2 2 2 9 3" xfId="15101" xr:uid="{00000000-0005-0000-0000-0000A23A0000}"/>
    <cellStyle name="40% - 강조색3 2 2 3" xfId="15102" xr:uid="{00000000-0005-0000-0000-0000A33A0000}"/>
    <cellStyle name="40% - 강조색3 2 2 3 10" xfId="15103" xr:uid="{00000000-0005-0000-0000-0000A43A0000}"/>
    <cellStyle name="40% - 강조색3 2 2 3 10 2" xfId="15104" xr:uid="{00000000-0005-0000-0000-0000A53A0000}"/>
    <cellStyle name="40% - 강조색3 2 2 3 11" xfId="15105" xr:uid="{00000000-0005-0000-0000-0000A63A0000}"/>
    <cellStyle name="40% - 강조색3 2 2 3 12" xfId="15106" xr:uid="{00000000-0005-0000-0000-0000A73A0000}"/>
    <cellStyle name="40% - 강조색3 2 2 3 13" xfId="15107" xr:uid="{00000000-0005-0000-0000-0000A83A0000}"/>
    <cellStyle name="40% - 강조색3 2 2 3 14" xfId="15108" xr:uid="{00000000-0005-0000-0000-0000A93A0000}"/>
    <cellStyle name="40% - 강조색3 2 2 3 15" xfId="15109" xr:uid="{00000000-0005-0000-0000-0000AA3A0000}"/>
    <cellStyle name="40% - 강조색3 2 2 3 2" xfId="15110" xr:uid="{00000000-0005-0000-0000-0000AB3A0000}"/>
    <cellStyle name="40% - 강조색3 2 2 3 2 10" xfId="15111" xr:uid="{00000000-0005-0000-0000-0000AC3A0000}"/>
    <cellStyle name="40% - 강조색3 2 2 3 2 11" xfId="15112" xr:uid="{00000000-0005-0000-0000-0000AD3A0000}"/>
    <cellStyle name="40% - 강조색3 2 2 3 2 12" xfId="15113" xr:uid="{00000000-0005-0000-0000-0000AE3A0000}"/>
    <cellStyle name="40% - 강조색3 2 2 3 2 2" xfId="15114" xr:uid="{00000000-0005-0000-0000-0000AF3A0000}"/>
    <cellStyle name="40% - 강조색3 2 2 3 2 2 10" xfId="15115" xr:uid="{00000000-0005-0000-0000-0000B03A0000}"/>
    <cellStyle name="40% - 강조색3 2 2 3 2 2 2" xfId="15116" xr:uid="{00000000-0005-0000-0000-0000B13A0000}"/>
    <cellStyle name="40% - 강조색3 2 2 3 2 2 2 2" xfId="15117" xr:uid="{00000000-0005-0000-0000-0000B23A0000}"/>
    <cellStyle name="40% - 강조색3 2 2 3 2 2 2 2 2" xfId="15118" xr:uid="{00000000-0005-0000-0000-0000B33A0000}"/>
    <cellStyle name="40% - 강조색3 2 2 3 2 2 2 2 3" xfId="15119" xr:uid="{00000000-0005-0000-0000-0000B43A0000}"/>
    <cellStyle name="40% - 강조색3 2 2 3 2 2 2 2 4" xfId="15120" xr:uid="{00000000-0005-0000-0000-0000B53A0000}"/>
    <cellStyle name="40% - 강조색3 2 2 3 2 2 2 2 5" xfId="15121" xr:uid="{00000000-0005-0000-0000-0000B63A0000}"/>
    <cellStyle name="40% - 강조색3 2 2 3 2 2 2 3" xfId="15122" xr:uid="{00000000-0005-0000-0000-0000B73A0000}"/>
    <cellStyle name="40% - 강조색3 2 2 3 2 2 2 4" xfId="15123" xr:uid="{00000000-0005-0000-0000-0000B83A0000}"/>
    <cellStyle name="40% - 강조색3 2 2 3 2 2 2 5" xfId="15124" xr:uid="{00000000-0005-0000-0000-0000B93A0000}"/>
    <cellStyle name="40% - 강조색3 2 2 3 2 2 2 6" xfId="15125" xr:uid="{00000000-0005-0000-0000-0000BA3A0000}"/>
    <cellStyle name="40% - 강조색3 2 2 3 2 2 2 7" xfId="15126" xr:uid="{00000000-0005-0000-0000-0000BB3A0000}"/>
    <cellStyle name="40% - 강조색3 2 2 3 2 2 3" xfId="15127" xr:uid="{00000000-0005-0000-0000-0000BC3A0000}"/>
    <cellStyle name="40% - 강조색3 2 2 3 2 2 3 2" xfId="15128" xr:uid="{00000000-0005-0000-0000-0000BD3A0000}"/>
    <cellStyle name="40% - 강조색3 2 2 3 2 2 3 3" xfId="15129" xr:uid="{00000000-0005-0000-0000-0000BE3A0000}"/>
    <cellStyle name="40% - 강조색3 2 2 3 2 2 3 4" xfId="15130" xr:uid="{00000000-0005-0000-0000-0000BF3A0000}"/>
    <cellStyle name="40% - 강조색3 2 2 3 2 2 3 5" xfId="15131" xr:uid="{00000000-0005-0000-0000-0000C03A0000}"/>
    <cellStyle name="40% - 강조색3 2 2 3 2 2 3 6" xfId="15132" xr:uid="{00000000-0005-0000-0000-0000C13A0000}"/>
    <cellStyle name="40% - 강조색3 2 2 3 2 2 4" xfId="15133" xr:uid="{00000000-0005-0000-0000-0000C23A0000}"/>
    <cellStyle name="40% - 강조색3 2 2 3 2 2 4 2" xfId="15134" xr:uid="{00000000-0005-0000-0000-0000C33A0000}"/>
    <cellStyle name="40% - 강조색3 2 2 3 2 2 5" xfId="15135" xr:uid="{00000000-0005-0000-0000-0000C43A0000}"/>
    <cellStyle name="40% - 강조색3 2 2 3 2 2 5 2" xfId="15136" xr:uid="{00000000-0005-0000-0000-0000C53A0000}"/>
    <cellStyle name="40% - 강조색3 2 2 3 2 2 6" xfId="15137" xr:uid="{00000000-0005-0000-0000-0000C63A0000}"/>
    <cellStyle name="40% - 강조색3 2 2 3 2 2 7" xfId="15138" xr:uid="{00000000-0005-0000-0000-0000C73A0000}"/>
    <cellStyle name="40% - 강조색3 2 2 3 2 2 8" xfId="15139" xr:uid="{00000000-0005-0000-0000-0000C83A0000}"/>
    <cellStyle name="40% - 강조색3 2 2 3 2 2 9" xfId="15140" xr:uid="{00000000-0005-0000-0000-0000C93A0000}"/>
    <cellStyle name="40% - 강조색3 2 2 3 2 3" xfId="15141" xr:uid="{00000000-0005-0000-0000-0000CA3A0000}"/>
    <cellStyle name="40% - 강조색3 2 2 3 2 3 10" xfId="15142" xr:uid="{00000000-0005-0000-0000-0000CB3A0000}"/>
    <cellStyle name="40% - 강조색3 2 2 3 2 3 2" xfId="15143" xr:uid="{00000000-0005-0000-0000-0000CC3A0000}"/>
    <cellStyle name="40% - 강조색3 2 2 3 2 3 2 2" xfId="15144" xr:uid="{00000000-0005-0000-0000-0000CD3A0000}"/>
    <cellStyle name="40% - 강조색3 2 2 3 2 3 2 3" xfId="15145" xr:uid="{00000000-0005-0000-0000-0000CE3A0000}"/>
    <cellStyle name="40% - 강조색3 2 2 3 2 3 2 4" xfId="15146" xr:uid="{00000000-0005-0000-0000-0000CF3A0000}"/>
    <cellStyle name="40% - 강조색3 2 2 3 2 3 2 5" xfId="15147" xr:uid="{00000000-0005-0000-0000-0000D03A0000}"/>
    <cellStyle name="40% - 강조색3 2 2 3 2 3 2 6" xfId="15148" xr:uid="{00000000-0005-0000-0000-0000D13A0000}"/>
    <cellStyle name="40% - 강조색3 2 2 3 2 3 3" xfId="15149" xr:uid="{00000000-0005-0000-0000-0000D23A0000}"/>
    <cellStyle name="40% - 강조색3 2 2 3 2 3 3 2" xfId="15150" xr:uid="{00000000-0005-0000-0000-0000D33A0000}"/>
    <cellStyle name="40% - 강조색3 2 2 3 2 3 4" xfId="15151" xr:uid="{00000000-0005-0000-0000-0000D43A0000}"/>
    <cellStyle name="40% - 강조색3 2 2 3 2 3 4 2" xfId="15152" xr:uid="{00000000-0005-0000-0000-0000D53A0000}"/>
    <cellStyle name="40% - 강조색3 2 2 3 2 3 5" xfId="15153" xr:uid="{00000000-0005-0000-0000-0000D63A0000}"/>
    <cellStyle name="40% - 강조색3 2 2 3 2 3 5 2" xfId="15154" xr:uid="{00000000-0005-0000-0000-0000D73A0000}"/>
    <cellStyle name="40% - 강조색3 2 2 3 2 3 6" xfId="15155" xr:uid="{00000000-0005-0000-0000-0000D83A0000}"/>
    <cellStyle name="40% - 강조색3 2 2 3 2 3 7" xfId="15156" xr:uid="{00000000-0005-0000-0000-0000D93A0000}"/>
    <cellStyle name="40% - 강조색3 2 2 3 2 3 8" xfId="15157" xr:uid="{00000000-0005-0000-0000-0000DA3A0000}"/>
    <cellStyle name="40% - 강조색3 2 2 3 2 3 9" xfId="15158" xr:uid="{00000000-0005-0000-0000-0000DB3A0000}"/>
    <cellStyle name="40% - 강조색3 2 2 3 2 4" xfId="15159" xr:uid="{00000000-0005-0000-0000-0000DC3A0000}"/>
    <cellStyle name="40% - 강조색3 2 2 3 2 4 2" xfId="15160" xr:uid="{00000000-0005-0000-0000-0000DD3A0000}"/>
    <cellStyle name="40% - 강조색3 2 2 3 2 4 3" xfId="15161" xr:uid="{00000000-0005-0000-0000-0000DE3A0000}"/>
    <cellStyle name="40% - 강조색3 2 2 3 2 4 4" xfId="15162" xr:uid="{00000000-0005-0000-0000-0000DF3A0000}"/>
    <cellStyle name="40% - 강조색3 2 2 3 2 4 5" xfId="15163" xr:uid="{00000000-0005-0000-0000-0000E03A0000}"/>
    <cellStyle name="40% - 강조색3 2 2 3 2 4 6" xfId="15164" xr:uid="{00000000-0005-0000-0000-0000E13A0000}"/>
    <cellStyle name="40% - 강조색3 2 2 3 2 5" xfId="15165" xr:uid="{00000000-0005-0000-0000-0000E23A0000}"/>
    <cellStyle name="40% - 강조색3 2 2 3 2 5 2" xfId="15166" xr:uid="{00000000-0005-0000-0000-0000E33A0000}"/>
    <cellStyle name="40% - 강조색3 2 2 3 2 6" xfId="15167" xr:uid="{00000000-0005-0000-0000-0000E43A0000}"/>
    <cellStyle name="40% - 강조색3 2 2 3 2 6 2" xfId="15168" xr:uid="{00000000-0005-0000-0000-0000E53A0000}"/>
    <cellStyle name="40% - 강조색3 2 2 3 2 7" xfId="15169" xr:uid="{00000000-0005-0000-0000-0000E63A0000}"/>
    <cellStyle name="40% - 강조색3 2 2 3 2 7 2" xfId="15170" xr:uid="{00000000-0005-0000-0000-0000E73A0000}"/>
    <cellStyle name="40% - 강조색3 2 2 3 2 8" xfId="15171" xr:uid="{00000000-0005-0000-0000-0000E83A0000}"/>
    <cellStyle name="40% - 강조색3 2 2 3 2 9" xfId="15172" xr:uid="{00000000-0005-0000-0000-0000E93A0000}"/>
    <cellStyle name="40% - 강조색3 2 2 3 3" xfId="15173" xr:uid="{00000000-0005-0000-0000-0000EA3A0000}"/>
    <cellStyle name="40% - 강조색3 2 2 3 3 10" xfId="15174" xr:uid="{00000000-0005-0000-0000-0000EB3A0000}"/>
    <cellStyle name="40% - 강조색3 2 2 3 3 2" xfId="15175" xr:uid="{00000000-0005-0000-0000-0000EC3A0000}"/>
    <cellStyle name="40% - 강조색3 2 2 3 3 2 2" xfId="15176" xr:uid="{00000000-0005-0000-0000-0000ED3A0000}"/>
    <cellStyle name="40% - 강조색3 2 2 3 3 2 2 2" xfId="15177" xr:uid="{00000000-0005-0000-0000-0000EE3A0000}"/>
    <cellStyle name="40% - 강조색3 2 2 3 3 2 2 3" xfId="15178" xr:uid="{00000000-0005-0000-0000-0000EF3A0000}"/>
    <cellStyle name="40% - 강조색3 2 2 3 3 2 2 4" xfId="15179" xr:uid="{00000000-0005-0000-0000-0000F03A0000}"/>
    <cellStyle name="40% - 강조색3 2 2 3 3 2 2 5" xfId="15180" xr:uid="{00000000-0005-0000-0000-0000F13A0000}"/>
    <cellStyle name="40% - 강조색3 2 2 3 3 2 3" xfId="15181" xr:uid="{00000000-0005-0000-0000-0000F23A0000}"/>
    <cellStyle name="40% - 강조색3 2 2 3 3 2 4" xfId="15182" xr:uid="{00000000-0005-0000-0000-0000F33A0000}"/>
    <cellStyle name="40% - 강조색3 2 2 3 3 2 5" xfId="15183" xr:uid="{00000000-0005-0000-0000-0000F43A0000}"/>
    <cellStyle name="40% - 강조색3 2 2 3 3 2 6" xfId="15184" xr:uid="{00000000-0005-0000-0000-0000F53A0000}"/>
    <cellStyle name="40% - 강조색3 2 2 3 3 2 7" xfId="15185" xr:uid="{00000000-0005-0000-0000-0000F63A0000}"/>
    <cellStyle name="40% - 강조색3 2 2 3 3 3" xfId="15186" xr:uid="{00000000-0005-0000-0000-0000F73A0000}"/>
    <cellStyle name="40% - 강조색3 2 2 3 3 3 2" xfId="15187" xr:uid="{00000000-0005-0000-0000-0000F83A0000}"/>
    <cellStyle name="40% - 강조색3 2 2 3 3 3 3" xfId="15188" xr:uid="{00000000-0005-0000-0000-0000F93A0000}"/>
    <cellStyle name="40% - 강조색3 2 2 3 3 3 4" xfId="15189" xr:uid="{00000000-0005-0000-0000-0000FA3A0000}"/>
    <cellStyle name="40% - 강조색3 2 2 3 3 3 5" xfId="15190" xr:uid="{00000000-0005-0000-0000-0000FB3A0000}"/>
    <cellStyle name="40% - 강조색3 2 2 3 3 3 6" xfId="15191" xr:uid="{00000000-0005-0000-0000-0000FC3A0000}"/>
    <cellStyle name="40% - 강조색3 2 2 3 3 4" xfId="15192" xr:uid="{00000000-0005-0000-0000-0000FD3A0000}"/>
    <cellStyle name="40% - 강조색3 2 2 3 3 4 2" xfId="15193" xr:uid="{00000000-0005-0000-0000-0000FE3A0000}"/>
    <cellStyle name="40% - 강조색3 2 2 3 3 4 3" xfId="15194" xr:uid="{00000000-0005-0000-0000-0000FF3A0000}"/>
    <cellStyle name="40% - 강조색3 2 2 3 3 5" xfId="15195" xr:uid="{00000000-0005-0000-0000-0000003B0000}"/>
    <cellStyle name="40% - 강조색3 2 2 3 3 5 2" xfId="15196" xr:uid="{00000000-0005-0000-0000-0000013B0000}"/>
    <cellStyle name="40% - 강조색3 2 2 3 3 6" xfId="15197" xr:uid="{00000000-0005-0000-0000-0000023B0000}"/>
    <cellStyle name="40% - 강조색3 2 2 3 3 7" xfId="15198" xr:uid="{00000000-0005-0000-0000-0000033B0000}"/>
    <cellStyle name="40% - 강조색3 2 2 3 3 8" xfId="15199" xr:uid="{00000000-0005-0000-0000-0000043B0000}"/>
    <cellStyle name="40% - 강조색3 2 2 3 3 9" xfId="15200" xr:uid="{00000000-0005-0000-0000-0000053B0000}"/>
    <cellStyle name="40% - 강조색3 2 2 3 4" xfId="15201" xr:uid="{00000000-0005-0000-0000-0000063B0000}"/>
    <cellStyle name="40% - 강조색3 2 2 3 4 10" xfId="15202" xr:uid="{00000000-0005-0000-0000-0000073B0000}"/>
    <cellStyle name="40% - 강조색3 2 2 3 4 2" xfId="15203" xr:uid="{00000000-0005-0000-0000-0000083B0000}"/>
    <cellStyle name="40% - 강조색3 2 2 3 4 2 2" xfId="15204" xr:uid="{00000000-0005-0000-0000-0000093B0000}"/>
    <cellStyle name="40% - 강조색3 2 2 3 4 2 2 2" xfId="15205" xr:uid="{00000000-0005-0000-0000-00000A3B0000}"/>
    <cellStyle name="40% - 강조색3 2 2 3 4 2 2 3" xfId="15206" xr:uid="{00000000-0005-0000-0000-00000B3B0000}"/>
    <cellStyle name="40% - 강조색3 2 2 3 4 2 2 4" xfId="15207" xr:uid="{00000000-0005-0000-0000-00000C3B0000}"/>
    <cellStyle name="40% - 강조색3 2 2 3 4 2 2 5" xfId="15208" xr:uid="{00000000-0005-0000-0000-00000D3B0000}"/>
    <cellStyle name="40% - 강조색3 2 2 3 4 2 3" xfId="15209" xr:uid="{00000000-0005-0000-0000-00000E3B0000}"/>
    <cellStyle name="40% - 강조색3 2 2 3 4 2 4" xfId="15210" xr:uid="{00000000-0005-0000-0000-00000F3B0000}"/>
    <cellStyle name="40% - 강조색3 2 2 3 4 2 5" xfId="15211" xr:uid="{00000000-0005-0000-0000-0000103B0000}"/>
    <cellStyle name="40% - 강조색3 2 2 3 4 2 6" xfId="15212" xr:uid="{00000000-0005-0000-0000-0000113B0000}"/>
    <cellStyle name="40% - 강조색3 2 2 3 4 2 7" xfId="15213" xr:uid="{00000000-0005-0000-0000-0000123B0000}"/>
    <cellStyle name="40% - 강조색3 2 2 3 4 3" xfId="15214" xr:uid="{00000000-0005-0000-0000-0000133B0000}"/>
    <cellStyle name="40% - 강조색3 2 2 3 4 3 2" xfId="15215" xr:uid="{00000000-0005-0000-0000-0000143B0000}"/>
    <cellStyle name="40% - 강조색3 2 2 3 4 3 3" xfId="15216" xr:uid="{00000000-0005-0000-0000-0000153B0000}"/>
    <cellStyle name="40% - 강조색3 2 2 3 4 3 4" xfId="15217" xr:uid="{00000000-0005-0000-0000-0000163B0000}"/>
    <cellStyle name="40% - 강조색3 2 2 3 4 3 5" xfId="15218" xr:uid="{00000000-0005-0000-0000-0000173B0000}"/>
    <cellStyle name="40% - 강조색3 2 2 3 4 3 6" xfId="15219" xr:uid="{00000000-0005-0000-0000-0000183B0000}"/>
    <cellStyle name="40% - 강조색3 2 2 3 4 4" xfId="15220" xr:uid="{00000000-0005-0000-0000-0000193B0000}"/>
    <cellStyle name="40% - 강조색3 2 2 3 4 4 2" xfId="15221" xr:uid="{00000000-0005-0000-0000-00001A3B0000}"/>
    <cellStyle name="40% - 강조색3 2 2 3 4 4 3" xfId="15222" xr:uid="{00000000-0005-0000-0000-00001B3B0000}"/>
    <cellStyle name="40% - 강조색3 2 2 3 4 5" xfId="15223" xr:uid="{00000000-0005-0000-0000-00001C3B0000}"/>
    <cellStyle name="40% - 강조색3 2 2 3 4 5 2" xfId="15224" xr:uid="{00000000-0005-0000-0000-00001D3B0000}"/>
    <cellStyle name="40% - 강조색3 2 2 3 4 6" xfId="15225" xr:uid="{00000000-0005-0000-0000-00001E3B0000}"/>
    <cellStyle name="40% - 강조색3 2 2 3 4 7" xfId="15226" xr:uid="{00000000-0005-0000-0000-00001F3B0000}"/>
    <cellStyle name="40% - 강조색3 2 2 3 4 8" xfId="15227" xr:uid="{00000000-0005-0000-0000-0000203B0000}"/>
    <cellStyle name="40% - 강조색3 2 2 3 4 9" xfId="15228" xr:uid="{00000000-0005-0000-0000-0000213B0000}"/>
    <cellStyle name="40% - 강조색3 2 2 3 5" xfId="15229" xr:uid="{00000000-0005-0000-0000-0000223B0000}"/>
    <cellStyle name="40% - 강조색3 2 2 3 5 10" xfId="15230" xr:uid="{00000000-0005-0000-0000-0000233B0000}"/>
    <cellStyle name="40% - 강조색3 2 2 3 5 2" xfId="15231" xr:uid="{00000000-0005-0000-0000-0000243B0000}"/>
    <cellStyle name="40% - 강조색3 2 2 3 5 2 2" xfId="15232" xr:uid="{00000000-0005-0000-0000-0000253B0000}"/>
    <cellStyle name="40% - 강조색3 2 2 3 5 2 3" xfId="15233" xr:uid="{00000000-0005-0000-0000-0000263B0000}"/>
    <cellStyle name="40% - 강조색3 2 2 3 5 2 4" xfId="15234" xr:uid="{00000000-0005-0000-0000-0000273B0000}"/>
    <cellStyle name="40% - 강조색3 2 2 3 5 2 5" xfId="15235" xr:uid="{00000000-0005-0000-0000-0000283B0000}"/>
    <cellStyle name="40% - 강조색3 2 2 3 5 2 6" xfId="15236" xr:uid="{00000000-0005-0000-0000-0000293B0000}"/>
    <cellStyle name="40% - 강조색3 2 2 3 5 3" xfId="15237" xr:uid="{00000000-0005-0000-0000-00002A3B0000}"/>
    <cellStyle name="40% - 강조색3 2 2 3 5 3 2" xfId="15238" xr:uid="{00000000-0005-0000-0000-00002B3B0000}"/>
    <cellStyle name="40% - 강조색3 2 2 3 5 3 3" xfId="15239" xr:uid="{00000000-0005-0000-0000-00002C3B0000}"/>
    <cellStyle name="40% - 강조색3 2 2 3 5 4" xfId="15240" xr:uid="{00000000-0005-0000-0000-00002D3B0000}"/>
    <cellStyle name="40% - 강조색3 2 2 3 5 4 2" xfId="15241" xr:uid="{00000000-0005-0000-0000-00002E3B0000}"/>
    <cellStyle name="40% - 강조색3 2 2 3 5 5" xfId="15242" xr:uid="{00000000-0005-0000-0000-00002F3B0000}"/>
    <cellStyle name="40% - 강조색3 2 2 3 5 5 2" xfId="15243" xr:uid="{00000000-0005-0000-0000-0000303B0000}"/>
    <cellStyle name="40% - 강조색3 2 2 3 5 6" xfId="15244" xr:uid="{00000000-0005-0000-0000-0000313B0000}"/>
    <cellStyle name="40% - 강조색3 2 2 3 5 7" xfId="15245" xr:uid="{00000000-0005-0000-0000-0000323B0000}"/>
    <cellStyle name="40% - 강조색3 2 2 3 5 8" xfId="15246" xr:uid="{00000000-0005-0000-0000-0000333B0000}"/>
    <cellStyle name="40% - 강조색3 2 2 3 5 9" xfId="15247" xr:uid="{00000000-0005-0000-0000-0000343B0000}"/>
    <cellStyle name="40% - 강조색3 2 2 3 6" xfId="15248" xr:uid="{00000000-0005-0000-0000-0000353B0000}"/>
    <cellStyle name="40% - 강조색3 2 2 3 6 10" xfId="15249" xr:uid="{00000000-0005-0000-0000-0000363B0000}"/>
    <cellStyle name="40% - 강조색3 2 2 3 6 2" xfId="15250" xr:uid="{00000000-0005-0000-0000-0000373B0000}"/>
    <cellStyle name="40% - 강조색3 2 2 3 6 2 2" xfId="15251" xr:uid="{00000000-0005-0000-0000-0000383B0000}"/>
    <cellStyle name="40% - 강조색3 2 2 3 6 3" xfId="15252" xr:uid="{00000000-0005-0000-0000-0000393B0000}"/>
    <cellStyle name="40% - 강조색3 2 2 3 6 3 2" xfId="15253" xr:uid="{00000000-0005-0000-0000-00003A3B0000}"/>
    <cellStyle name="40% - 강조색3 2 2 3 6 4" xfId="15254" xr:uid="{00000000-0005-0000-0000-00003B3B0000}"/>
    <cellStyle name="40% - 강조색3 2 2 3 6 4 2" xfId="15255" xr:uid="{00000000-0005-0000-0000-00003C3B0000}"/>
    <cellStyle name="40% - 강조색3 2 2 3 6 5" xfId="15256" xr:uid="{00000000-0005-0000-0000-00003D3B0000}"/>
    <cellStyle name="40% - 강조색3 2 2 3 6 5 2" xfId="15257" xr:uid="{00000000-0005-0000-0000-00003E3B0000}"/>
    <cellStyle name="40% - 강조색3 2 2 3 6 6" xfId="15258" xr:uid="{00000000-0005-0000-0000-00003F3B0000}"/>
    <cellStyle name="40% - 강조색3 2 2 3 6 7" xfId="15259" xr:uid="{00000000-0005-0000-0000-0000403B0000}"/>
    <cellStyle name="40% - 강조색3 2 2 3 6 8" xfId="15260" xr:uid="{00000000-0005-0000-0000-0000413B0000}"/>
    <cellStyle name="40% - 강조색3 2 2 3 6 9" xfId="15261" xr:uid="{00000000-0005-0000-0000-0000423B0000}"/>
    <cellStyle name="40% - 강조색3 2 2 3 7" xfId="15262" xr:uid="{00000000-0005-0000-0000-0000433B0000}"/>
    <cellStyle name="40% - 강조색3 2 2 3 7 2" xfId="15263" xr:uid="{00000000-0005-0000-0000-0000443B0000}"/>
    <cellStyle name="40% - 강조색3 2 2 3 7 3" xfId="15264" xr:uid="{00000000-0005-0000-0000-0000453B0000}"/>
    <cellStyle name="40% - 강조색3 2 2 3 8" xfId="15265" xr:uid="{00000000-0005-0000-0000-0000463B0000}"/>
    <cellStyle name="40% - 강조색3 2 2 3 8 2" xfId="15266" xr:uid="{00000000-0005-0000-0000-0000473B0000}"/>
    <cellStyle name="40% - 강조색3 2 2 3 8 3" xfId="15267" xr:uid="{00000000-0005-0000-0000-0000483B0000}"/>
    <cellStyle name="40% - 강조색3 2 2 3 9" xfId="15268" xr:uid="{00000000-0005-0000-0000-0000493B0000}"/>
    <cellStyle name="40% - 강조색3 2 2 3 9 2" xfId="15269" xr:uid="{00000000-0005-0000-0000-00004A3B0000}"/>
    <cellStyle name="40% - 강조색3 2 2 4" xfId="15270" xr:uid="{00000000-0005-0000-0000-00004B3B0000}"/>
    <cellStyle name="40% - 강조색3 2 2 4 10" xfId="15271" xr:uid="{00000000-0005-0000-0000-00004C3B0000}"/>
    <cellStyle name="40% - 강조색3 2 2 4 11" xfId="15272" xr:uid="{00000000-0005-0000-0000-00004D3B0000}"/>
    <cellStyle name="40% - 강조색3 2 2 4 12" xfId="15273" xr:uid="{00000000-0005-0000-0000-00004E3B0000}"/>
    <cellStyle name="40% - 강조색3 2 2 4 13" xfId="15274" xr:uid="{00000000-0005-0000-0000-00004F3B0000}"/>
    <cellStyle name="40% - 강조색3 2 2 4 14" xfId="15275" xr:uid="{00000000-0005-0000-0000-0000503B0000}"/>
    <cellStyle name="40% - 강조색3 2 2 4 2" xfId="15276" xr:uid="{00000000-0005-0000-0000-0000513B0000}"/>
    <cellStyle name="40% - 강조색3 2 2 4 2 10" xfId="15277" xr:uid="{00000000-0005-0000-0000-0000523B0000}"/>
    <cellStyle name="40% - 강조색3 2 2 4 2 11" xfId="15278" xr:uid="{00000000-0005-0000-0000-0000533B0000}"/>
    <cellStyle name="40% - 강조색3 2 2 4 2 12" xfId="15279" xr:uid="{00000000-0005-0000-0000-0000543B0000}"/>
    <cellStyle name="40% - 강조색3 2 2 4 2 2" xfId="15280" xr:uid="{00000000-0005-0000-0000-0000553B0000}"/>
    <cellStyle name="40% - 강조색3 2 2 4 2 2 10" xfId="15281" xr:uid="{00000000-0005-0000-0000-0000563B0000}"/>
    <cellStyle name="40% - 강조색3 2 2 4 2 2 2" xfId="15282" xr:uid="{00000000-0005-0000-0000-0000573B0000}"/>
    <cellStyle name="40% - 강조색3 2 2 4 2 2 2 2" xfId="15283" xr:uid="{00000000-0005-0000-0000-0000583B0000}"/>
    <cellStyle name="40% - 강조색3 2 2 4 2 2 2 2 2" xfId="15284" xr:uid="{00000000-0005-0000-0000-0000593B0000}"/>
    <cellStyle name="40% - 강조색3 2 2 4 2 2 2 2 3" xfId="15285" xr:uid="{00000000-0005-0000-0000-00005A3B0000}"/>
    <cellStyle name="40% - 강조색3 2 2 4 2 2 2 2 4" xfId="15286" xr:uid="{00000000-0005-0000-0000-00005B3B0000}"/>
    <cellStyle name="40% - 강조색3 2 2 4 2 2 2 2 5" xfId="15287" xr:uid="{00000000-0005-0000-0000-00005C3B0000}"/>
    <cellStyle name="40% - 강조색3 2 2 4 2 2 2 3" xfId="15288" xr:uid="{00000000-0005-0000-0000-00005D3B0000}"/>
    <cellStyle name="40% - 강조색3 2 2 4 2 2 2 4" xfId="15289" xr:uid="{00000000-0005-0000-0000-00005E3B0000}"/>
    <cellStyle name="40% - 강조색3 2 2 4 2 2 2 5" xfId="15290" xr:uid="{00000000-0005-0000-0000-00005F3B0000}"/>
    <cellStyle name="40% - 강조색3 2 2 4 2 2 2 6" xfId="15291" xr:uid="{00000000-0005-0000-0000-0000603B0000}"/>
    <cellStyle name="40% - 강조색3 2 2 4 2 2 2 7" xfId="15292" xr:uid="{00000000-0005-0000-0000-0000613B0000}"/>
    <cellStyle name="40% - 강조색3 2 2 4 2 2 3" xfId="15293" xr:uid="{00000000-0005-0000-0000-0000623B0000}"/>
    <cellStyle name="40% - 강조색3 2 2 4 2 2 3 2" xfId="15294" xr:uid="{00000000-0005-0000-0000-0000633B0000}"/>
    <cellStyle name="40% - 강조색3 2 2 4 2 2 3 3" xfId="15295" xr:uid="{00000000-0005-0000-0000-0000643B0000}"/>
    <cellStyle name="40% - 강조색3 2 2 4 2 2 3 4" xfId="15296" xr:uid="{00000000-0005-0000-0000-0000653B0000}"/>
    <cellStyle name="40% - 강조색3 2 2 4 2 2 3 5" xfId="15297" xr:uid="{00000000-0005-0000-0000-0000663B0000}"/>
    <cellStyle name="40% - 강조색3 2 2 4 2 2 3 6" xfId="15298" xr:uid="{00000000-0005-0000-0000-0000673B0000}"/>
    <cellStyle name="40% - 강조색3 2 2 4 2 2 4" xfId="15299" xr:uid="{00000000-0005-0000-0000-0000683B0000}"/>
    <cellStyle name="40% - 강조색3 2 2 4 2 2 4 2" xfId="15300" xr:uid="{00000000-0005-0000-0000-0000693B0000}"/>
    <cellStyle name="40% - 강조색3 2 2 4 2 2 5" xfId="15301" xr:uid="{00000000-0005-0000-0000-00006A3B0000}"/>
    <cellStyle name="40% - 강조색3 2 2 4 2 2 5 2" xfId="15302" xr:uid="{00000000-0005-0000-0000-00006B3B0000}"/>
    <cellStyle name="40% - 강조색3 2 2 4 2 2 6" xfId="15303" xr:uid="{00000000-0005-0000-0000-00006C3B0000}"/>
    <cellStyle name="40% - 강조색3 2 2 4 2 2 7" xfId="15304" xr:uid="{00000000-0005-0000-0000-00006D3B0000}"/>
    <cellStyle name="40% - 강조색3 2 2 4 2 2 8" xfId="15305" xr:uid="{00000000-0005-0000-0000-00006E3B0000}"/>
    <cellStyle name="40% - 강조색3 2 2 4 2 2 9" xfId="15306" xr:uid="{00000000-0005-0000-0000-00006F3B0000}"/>
    <cellStyle name="40% - 강조색3 2 2 4 2 3" xfId="15307" xr:uid="{00000000-0005-0000-0000-0000703B0000}"/>
    <cellStyle name="40% - 강조색3 2 2 4 2 3 10" xfId="15308" xr:uid="{00000000-0005-0000-0000-0000713B0000}"/>
    <cellStyle name="40% - 강조색3 2 2 4 2 3 2" xfId="15309" xr:uid="{00000000-0005-0000-0000-0000723B0000}"/>
    <cellStyle name="40% - 강조색3 2 2 4 2 3 2 2" xfId="15310" xr:uid="{00000000-0005-0000-0000-0000733B0000}"/>
    <cellStyle name="40% - 강조색3 2 2 4 2 3 2 3" xfId="15311" xr:uid="{00000000-0005-0000-0000-0000743B0000}"/>
    <cellStyle name="40% - 강조색3 2 2 4 2 3 2 4" xfId="15312" xr:uid="{00000000-0005-0000-0000-0000753B0000}"/>
    <cellStyle name="40% - 강조색3 2 2 4 2 3 2 5" xfId="15313" xr:uid="{00000000-0005-0000-0000-0000763B0000}"/>
    <cellStyle name="40% - 강조색3 2 2 4 2 3 2 6" xfId="15314" xr:uid="{00000000-0005-0000-0000-0000773B0000}"/>
    <cellStyle name="40% - 강조색3 2 2 4 2 3 3" xfId="15315" xr:uid="{00000000-0005-0000-0000-0000783B0000}"/>
    <cellStyle name="40% - 강조색3 2 2 4 2 3 3 2" xfId="15316" xr:uid="{00000000-0005-0000-0000-0000793B0000}"/>
    <cellStyle name="40% - 강조색3 2 2 4 2 3 4" xfId="15317" xr:uid="{00000000-0005-0000-0000-00007A3B0000}"/>
    <cellStyle name="40% - 강조색3 2 2 4 2 3 4 2" xfId="15318" xr:uid="{00000000-0005-0000-0000-00007B3B0000}"/>
    <cellStyle name="40% - 강조색3 2 2 4 2 3 5" xfId="15319" xr:uid="{00000000-0005-0000-0000-00007C3B0000}"/>
    <cellStyle name="40% - 강조색3 2 2 4 2 3 5 2" xfId="15320" xr:uid="{00000000-0005-0000-0000-00007D3B0000}"/>
    <cellStyle name="40% - 강조색3 2 2 4 2 3 6" xfId="15321" xr:uid="{00000000-0005-0000-0000-00007E3B0000}"/>
    <cellStyle name="40% - 강조색3 2 2 4 2 3 7" xfId="15322" xr:uid="{00000000-0005-0000-0000-00007F3B0000}"/>
    <cellStyle name="40% - 강조색3 2 2 4 2 3 8" xfId="15323" xr:uid="{00000000-0005-0000-0000-0000803B0000}"/>
    <cellStyle name="40% - 강조색3 2 2 4 2 3 9" xfId="15324" xr:uid="{00000000-0005-0000-0000-0000813B0000}"/>
    <cellStyle name="40% - 강조색3 2 2 4 2 4" xfId="15325" xr:uid="{00000000-0005-0000-0000-0000823B0000}"/>
    <cellStyle name="40% - 강조색3 2 2 4 2 4 2" xfId="15326" xr:uid="{00000000-0005-0000-0000-0000833B0000}"/>
    <cellStyle name="40% - 강조색3 2 2 4 2 4 3" xfId="15327" xr:uid="{00000000-0005-0000-0000-0000843B0000}"/>
    <cellStyle name="40% - 강조색3 2 2 4 2 4 4" xfId="15328" xr:uid="{00000000-0005-0000-0000-0000853B0000}"/>
    <cellStyle name="40% - 강조색3 2 2 4 2 4 5" xfId="15329" xr:uid="{00000000-0005-0000-0000-0000863B0000}"/>
    <cellStyle name="40% - 강조색3 2 2 4 2 4 6" xfId="15330" xr:uid="{00000000-0005-0000-0000-0000873B0000}"/>
    <cellStyle name="40% - 강조색3 2 2 4 2 5" xfId="15331" xr:uid="{00000000-0005-0000-0000-0000883B0000}"/>
    <cellStyle name="40% - 강조색3 2 2 4 2 5 2" xfId="15332" xr:uid="{00000000-0005-0000-0000-0000893B0000}"/>
    <cellStyle name="40% - 강조색3 2 2 4 2 6" xfId="15333" xr:uid="{00000000-0005-0000-0000-00008A3B0000}"/>
    <cellStyle name="40% - 강조색3 2 2 4 2 6 2" xfId="15334" xr:uid="{00000000-0005-0000-0000-00008B3B0000}"/>
    <cellStyle name="40% - 강조색3 2 2 4 2 7" xfId="15335" xr:uid="{00000000-0005-0000-0000-00008C3B0000}"/>
    <cellStyle name="40% - 강조색3 2 2 4 2 7 2" xfId="15336" xr:uid="{00000000-0005-0000-0000-00008D3B0000}"/>
    <cellStyle name="40% - 강조색3 2 2 4 2 8" xfId="15337" xr:uid="{00000000-0005-0000-0000-00008E3B0000}"/>
    <cellStyle name="40% - 강조색3 2 2 4 2 9" xfId="15338" xr:uid="{00000000-0005-0000-0000-00008F3B0000}"/>
    <cellStyle name="40% - 강조색3 2 2 4 3" xfId="15339" xr:uid="{00000000-0005-0000-0000-0000903B0000}"/>
    <cellStyle name="40% - 강조색3 2 2 4 3 10" xfId="15340" xr:uid="{00000000-0005-0000-0000-0000913B0000}"/>
    <cellStyle name="40% - 강조색3 2 2 4 3 2" xfId="15341" xr:uid="{00000000-0005-0000-0000-0000923B0000}"/>
    <cellStyle name="40% - 강조색3 2 2 4 3 2 2" xfId="15342" xr:uid="{00000000-0005-0000-0000-0000933B0000}"/>
    <cellStyle name="40% - 강조색3 2 2 4 3 2 2 2" xfId="15343" xr:uid="{00000000-0005-0000-0000-0000943B0000}"/>
    <cellStyle name="40% - 강조색3 2 2 4 3 2 2 3" xfId="15344" xr:uid="{00000000-0005-0000-0000-0000953B0000}"/>
    <cellStyle name="40% - 강조색3 2 2 4 3 2 2 4" xfId="15345" xr:uid="{00000000-0005-0000-0000-0000963B0000}"/>
    <cellStyle name="40% - 강조색3 2 2 4 3 2 2 5" xfId="15346" xr:uid="{00000000-0005-0000-0000-0000973B0000}"/>
    <cellStyle name="40% - 강조색3 2 2 4 3 2 3" xfId="15347" xr:uid="{00000000-0005-0000-0000-0000983B0000}"/>
    <cellStyle name="40% - 강조색3 2 2 4 3 2 4" xfId="15348" xr:uid="{00000000-0005-0000-0000-0000993B0000}"/>
    <cellStyle name="40% - 강조색3 2 2 4 3 2 5" xfId="15349" xr:uid="{00000000-0005-0000-0000-00009A3B0000}"/>
    <cellStyle name="40% - 강조색3 2 2 4 3 2 6" xfId="15350" xr:uid="{00000000-0005-0000-0000-00009B3B0000}"/>
    <cellStyle name="40% - 강조색3 2 2 4 3 2 7" xfId="15351" xr:uid="{00000000-0005-0000-0000-00009C3B0000}"/>
    <cellStyle name="40% - 강조색3 2 2 4 3 3" xfId="15352" xr:uid="{00000000-0005-0000-0000-00009D3B0000}"/>
    <cellStyle name="40% - 강조색3 2 2 4 3 3 2" xfId="15353" xr:uid="{00000000-0005-0000-0000-00009E3B0000}"/>
    <cellStyle name="40% - 강조색3 2 2 4 3 3 3" xfId="15354" xr:uid="{00000000-0005-0000-0000-00009F3B0000}"/>
    <cellStyle name="40% - 강조색3 2 2 4 3 3 4" xfId="15355" xr:uid="{00000000-0005-0000-0000-0000A03B0000}"/>
    <cellStyle name="40% - 강조색3 2 2 4 3 3 5" xfId="15356" xr:uid="{00000000-0005-0000-0000-0000A13B0000}"/>
    <cellStyle name="40% - 강조색3 2 2 4 3 3 6" xfId="15357" xr:uid="{00000000-0005-0000-0000-0000A23B0000}"/>
    <cellStyle name="40% - 강조색3 2 2 4 3 4" xfId="15358" xr:uid="{00000000-0005-0000-0000-0000A33B0000}"/>
    <cellStyle name="40% - 강조색3 2 2 4 3 4 2" xfId="15359" xr:uid="{00000000-0005-0000-0000-0000A43B0000}"/>
    <cellStyle name="40% - 강조색3 2 2 4 3 5" xfId="15360" xr:uid="{00000000-0005-0000-0000-0000A53B0000}"/>
    <cellStyle name="40% - 강조색3 2 2 4 3 5 2" xfId="15361" xr:uid="{00000000-0005-0000-0000-0000A63B0000}"/>
    <cellStyle name="40% - 강조색3 2 2 4 3 6" xfId="15362" xr:uid="{00000000-0005-0000-0000-0000A73B0000}"/>
    <cellStyle name="40% - 강조색3 2 2 4 3 7" xfId="15363" xr:uid="{00000000-0005-0000-0000-0000A83B0000}"/>
    <cellStyle name="40% - 강조색3 2 2 4 3 8" xfId="15364" xr:uid="{00000000-0005-0000-0000-0000A93B0000}"/>
    <cellStyle name="40% - 강조색3 2 2 4 3 9" xfId="15365" xr:uid="{00000000-0005-0000-0000-0000AA3B0000}"/>
    <cellStyle name="40% - 강조색3 2 2 4 4" xfId="15366" xr:uid="{00000000-0005-0000-0000-0000AB3B0000}"/>
    <cellStyle name="40% - 강조색3 2 2 4 4 10" xfId="15367" xr:uid="{00000000-0005-0000-0000-0000AC3B0000}"/>
    <cellStyle name="40% - 강조색3 2 2 4 4 2" xfId="15368" xr:uid="{00000000-0005-0000-0000-0000AD3B0000}"/>
    <cellStyle name="40% - 강조색3 2 2 4 4 2 2" xfId="15369" xr:uid="{00000000-0005-0000-0000-0000AE3B0000}"/>
    <cellStyle name="40% - 강조색3 2 2 4 4 2 2 2" xfId="15370" xr:uid="{00000000-0005-0000-0000-0000AF3B0000}"/>
    <cellStyle name="40% - 강조색3 2 2 4 4 2 2 3" xfId="15371" xr:uid="{00000000-0005-0000-0000-0000B03B0000}"/>
    <cellStyle name="40% - 강조색3 2 2 4 4 2 2 4" xfId="15372" xr:uid="{00000000-0005-0000-0000-0000B13B0000}"/>
    <cellStyle name="40% - 강조색3 2 2 4 4 2 2 5" xfId="15373" xr:uid="{00000000-0005-0000-0000-0000B23B0000}"/>
    <cellStyle name="40% - 강조색3 2 2 4 4 2 3" xfId="15374" xr:uid="{00000000-0005-0000-0000-0000B33B0000}"/>
    <cellStyle name="40% - 강조색3 2 2 4 4 2 4" xfId="15375" xr:uid="{00000000-0005-0000-0000-0000B43B0000}"/>
    <cellStyle name="40% - 강조색3 2 2 4 4 2 5" xfId="15376" xr:uid="{00000000-0005-0000-0000-0000B53B0000}"/>
    <cellStyle name="40% - 강조색3 2 2 4 4 2 6" xfId="15377" xr:uid="{00000000-0005-0000-0000-0000B63B0000}"/>
    <cellStyle name="40% - 강조색3 2 2 4 4 2 7" xfId="15378" xr:uid="{00000000-0005-0000-0000-0000B73B0000}"/>
    <cellStyle name="40% - 강조색3 2 2 4 4 3" xfId="15379" xr:uid="{00000000-0005-0000-0000-0000B83B0000}"/>
    <cellStyle name="40% - 강조색3 2 2 4 4 3 2" xfId="15380" xr:uid="{00000000-0005-0000-0000-0000B93B0000}"/>
    <cellStyle name="40% - 강조색3 2 2 4 4 3 3" xfId="15381" xr:uid="{00000000-0005-0000-0000-0000BA3B0000}"/>
    <cellStyle name="40% - 강조색3 2 2 4 4 3 4" xfId="15382" xr:uid="{00000000-0005-0000-0000-0000BB3B0000}"/>
    <cellStyle name="40% - 강조색3 2 2 4 4 3 5" xfId="15383" xr:uid="{00000000-0005-0000-0000-0000BC3B0000}"/>
    <cellStyle name="40% - 강조색3 2 2 4 4 3 6" xfId="15384" xr:uid="{00000000-0005-0000-0000-0000BD3B0000}"/>
    <cellStyle name="40% - 강조색3 2 2 4 4 4" xfId="15385" xr:uid="{00000000-0005-0000-0000-0000BE3B0000}"/>
    <cellStyle name="40% - 강조색3 2 2 4 4 4 2" xfId="15386" xr:uid="{00000000-0005-0000-0000-0000BF3B0000}"/>
    <cellStyle name="40% - 강조색3 2 2 4 4 5" xfId="15387" xr:uid="{00000000-0005-0000-0000-0000C03B0000}"/>
    <cellStyle name="40% - 강조색3 2 2 4 4 5 2" xfId="15388" xr:uid="{00000000-0005-0000-0000-0000C13B0000}"/>
    <cellStyle name="40% - 강조색3 2 2 4 4 6" xfId="15389" xr:uid="{00000000-0005-0000-0000-0000C23B0000}"/>
    <cellStyle name="40% - 강조색3 2 2 4 4 7" xfId="15390" xr:uid="{00000000-0005-0000-0000-0000C33B0000}"/>
    <cellStyle name="40% - 강조색3 2 2 4 4 8" xfId="15391" xr:uid="{00000000-0005-0000-0000-0000C43B0000}"/>
    <cellStyle name="40% - 강조색3 2 2 4 4 9" xfId="15392" xr:uid="{00000000-0005-0000-0000-0000C53B0000}"/>
    <cellStyle name="40% - 강조색3 2 2 4 5" xfId="15393" xr:uid="{00000000-0005-0000-0000-0000C63B0000}"/>
    <cellStyle name="40% - 강조색3 2 2 4 5 10" xfId="15394" xr:uid="{00000000-0005-0000-0000-0000C73B0000}"/>
    <cellStyle name="40% - 강조색3 2 2 4 5 2" xfId="15395" xr:uid="{00000000-0005-0000-0000-0000C83B0000}"/>
    <cellStyle name="40% - 강조색3 2 2 4 5 2 2" xfId="15396" xr:uid="{00000000-0005-0000-0000-0000C93B0000}"/>
    <cellStyle name="40% - 강조색3 2 2 4 5 2 3" xfId="15397" xr:uid="{00000000-0005-0000-0000-0000CA3B0000}"/>
    <cellStyle name="40% - 강조색3 2 2 4 5 2 4" xfId="15398" xr:uid="{00000000-0005-0000-0000-0000CB3B0000}"/>
    <cellStyle name="40% - 강조색3 2 2 4 5 2 5" xfId="15399" xr:uid="{00000000-0005-0000-0000-0000CC3B0000}"/>
    <cellStyle name="40% - 강조색3 2 2 4 5 2 6" xfId="15400" xr:uid="{00000000-0005-0000-0000-0000CD3B0000}"/>
    <cellStyle name="40% - 강조색3 2 2 4 5 3" xfId="15401" xr:uid="{00000000-0005-0000-0000-0000CE3B0000}"/>
    <cellStyle name="40% - 강조색3 2 2 4 5 3 2" xfId="15402" xr:uid="{00000000-0005-0000-0000-0000CF3B0000}"/>
    <cellStyle name="40% - 강조색3 2 2 4 5 4" xfId="15403" xr:uid="{00000000-0005-0000-0000-0000D03B0000}"/>
    <cellStyle name="40% - 강조색3 2 2 4 5 4 2" xfId="15404" xr:uid="{00000000-0005-0000-0000-0000D13B0000}"/>
    <cellStyle name="40% - 강조색3 2 2 4 5 5" xfId="15405" xr:uid="{00000000-0005-0000-0000-0000D23B0000}"/>
    <cellStyle name="40% - 강조색3 2 2 4 5 5 2" xfId="15406" xr:uid="{00000000-0005-0000-0000-0000D33B0000}"/>
    <cellStyle name="40% - 강조색3 2 2 4 5 6" xfId="15407" xr:uid="{00000000-0005-0000-0000-0000D43B0000}"/>
    <cellStyle name="40% - 강조색3 2 2 4 5 7" xfId="15408" xr:uid="{00000000-0005-0000-0000-0000D53B0000}"/>
    <cellStyle name="40% - 강조색3 2 2 4 5 8" xfId="15409" xr:uid="{00000000-0005-0000-0000-0000D63B0000}"/>
    <cellStyle name="40% - 강조색3 2 2 4 5 9" xfId="15410" xr:uid="{00000000-0005-0000-0000-0000D73B0000}"/>
    <cellStyle name="40% - 강조색3 2 2 4 6" xfId="15411" xr:uid="{00000000-0005-0000-0000-0000D83B0000}"/>
    <cellStyle name="40% - 강조색3 2 2 4 6 2" xfId="15412" xr:uid="{00000000-0005-0000-0000-0000D93B0000}"/>
    <cellStyle name="40% - 강조색3 2 2 4 6 3" xfId="15413" xr:uid="{00000000-0005-0000-0000-0000DA3B0000}"/>
    <cellStyle name="40% - 강조색3 2 2 4 6 4" xfId="15414" xr:uid="{00000000-0005-0000-0000-0000DB3B0000}"/>
    <cellStyle name="40% - 강조색3 2 2 4 6 5" xfId="15415" xr:uid="{00000000-0005-0000-0000-0000DC3B0000}"/>
    <cellStyle name="40% - 강조색3 2 2 4 6 6" xfId="15416" xr:uid="{00000000-0005-0000-0000-0000DD3B0000}"/>
    <cellStyle name="40% - 강조색3 2 2 4 7" xfId="15417" xr:uid="{00000000-0005-0000-0000-0000DE3B0000}"/>
    <cellStyle name="40% - 강조색3 2 2 4 7 2" xfId="15418" xr:uid="{00000000-0005-0000-0000-0000DF3B0000}"/>
    <cellStyle name="40% - 강조색3 2 2 4 8" xfId="15419" xr:uid="{00000000-0005-0000-0000-0000E03B0000}"/>
    <cellStyle name="40% - 강조색3 2 2 4 8 2" xfId="15420" xr:uid="{00000000-0005-0000-0000-0000E13B0000}"/>
    <cellStyle name="40% - 강조색3 2 2 4 9" xfId="15421" xr:uid="{00000000-0005-0000-0000-0000E23B0000}"/>
    <cellStyle name="40% - 강조색3 2 2 4 9 2" xfId="15422" xr:uid="{00000000-0005-0000-0000-0000E33B0000}"/>
    <cellStyle name="40% - 강조색3 2 2 5" xfId="15423" xr:uid="{00000000-0005-0000-0000-0000E43B0000}"/>
    <cellStyle name="40% - 강조색3 2 2 5 10" xfId="15424" xr:uid="{00000000-0005-0000-0000-0000E53B0000}"/>
    <cellStyle name="40% - 강조색3 2 2 5 11" xfId="15425" xr:uid="{00000000-0005-0000-0000-0000E63B0000}"/>
    <cellStyle name="40% - 강조색3 2 2 5 12" xfId="15426" xr:uid="{00000000-0005-0000-0000-0000E73B0000}"/>
    <cellStyle name="40% - 강조색3 2 2 5 13" xfId="15427" xr:uid="{00000000-0005-0000-0000-0000E83B0000}"/>
    <cellStyle name="40% - 강조색3 2 2 5 14" xfId="15428" xr:uid="{00000000-0005-0000-0000-0000E93B0000}"/>
    <cellStyle name="40% - 강조색3 2 2 5 2" xfId="15429" xr:uid="{00000000-0005-0000-0000-0000EA3B0000}"/>
    <cellStyle name="40% - 강조색3 2 2 5 2 10" xfId="15430" xr:uid="{00000000-0005-0000-0000-0000EB3B0000}"/>
    <cellStyle name="40% - 강조색3 2 2 5 2 11" xfId="15431" xr:uid="{00000000-0005-0000-0000-0000EC3B0000}"/>
    <cellStyle name="40% - 강조색3 2 2 5 2 12" xfId="15432" xr:uid="{00000000-0005-0000-0000-0000ED3B0000}"/>
    <cellStyle name="40% - 강조색3 2 2 5 2 2" xfId="15433" xr:uid="{00000000-0005-0000-0000-0000EE3B0000}"/>
    <cellStyle name="40% - 강조색3 2 2 5 2 2 10" xfId="15434" xr:uid="{00000000-0005-0000-0000-0000EF3B0000}"/>
    <cellStyle name="40% - 강조색3 2 2 5 2 2 2" xfId="15435" xr:uid="{00000000-0005-0000-0000-0000F03B0000}"/>
    <cellStyle name="40% - 강조색3 2 2 5 2 2 2 2" xfId="15436" xr:uid="{00000000-0005-0000-0000-0000F13B0000}"/>
    <cellStyle name="40% - 강조색3 2 2 5 2 2 2 2 2" xfId="15437" xr:uid="{00000000-0005-0000-0000-0000F23B0000}"/>
    <cellStyle name="40% - 강조색3 2 2 5 2 2 2 2 3" xfId="15438" xr:uid="{00000000-0005-0000-0000-0000F33B0000}"/>
    <cellStyle name="40% - 강조색3 2 2 5 2 2 2 2 4" xfId="15439" xr:uid="{00000000-0005-0000-0000-0000F43B0000}"/>
    <cellStyle name="40% - 강조색3 2 2 5 2 2 2 2 5" xfId="15440" xr:uid="{00000000-0005-0000-0000-0000F53B0000}"/>
    <cellStyle name="40% - 강조색3 2 2 5 2 2 2 3" xfId="15441" xr:uid="{00000000-0005-0000-0000-0000F63B0000}"/>
    <cellStyle name="40% - 강조색3 2 2 5 2 2 2 4" xfId="15442" xr:uid="{00000000-0005-0000-0000-0000F73B0000}"/>
    <cellStyle name="40% - 강조색3 2 2 5 2 2 2 5" xfId="15443" xr:uid="{00000000-0005-0000-0000-0000F83B0000}"/>
    <cellStyle name="40% - 강조색3 2 2 5 2 2 2 6" xfId="15444" xr:uid="{00000000-0005-0000-0000-0000F93B0000}"/>
    <cellStyle name="40% - 강조색3 2 2 5 2 2 2 7" xfId="15445" xr:uid="{00000000-0005-0000-0000-0000FA3B0000}"/>
    <cellStyle name="40% - 강조색3 2 2 5 2 2 3" xfId="15446" xr:uid="{00000000-0005-0000-0000-0000FB3B0000}"/>
    <cellStyle name="40% - 강조색3 2 2 5 2 2 3 2" xfId="15447" xr:uid="{00000000-0005-0000-0000-0000FC3B0000}"/>
    <cellStyle name="40% - 강조색3 2 2 5 2 2 3 3" xfId="15448" xr:uid="{00000000-0005-0000-0000-0000FD3B0000}"/>
    <cellStyle name="40% - 강조색3 2 2 5 2 2 3 4" xfId="15449" xr:uid="{00000000-0005-0000-0000-0000FE3B0000}"/>
    <cellStyle name="40% - 강조색3 2 2 5 2 2 3 5" xfId="15450" xr:uid="{00000000-0005-0000-0000-0000FF3B0000}"/>
    <cellStyle name="40% - 강조색3 2 2 5 2 2 3 6" xfId="15451" xr:uid="{00000000-0005-0000-0000-0000003C0000}"/>
    <cellStyle name="40% - 강조색3 2 2 5 2 2 4" xfId="15452" xr:uid="{00000000-0005-0000-0000-0000013C0000}"/>
    <cellStyle name="40% - 강조색3 2 2 5 2 2 4 2" xfId="15453" xr:uid="{00000000-0005-0000-0000-0000023C0000}"/>
    <cellStyle name="40% - 강조색3 2 2 5 2 2 5" xfId="15454" xr:uid="{00000000-0005-0000-0000-0000033C0000}"/>
    <cellStyle name="40% - 강조색3 2 2 5 2 2 5 2" xfId="15455" xr:uid="{00000000-0005-0000-0000-0000043C0000}"/>
    <cellStyle name="40% - 강조색3 2 2 5 2 2 6" xfId="15456" xr:uid="{00000000-0005-0000-0000-0000053C0000}"/>
    <cellStyle name="40% - 강조색3 2 2 5 2 2 7" xfId="15457" xr:uid="{00000000-0005-0000-0000-0000063C0000}"/>
    <cellStyle name="40% - 강조색3 2 2 5 2 2 8" xfId="15458" xr:uid="{00000000-0005-0000-0000-0000073C0000}"/>
    <cellStyle name="40% - 강조색3 2 2 5 2 2 9" xfId="15459" xr:uid="{00000000-0005-0000-0000-0000083C0000}"/>
    <cellStyle name="40% - 강조색3 2 2 5 2 3" xfId="15460" xr:uid="{00000000-0005-0000-0000-0000093C0000}"/>
    <cellStyle name="40% - 강조색3 2 2 5 2 3 10" xfId="15461" xr:uid="{00000000-0005-0000-0000-00000A3C0000}"/>
    <cellStyle name="40% - 강조색3 2 2 5 2 3 2" xfId="15462" xr:uid="{00000000-0005-0000-0000-00000B3C0000}"/>
    <cellStyle name="40% - 강조색3 2 2 5 2 3 2 2" xfId="15463" xr:uid="{00000000-0005-0000-0000-00000C3C0000}"/>
    <cellStyle name="40% - 강조색3 2 2 5 2 3 2 3" xfId="15464" xr:uid="{00000000-0005-0000-0000-00000D3C0000}"/>
    <cellStyle name="40% - 강조색3 2 2 5 2 3 2 4" xfId="15465" xr:uid="{00000000-0005-0000-0000-00000E3C0000}"/>
    <cellStyle name="40% - 강조색3 2 2 5 2 3 2 5" xfId="15466" xr:uid="{00000000-0005-0000-0000-00000F3C0000}"/>
    <cellStyle name="40% - 강조색3 2 2 5 2 3 2 6" xfId="15467" xr:uid="{00000000-0005-0000-0000-0000103C0000}"/>
    <cellStyle name="40% - 강조색3 2 2 5 2 3 3" xfId="15468" xr:uid="{00000000-0005-0000-0000-0000113C0000}"/>
    <cellStyle name="40% - 강조색3 2 2 5 2 3 3 2" xfId="15469" xr:uid="{00000000-0005-0000-0000-0000123C0000}"/>
    <cellStyle name="40% - 강조색3 2 2 5 2 3 4" xfId="15470" xr:uid="{00000000-0005-0000-0000-0000133C0000}"/>
    <cellStyle name="40% - 강조색3 2 2 5 2 3 4 2" xfId="15471" xr:uid="{00000000-0005-0000-0000-0000143C0000}"/>
    <cellStyle name="40% - 강조색3 2 2 5 2 3 5" xfId="15472" xr:uid="{00000000-0005-0000-0000-0000153C0000}"/>
    <cellStyle name="40% - 강조색3 2 2 5 2 3 5 2" xfId="15473" xr:uid="{00000000-0005-0000-0000-0000163C0000}"/>
    <cellStyle name="40% - 강조색3 2 2 5 2 3 6" xfId="15474" xr:uid="{00000000-0005-0000-0000-0000173C0000}"/>
    <cellStyle name="40% - 강조색3 2 2 5 2 3 7" xfId="15475" xr:uid="{00000000-0005-0000-0000-0000183C0000}"/>
    <cellStyle name="40% - 강조색3 2 2 5 2 3 8" xfId="15476" xr:uid="{00000000-0005-0000-0000-0000193C0000}"/>
    <cellStyle name="40% - 강조색3 2 2 5 2 3 9" xfId="15477" xr:uid="{00000000-0005-0000-0000-00001A3C0000}"/>
    <cellStyle name="40% - 강조색3 2 2 5 2 4" xfId="15478" xr:uid="{00000000-0005-0000-0000-00001B3C0000}"/>
    <cellStyle name="40% - 강조색3 2 2 5 2 4 2" xfId="15479" xr:uid="{00000000-0005-0000-0000-00001C3C0000}"/>
    <cellStyle name="40% - 강조색3 2 2 5 2 4 3" xfId="15480" xr:uid="{00000000-0005-0000-0000-00001D3C0000}"/>
    <cellStyle name="40% - 강조색3 2 2 5 2 4 4" xfId="15481" xr:uid="{00000000-0005-0000-0000-00001E3C0000}"/>
    <cellStyle name="40% - 강조색3 2 2 5 2 4 5" xfId="15482" xr:uid="{00000000-0005-0000-0000-00001F3C0000}"/>
    <cellStyle name="40% - 강조색3 2 2 5 2 4 6" xfId="15483" xr:uid="{00000000-0005-0000-0000-0000203C0000}"/>
    <cellStyle name="40% - 강조색3 2 2 5 2 5" xfId="15484" xr:uid="{00000000-0005-0000-0000-0000213C0000}"/>
    <cellStyle name="40% - 강조색3 2 2 5 2 5 2" xfId="15485" xr:uid="{00000000-0005-0000-0000-0000223C0000}"/>
    <cellStyle name="40% - 강조색3 2 2 5 2 6" xfId="15486" xr:uid="{00000000-0005-0000-0000-0000233C0000}"/>
    <cellStyle name="40% - 강조색3 2 2 5 2 6 2" xfId="15487" xr:uid="{00000000-0005-0000-0000-0000243C0000}"/>
    <cellStyle name="40% - 강조색3 2 2 5 2 7" xfId="15488" xr:uid="{00000000-0005-0000-0000-0000253C0000}"/>
    <cellStyle name="40% - 강조색3 2 2 5 2 7 2" xfId="15489" xr:uid="{00000000-0005-0000-0000-0000263C0000}"/>
    <cellStyle name="40% - 강조색3 2 2 5 2 8" xfId="15490" xr:uid="{00000000-0005-0000-0000-0000273C0000}"/>
    <cellStyle name="40% - 강조색3 2 2 5 2 9" xfId="15491" xr:uid="{00000000-0005-0000-0000-0000283C0000}"/>
    <cellStyle name="40% - 강조색3 2 2 5 3" xfId="15492" xr:uid="{00000000-0005-0000-0000-0000293C0000}"/>
    <cellStyle name="40% - 강조색3 2 2 5 3 10" xfId="15493" xr:uid="{00000000-0005-0000-0000-00002A3C0000}"/>
    <cellStyle name="40% - 강조색3 2 2 5 3 2" xfId="15494" xr:uid="{00000000-0005-0000-0000-00002B3C0000}"/>
    <cellStyle name="40% - 강조색3 2 2 5 3 2 2" xfId="15495" xr:uid="{00000000-0005-0000-0000-00002C3C0000}"/>
    <cellStyle name="40% - 강조색3 2 2 5 3 2 2 2" xfId="15496" xr:uid="{00000000-0005-0000-0000-00002D3C0000}"/>
    <cellStyle name="40% - 강조색3 2 2 5 3 2 2 3" xfId="15497" xr:uid="{00000000-0005-0000-0000-00002E3C0000}"/>
    <cellStyle name="40% - 강조색3 2 2 5 3 2 2 4" xfId="15498" xr:uid="{00000000-0005-0000-0000-00002F3C0000}"/>
    <cellStyle name="40% - 강조색3 2 2 5 3 2 2 5" xfId="15499" xr:uid="{00000000-0005-0000-0000-0000303C0000}"/>
    <cellStyle name="40% - 강조색3 2 2 5 3 2 3" xfId="15500" xr:uid="{00000000-0005-0000-0000-0000313C0000}"/>
    <cellStyle name="40% - 강조색3 2 2 5 3 2 4" xfId="15501" xr:uid="{00000000-0005-0000-0000-0000323C0000}"/>
    <cellStyle name="40% - 강조색3 2 2 5 3 2 5" xfId="15502" xr:uid="{00000000-0005-0000-0000-0000333C0000}"/>
    <cellStyle name="40% - 강조색3 2 2 5 3 2 6" xfId="15503" xr:uid="{00000000-0005-0000-0000-0000343C0000}"/>
    <cellStyle name="40% - 강조색3 2 2 5 3 2 7" xfId="15504" xr:uid="{00000000-0005-0000-0000-0000353C0000}"/>
    <cellStyle name="40% - 강조색3 2 2 5 3 3" xfId="15505" xr:uid="{00000000-0005-0000-0000-0000363C0000}"/>
    <cellStyle name="40% - 강조색3 2 2 5 3 3 2" xfId="15506" xr:uid="{00000000-0005-0000-0000-0000373C0000}"/>
    <cellStyle name="40% - 강조색3 2 2 5 3 3 3" xfId="15507" xr:uid="{00000000-0005-0000-0000-0000383C0000}"/>
    <cellStyle name="40% - 강조색3 2 2 5 3 3 4" xfId="15508" xr:uid="{00000000-0005-0000-0000-0000393C0000}"/>
    <cellStyle name="40% - 강조색3 2 2 5 3 3 5" xfId="15509" xr:uid="{00000000-0005-0000-0000-00003A3C0000}"/>
    <cellStyle name="40% - 강조색3 2 2 5 3 3 6" xfId="15510" xr:uid="{00000000-0005-0000-0000-00003B3C0000}"/>
    <cellStyle name="40% - 강조색3 2 2 5 3 4" xfId="15511" xr:uid="{00000000-0005-0000-0000-00003C3C0000}"/>
    <cellStyle name="40% - 강조색3 2 2 5 3 4 2" xfId="15512" xr:uid="{00000000-0005-0000-0000-00003D3C0000}"/>
    <cellStyle name="40% - 강조색3 2 2 5 3 5" xfId="15513" xr:uid="{00000000-0005-0000-0000-00003E3C0000}"/>
    <cellStyle name="40% - 강조색3 2 2 5 3 5 2" xfId="15514" xr:uid="{00000000-0005-0000-0000-00003F3C0000}"/>
    <cellStyle name="40% - 강조색3 2 2 5 3 6" xfId="15515" xr:uid="{00000000-0005-0000-0000-0000403C0000}"/>
    <cellStyle name="40% - 강조색3 2 2 5 3 7" xfId="15516" xr:uid="{00000000-0005-0000-0000-0000413C0000}"/>
    <cellStyle name="40% - 강조색3 2 2 5 3 8" xfId="15517" xr:uid="{00000000-0005-0000-0000-0000423C0000}"/>
    <cellStyle name="40% - 강조색3 2 2 5 3 9" xfId="15518" xr:uid="{00000000-0005-0000-0000-0000433C0000}"/>
    <cellStyle name="40% - 강조색3 2 2 5 4" xfId="15519" xr:uid="{00000000-0005-0000-0000-0000443C0000}"/>
    <cellStyle name="40% - 강조색3 2 2 5 4 10" xfId="15520" xr:uid="{00000000-0005-0000-0000-0000453C0000}"/>
    <cellStyle name="40% - 강조색3 2 2 5 4 2" xfId="15521" xr:uid="{00000000-0005-0000-0000-0000463C0000}"/>
    <cellStyle name="40% - 강조색3 2 2 5 4 2 2" xfId="15522" xr:uid="{00000000-0005-0000-0000-0000473C0000}"/>
    <cellStyle name="40% - 강조색3 2 2 5 4 2 2 2" xfId="15523" xr:uid="{00000000-0005-0000-0000-0000483C0000}"/>
    <cellStyle name="40% - 강조색3 2 2 5 4 2 2 3" xfId="15524" xr:uid="{00000000-0005-0000-0000-0000493C0000}"/>
    <cellStyle name="40% - 강조색3 2 2 5 4 2 2 4" xfId="15525" xr:uid="{00000000-0005-0000-0000-00004A3C0000}"/>
    <cellStyle name="40% - 강조색3 2 2 5 4 2 2 5" xfId="15526" xr:uid="{00000000-0005-0000-0000-00004B3C0000}"/>
    <cellStyle name="40% - 강조색3 2 2 5 4 2 3" xfId="15527" xr:uid="{00000000-0005-0000-0000-00004C3C0000}"/>
    <cellStyle name="40% - 강조색3 2 2 5 4 2 4" xfId="15528" xr:uid="{00000000-0005-0000-0000-00004D3C0000}"/>
    <cellStyle name="40% - 강조색3 2 2 5 4 2 5" xfId="15529" xr:uid="{00000000-0005-0000-0000-00004E3C0000}"/>
    <cellStyle name="40% - 강조색3 2 2 5 4 2 6" xfId="15530" xr:uid="{00000000-0005-0000-0000-00004F3C0000}"/>
    <cellStyle name="40% - 강조색3 2 2 5 4 2 7" xfId="15531" xr:uid="{00000000-0005-0000-0000-0000503C0000}"/>
    <cellStyle name="40% - 강조색3 2 2 5 4 3" xfId="15532" xr:uid="{00000000-0005-0000-0000-0000513C0000}"/>
    <cellStyle name="40% - 강조색3 2 2 5 4 3 2" xfId="15533" xr:uid="{00000000-0005-0000-0000-0000523C0000}"/>
    <cellStyle name="40% - 강조색3 2 2 5 4 3 3" xfId="15534" xr:uid="{00000000-0005-0000-0000-0000533C0000}"/>
    <cellStyle name="40% - 강조색3 2 2 5 4 3 4" xfId="15535" xr:uid="{00000000-0005-0000-0000-0000543C0000}"/>
    <cellStyle name="40% - 강조색3 2 2 5 4 3 5" xfId="15536" xr:uid="{00000000-0005-0000-0000-0000553C0000}"/>
    <cellStyle name="40% - 강조색3 2 2 5 4 3 6" xfId="15537" xr:uid="{00000000-0005-0000-0000-0000563C0000}"/>
    <cellStyle name="40% - 강조색3 2 2 5 4 4" xfId="15538" xr:uid="{00000000-0005-0000-0000-0000573C0000}"/>
    <cellStyle name="40% - 강조색3 2 2 5 4 4 2" xfId="15539" xr:uid="{00000000-0005-0000-0000-0000583C0000}"/>
    <cellStyle name="40% - 강조색3 2 2 5 4 5" xfId="15540" xr:uid="{00000000-0005-0000-0000-0000593C0000}"/>
    <cellStyle name="40% - 강조색3 2 2 5 4 5 2" xfId="15541" xr:uid="{00000000-0005-0000-0000-00005A3C0000}"/>
    <cellStyle name="40% - 강조색3 2 2 5 4 6" xfId="15542" xr:uid="{00000000-0005-0000-0000-00005B3C0000}"/>
    <cellStyle name="40% - 강조색3 2 2 5 4 7" xfId="15543" xr:uid="{00000000-0005-0000-0000-00005C3C0000}"/>
    <cellStyle name="40% - 강조색3 2 2 5 4 8" xfId="15544" xr:uid="{00000000-0005-0000-0000-00005D3C0000}"/>
    <cellStyle name="40% - 강조색3 2 2 5 4 9" xfId="15545" xr:uid="{00000000-0005-0000-0000-00005E3C0000}"/>
    <cellStyle name="40% - 강조색3 2 2 5 5" xfId="15546" xr:uid="{00000000-0005-0000-0000-00005F3C0000}"/>
    <cellStyle name="40% - 강조색3 2 2 5 5 10" xfId="15547" xr:uid="{00000000-0005-0000-0000-0000603C0000}"/>
    <cellStyle name="40% - 강조색3 2 2 5 5 2" xfId="15548" xr:uid="{00000000-0005-0000-0000-0000613C0000}"/>
    <cellStyle name="40% - 강조색3 2 2 5 5 2 2" xfId="15549" xr:uid="{00000000-0005-0000-0000-0000623C0000}"/>
    <cellStyle name="40% - 강조색3 2 2 5 5 2 3" xfId="15550" xr:uid="{00000000-0005-0000-0000-0000633C0000}"/>
    <cellStyle name="40% - 강조색3 2 2 5 5 2 4" xfId="15551" xr:uid="{00000000-0005-0000-0000-0000643C0000}"/>
    <cellStyle name="40% - 강조색3 2 2 5 5 2 5" xfId="15552" xr:uid="{00000000-0005-0000-0000-0000653C0000}"/>
    <cellStyle name="40% - 강조색3 2 2 5 5 2 6" xfId="15553" xr:uid="{00000000-0005-0000-0000-0000663C0000}"/>
    <cellStyle name="40% - 강조색3 2 2 5 5 3" xfId="15554" xr:uid="{00000000-0005-0000-0000-0000673C0000}"/>
    <cellStyle name="40% - 강조색3 2 2 5 5 3 2" xfId="15555" xr:uid="{00000000-0005-0000-0000-0000683C0000}"/>
    <cellStyle name="40% - 강조색3 2 2 5 5 4" xfId="15556" xr:uid="{00000000-0005-0000-0000-0000693C0000}"/>
    <cellStyle name="40% - 강조색3 2 2 5 5 4 2" xfId="15557" xr:uid="{00000000-0005-0000-0000-00006A3C0000}"/>
    <cellStyle name="40% - 강조색3 2 2 5 5 5" xfId="15558" xr:uid="{00000000-0005-0000-0000-00006B3C0000}"/>
    <cellStyle name="40% - 강조색3 2 2 5 5 5 2" xfId="15559" xr:uid="{00000000-0005-0000-0000-00006C3C0000}"/>
    <cellStyle name="40% - 강조색3 2 2 5 5 6" xfId="15560" xr:uid="{00000000-0005-0000-0000-00006D3C0000}"/>
    <cellStyle name="40% - 강조색3 2 2 5 5 7" xfId="15561" xr:uid="{00000000-0005-0000-0000-00006E3C0000}"/>
    <cellStyle name="40% - 강조색3 2 2 5 5 8" xfId="15562" xr:uid="{00000000-0005-0000-0000-00006F3C0000}"/>
    <cellStyle name="40% - 강조색3 2 2 5 5 9" xfId="15563" xr:uid="{00000000-0005-0000-0000-0000703C0000}"/>
    <cellStyle name="40% - 강조색3 2 2 5 6" xfId="15564" xr:uid="{00000000-0005-0000-0000-0000713C0000}"/>
    <cellStyle name="40% - 강조색3 2 2 5 6 2" xfId="15565" xr:uid="{00000000-0005-0000-0000-0000723C0000}"/>
    <cellStyle name="40% - 강조색3 2 2 5 6 3" xfId="15566" xr:uid="{00000000-0005-0000-0000-0000733C0000}"/>
    <cellStyle name="40% - 강조색3 2 2 5 6 4" xfId="15567" xr:uid="{00000000-0005-0000-0000-0000743C0000}"/>
    <cellStyle name="40% - 강조색3 2 2 5 6 5" xfId="15568" xr:uid="{00000000-0005-0000-0000-0000753C0000}"/>
    <cellStyle name="40% - 강조색3 2 2 5 6 6" xfId="15569" xr:uid="{00000000-0005-0000-0000-0000763C0000}"/>
    <cellStyle name="40% - 강조색3 2 2 5 7" xfId="15570" xr:uid="{00000000-0005-0000-0000-0000773C0000}"/>
    <cellStyle name="40% - 강조색3 2 2 5 7 2" xfId="15571" xr:uid="{00000000-0005-0000-0000-0000783C0000}"/>
    <cellStyle name="40% - 강조색3 2 2 5 8" xfId="15572" xr:uid="{00000000-0005-0000-0000-0000793C0000}"/>
    <cellStyle name="40% - 강조색3 2 2 5 8 2" xfId="15573" xr:uid="{00000000-0005-0000-0000-00007A3C0000}"/>
    <cellStyle name="40% - 강조색3 2 2 5 9" xfId="15574" xr:uid="{00000000-0005-0000-0000-00007B3C0000}"/>
    <cellStyle name="40% - 강조색3 2 2 5 9 2" xfId="15575" xr:uid="{00000000-0005-0000-0000-00007C3C0000}"/>
    <cellStyle name="40% - 강조색3 2 2 6" xfId="15576" xr:uid="{00000000-0005-0000-0000-00007D3C0000}"/>
    <cellStyle name="40% - 강조색3 2 2 6 10" xfId="15577" xr:uid="{00000000-0005-0000-0000-00007E3C0000}"/>
    <cellStyle name="40% - 강조색3 2 2 6 11" xfId="15578" xr:uid="{00000000-0005-0000-0000-00007F3C0000}"/>
    <cellStyle name="40% - 강조색3 2 2 6 12" xfId="15579" xr:uid="{00000000-0005-0000-0000-0000803C0000}"/>
    <cellStyle name="40% - 강조색3 2 2 6 13" xfId="15580" xr:uid="{00000000-0005-0000-0000-0000813C0000}"/>
    <cellStyle name="40% - 강조색3 2 2 6 2" xfId="15581" xr:uid="{00000000-0005-0000-0000-0000823C0000}"/>
    <cellStyle name="40% - 강조색3 2 2 6 2 10" xfId="15582" xr:uid="{00000000-0005-0000-0000-0000833C0000}"/>
    <cellStyle name="40% - 강조색3 2 2 6 2 2" xfId="15583" xr:uid="{00000000-0005-0000-0000-0000843C0000}"/>
    <cellStyle name="40% - 강조색3 2 2 6 2 2 2" xfId="15584" xr:uid="{00000000-0005-0000-0000-0000853C0000}"/>
    <cellStyle name="40% - 강조색3 2 2 6 2 2 2 2" xfId="15585" xr:uid="{00000000-0005-0000-0000-0000863C0000}"/>
    <cellStyle name="40% - 강조색3 2 2 6 2 2 2 3" xfId="15586" xr:uid="{00000000-0005-0000-0000-0000873C0000}"/>
    <cellStyle name="40% - 강조색3 2 2 6 2 2 2 4" xfId="15587" xr:uid="{00000000-0005-0000-0000-0000883C0000}"/>
    <cellStyle name="40% - 강조색3 2 2 6 2 2 2 5" xfId="15588" xr:uid="{00000000-0005-0000-0000-0000893C0000}"/>
    <cellStyle name="40% - 강조색3 2 2 6 2 2 3" xfId="15589" xr:uid="{00000000-0005-0000-0000-00008A3C0000}"/>
    <cellStyle name="40% - 강조색3 2 2 6 2 2 4" xfId="15590" xr:uid="{00000000-0005-0000-0000-00008B3C0000}"/>
    <cellStyle name="40% - 강조색3 2 2 6 2 2 5" xfId="15591" xr:uid="{00000000-0005-0000-0000-00008C3C0000}"/>
    <cellStyle name="40% - 강조색3 2 2 6 2 2 6" xfId="15592" xr:uid="{00000000-0005-0000-0000-00008D3C0000}"/>
    <cellStyle name="40% - 강조색3 2 2 6 2 2 7" xfId="15593" xr:uid="{00000000-0005-0000-0000-00008E3C0000}"/>
    <cellStyle name="40% - 강조색3 2 2 6 2 3" xfId="15594" xr:uid="{00000000-0005-0000-0000-00008F3C0000}"/>
    <cellStyle name="40% - 강조색3 2 2 6 2 3 2" xfId="15595" xr:uid="{00000000-0005-0000-0000-0000903C0000}"/>
    <cellStyle name="40% - 강조색3 2 2 6 2 3 3" xfId="15596" xr:uid="{00000000-0005-0000-0000-0000913C0000}"/>
    <cellStyle name="40% - 강조색3 2 2 6 2 3 4" xfId="15597" xr:uid="{00000000-0005-0000-0000-0000923C0000}"/>
    <cellStyle name="40% - 강조색3 2 2 6 2 3 5" xfId="15598" xr:uid="{00000000-0005-0000-0000-0000933C0000}"/>
    <cellStyle name="40% - 강조색3 2 2 6 2 3 6" xfId="15599" xr:uid="{00000000-0005-0000-0000-0000943C0000}"/>
    <cellStyle name="40% - 강조색3 2 2 6 2 4" xfId="15600" xr:uid="{00000000-0005-0000-0000-0000953C0000}"/>
    <cellStyle name="40% - 강조색3 2 2 6 2 4 2" xfId="15601" xr:uid="{00000000-0005-0000-0000-0000963C0000}"/>
    <cellStyle name="40% - 강조색3 2 2 6 2 5" xfId="15602" xr:uid="{00000000-0005-0000-0000-0000973C0000}"/>
    <cellStyle name="40% - 강조색3 2 2 6 2 5 2" xfId="15603" xr:uid="{00000000-0005-0000-0000-0000983C0000}"/>
    <cellStyle name="40% - 강조색3 2 2 6 2 6" xfId="15604" xr:uid="{00000000-0005-0000-0000-0000993C0000}"/>
    <cellStyle name="40% - 강조색3 2 2 6 2 7" xfId="15605" xr:uid="{00000000-0005-0000-0000-00009A3C0000}"/>
    <cellStyle name="40% - 강조색3 2 2 6 2 8" xfId="15606" xr:uid="{00000000-0005-0000-0000-00009B3C0000}"/>
    <cellStyle name="40% - 강조색3 2 2 6 2 9" xfId="15607" xr:uid="{00000000-0005-0000-0000-00009C3C0000}"/>
    <cellStyle name="40% - 강조색3 2 2 6 3" xfId="15608" xr:uid="{00000000-0005-0000-0000-00009D3C0000}"/>
    <cellStyle name="40% - 강조색3 2 2 6 3 10" xfId="15609" xr:uid="{00000000-0005-0000-0000-00009E3C0000}"/>
    <cellStyle name="40% - 강조색3 2 2 6 3 2" xfId="15610" xr:uid="{00000000-0005-0000-0000-00009F3C0000}"/>
    <cellStyle name="40% - 강조색3 2 2 6 3 2 2" xfId="15611" xr:uid="{00000000-0005-0000-0000-0000A03C0000}"/>
    <cellStyle name="40% - 강조색3 2 2 6 3 2 2 2" xfId="15612" xr:uid="{00000000-0005-0000-0000-0000A13C0000}"/>
    <cellStyle name="40% - 강조색3 2 2 6 3 2 2 3" xfId="15613" xr:uid="{00000000-0005-0000-0000-0000A23C0000}"/>
    <cellStyle name="40% - 강조색3 2 2 6 3 2 2 4" xfId="15614" xr:uid="{00000000-0005-0000-0000-0000A33C0000}"/>
    <cellStyle name="40% - 강조색3 2 2 6 3 2 2 5" xfId="15615" xr:uid="{00000000-0005-0000-0000-0000A43C0000}"/>
    <cellStyle name="40% - 강조색3 2 2 6 3 2 3" xfId="15616" xr:uid="{00000000-0005-0000-0000-0000A53C0000}"/>
    <cellStyle name="40% - 강조색3 2 2 6 3 2 4" xfId="15617" xr:uid="{00000000-0005-0000-0000-0000A63C0000}"/>
    <cellStyle name="40% - 강조색3 2 2 6 3 2 5" xfId="15618" xr:uid="{00000000-0005-0000-0000-0000A73C0000}"/>
    <cellStyle name="40% - 강조색3 2 2 6 3 2 6" xfId="15619" xr:uid="{00000000-0005-0000-0000-0000A83C0000}"/>
    <cellStyle name="40% - 강조색3 2 2 6 3 2 7" xfId="15620" xr:uid="{00000000-0005-0000-0000-0000A93C0000}"/>
    <cellStyle name="40% - 강조색3 2 2 6 3 3" xfId="15621" xr:uid="{00000000-0005-0000-0000-0000AA3C0000}"/>
    <cellStyle name="40% - 강조색3 2 2 6 3 3 2" xfId="15622" xr:uid="{00000000-0005-0000-0000-0000AB3C0000}"/>
    <cellStyle name="40% - 강조색3 2 2 6 3 3 3" xfId="15623" xr:uid="{00000000-0005-0000-0000-0000AC3C0000}"/>
    <cellStyle name="40% - 강조색3 2 2 6 3 3 4" xfId="15624" xr:uid="{00000000-0005-0000-0000-0000AD3C0000}"/>
    <cellStyle name="40% - 강조색3 2 2 6 3 3 5" xfId="15625" xr:uid="{00000000-0005-0000-0000-0000AE3C0000}"/>
    <cellStyle name="40% - 강조색3 2 2 6 3 3 6" xfId="15626" xr:uid="{00000000-0005-0000-0000-0000AF3C0000}"/>
    <cellStyle name="40% - 강조색3 2 2 6 3 4" xfId="15627" xr:uid="{00000000-0005-0000-0000-0000B03C0000}"/>
    <cellStyle name="40% - 강조색3 2 2 6 3 4 2" xfId="15628" xr:uid="{00000000-0005-0000-0000-0000B13C0000}"/>
    <cellStyle name="40% - 강조색3 2 2 6 3 5" xfId="15629" xr:uid="{00000000-0005-0000-0000-0000B23C0000}"/>
    <cellStyle name="40% - 강조색3 2 2 6 3 5 2" xfId="15630" xr:uid="{00000000-0005-0000-0000-0000B33C0000}"/>
    <cellStyle name="40% - 강조색3 2 2 6 3 6" xfId="15631" xr:uid="{00000000-0005-0000-0000-0000B43C0000}"/>
    <cellStyle name="40% - 강조색3 2 2 6 3 7" xfId="15632" xr:uid="{00000000-0005-0000-0000-0000B53C0000}"/>
    <cellStyle name="40% - 강조색3 2 2 6 3 8" xfId="15633" xr:uid="{00000000-0005-0000-0000-0000B63C0000}"/>
    <cellStyle name="40% - 강조색3 2 2 6 3 9" xfId="15634" xr:uid="{00000000-0005-0000-0000-0000B73C0000}"/>
    <cellStyle name="40% - 강조색3 2 2 6 4" xfId="15635" xr:uid="{00000000-0005-0000-0000-0000B83C0000}"/>
    <cellStyle name="40% - 강조색3 2 2 6 4 10" xfId="15636" xr:uid="{00000000-0005-0000-0000-0000B93C0000}"/>
    <cellStyle name="40% - 강조색3 2 2 6 4 2" xfId="15637" xr:uid="{00000000-0005-0000-0000-0000BA3C0000}"/>
    <cellStyle name="40% - 강조색3 2 2 6 4 2 2" xfId="15638" xr:uid="{00000000-0005-0000-0000-0000BB3C0000}"/>
    <cellStyle name="40% - 강조색3 2 2 6 4 2 3" xfId="15639" xr:uid="{00000000-0005-0000-0000-0000BC3C0000}"/>
    <cellStyle name="40% - 강조색3 2 2 6 4 2 4" xfId="15640" xr:uid="{00000000-0005-0000-0000-0000BD3C0000}"/>
    <cellStyle name="40% - 강조색3 2 2 6 4 2 5" xfId="15641" xr:uid="{00000000-0005-0000-0000-0000BE3C0000}"/>
    <cellStyle name="40% - 강조색3 2 2 6 4 2 6" xfId="15642" xr:uid="{00000000-0005-0000-0000-0000BF3C0000}"/>
    <cellStyle name="40% - 강조색3 2 2 6 4 3" xfId="15643" xr:uid="{00000000-0005-0000-0000-0000C03C0000}"/>
    <cellStyle name="40% - 강조색3 2 2 6 4 3 2" xfId="15644" xr:uid="{00000000-0005-0000-0000-0000C13C0000}"/>
    <cellStyle name="40% - 강조색3 2 2 6 4 4" xfId="15645" xr:uid="{00000000-0005-0000-0000-0000C23C0000}"/>
    <cellStyle name="40% - 강조색3 2 2 6 4 4 2" xfId="15646" xr:uid="{00000000-0005-0000-0000-0000C33C0000}"/>
    <cellStyle name="40% - 강조색3 2 2 6 4 5" xfId="15647" xr:uid="{00000000-0005-0000-0000-0000C43C0000}"/>
    <cellStyle name="40% - 강조색3 2 2 6 4 5 2" xfId="15648" xr:uid="{00000000-0005-0000-0000-0000C53C0000}"/>
    <cellStyle name="40% - 강조색3 2 2 6 4 6" xfId="15649" xr:uid="{00000000-0005-0000-0000-0000C63C0000}"/>
    <cellStyle name="40% - 강조색3 2 2 6 4 7" xfId="15650" xr:uid="{00000000-0005-0000-0000-0000C73C0000}"/>
    <cellStyle name="40% - 강조색3 2 2 6 4 8" xfId="15651" xr:uid="{00000000-0005-0000-0000-0000C83C0000}"/>
    <cellStyle name="40% - 강조색3 2 2 6 4 9" xfId="15652" xr:uid="{00000000-0005-0000-0000-0000C93C0000}"/>
    <cellStyle name="40% - 강조색3 2 2 6 5" xfId="15653" xr:uid="{00000000-0005-0000-0000-0000CA3C0000}"/>
    <cellStyle name="40% - 강조색3 2 2 6 5 2" xfId="15654" xr:uid="{00000000-0005-0000-0000-0000CB3C0000}"/>
    <cellStyle name="40% - 강조색3 2 2 6 5 3" xfId="15655" xr:uid="{00000000-0005-0000-0000-0000CC3C0000}"/>
    <cellStyle name="40% - 강조색3 2 2 6 5 4" xfId="15656" xr:uid="{00000000-0005-0000-0000-0000CD3C0000}"/>
    <cellStyle name="40% - 강조색3 2 2 6 5 5" xfId="15657" xr:uid="{00000000-0005-0000-0000-0000CE3C0000}"/>
    <cellStyle name="40% - 강조색3 2 2 6 5 6" xfId="15658" xr:uid="{00000000-0005-0000-0000-0000CF3C0000}"/>
    <cellStyle name="40% - 강조색3 2 2 6 6" xfId="15659" xr:uid="{00000000-0005-0000-0000-0000D03C0000}"/>
    <cellStyle name="40% - 강조색3 2 2 6 6 2" xfId="15660" xr:uid="{00000000-0005-0000-0000-0000D13C0000}"/>
    <cellStyle name="40% - 강조색3 2 2 6 7" xfId="15661" xr:uid="{00000000-0005-0000-0000-0000D23C0000}"/>
    <cellStyle name="40% - 강조색3 2 2 6 7 2" xfId="15662" xr:uid="{00000000-0005-0000-0000-0000D33C0000}"/>
    <cellStyle name="40% - 강조색3 2 2 6 8" xfId="15663" xr:uid="{00000000-0005-0000-0000-0000D43C0000}"/>
    <cellStyle name="40% - 강조색3 2 2 6 8 2" xfId="15664" xr:uid="{00000000-0005-0000-0000-0000D53C0000}"/>
    <cellStyle name="40% - 강조색3 2 2 6 9" xfId="15665" xr:uid="{00000000-0005-0000-0000-0000D63C0000}"/>
    <cellStyle name="40% - 강조색3 2 2 7" xfId="15666" xr:uid="{00000000-0005-0000-0000-0000D73C0000}"/>
    <cellStyle name="40% - 강조색3 2 2 7 10" xfId="15667" xr:uid="{00000000-0005-0000-0000-0000D83C0000}"/>
    <cellStyle name="40% - 강조색3 2 2 7 11" xfId="15668" xr:uid="{00000000-0005-0000-0000-0000D93C0000}"/>
    <cellStyle name="40% - 강조색3 2 2 7 12" xfId="15669" xr:uid="{00000000-0005-0000-0000-0000DA3C0000}"/>
    <cellStyle name="40% - 강조색3 2 2 7 2" xfId="15670" xr:uid="{00000000-0005-0000-0000-0000DB3C0000}"/>
    <cellStyle name="40% - 강조색3 2 2 7 2 10" xfId="15671" xr:uid="{00000000-0005-0000-0000-0000DC3C0000}"/>
    <cellStyle name="40% - 강조색3 2 2 7 2 2" xfId="15672" xr:uid="{00000000-0005-0000-0000-0000DD3C0000}"/>
    <cellStyle name="40% - 강조색3 2 2 7 2 2 2" xfId="15673" xr:uid="{00000000-0005-0000-0000-0000DE3C0000}"/>
    <cellStyle name="40% - 강조색3 2 2 7 2 2 2 2" xfId="15674" xr:uid="{00000000-0005-0000-0000-0000DF3C0000}"/>
    <cellStyle name="40% - 강조색3 2 2 7 2 2 2 3" xfId="15675" xr:uid="{00000000-0005-0000-0000-0000E03C0000}"/>
    <cellStyle name="40% - 강조색3 2 2 7 2 2 2 4" xfId="15676" xr:uid="{00000000-0005-0000-0000-0000E13C0000}"/>
    <cellStyle name="40% - 강조색3 2 2 7 2 2 2 5" xfId="15677" xr:uid="{00000000-0005-0000-0000-0000E23C0000}"/>
    <cellStyle name="40% - 강조색3 2 2 7 2 2 3" xfId="15678" xr:uid="{00000000-0005-0000-0000-0000E33C0000}"/>
    <cellStyle name="40% - 강조색3 2 2 7 2 2 4" xfId="15679" xr:uid="{00000000-0005-0000-0000-0000E43C0000}"/>
    <cellStyle name="40% - 강조색3 2 2 7 2 2 5" xfId="15680" xr:uid="{00000000-0005-0000-0000-0000E53C0000}"/>
    <cellStyle name="40% - 강조색3 2 2 7 2 2 6" xfId="15681" xr:uid="{00000000-0005-0000-0000-0000E63C0000}"/>
    <cellStyle name="40% - 강조색3 2 2 7 2 2 7" xfId="15682" xr:uid="{00000000-0005-0000-0000-0000E73C0000}"/>
    <cellStyle name="40% - 강조색3 2 2 7 2 3" xfId="15683" xr:uid="{00000000-0005-0000-0000-0000E83C0000}"/>
    <cellStyle name="40% - 강조색3 2 2 7 2 3 2" xfId="15684" xr:uid="{00000000-0005-0000-0000-0000E93C0000}"/>
    <cellStyle name="40% - 강조색3 2 2 7 2 3 3" xfId="15685" xr:uid="{00000000-0005-0000-0000-0000EA3C0000}"/>
    <cellStyle name="40% - 강조색3 2 2 7 2 3 4" xfId="15686" xr:uid="{00000000-0005-0000-0000-0000EB3C0000}"/>
    <cellStyle name="40% - 강조색3 2 2 7 2 3 5" xfId="15687" xr:uid="{00000000-0005-0000-0000-0000EC3C0000}"/>
    <cellStyle name="40% - 강조색3 2 2 7 2 3 6" xfId="15688" xr:uid="{00000000-0005-0000-0000-0000ED3C0000}"/>
    <cellStyle name="40% - 강조색3 2 2 7 2 4" xfId="15689" xr:uid="{00000000-0005-0000-0000-0000EE3C0000}"/>
    <cellStyle name="40% - 강조색3 2 2 7 2 4 2" xfId="15690" xr:uid="{00000000-0005-0000-0000-0000EF3C0000}"/>
    <cellStyle name="40% - 강조색3 2 2 7 2 5" xfId="15691" xr:uid="{00000000-0005-0000-0000-0000F03C0000}"/>
    <cellStyle name="40% - 강조색3 2 2 7 2 5 2" xfId="15692" xr:uid="{00000000-0005-0000-0000-0000F13C0000}"/>
    <cellStyle name="40% - 강조색3 2 2 7 2 6" xfId="15693" xr:uid="{00000000-0005-0000-0000-0000F23C0000}"/>
    <cellStyle name="40% - 강조색3 2 2 7 2 7" xfId="15694" xr:uid="{00000000-0005-0000-0000-0000F33C0000}"/>
    <cellStyle name="40% - 강조색3 2 2 7 2 8" xfId="15695" xr:uid="{00000000-0005-0000-0000-0000F43C0000}"/>
    <cellStyle name="40% - 강조색3 2 2 7 2 9" xfId="15696" xr:uid="{00000000-0005-0000-0000-0000F53C0000}"/>
    <cellStyle name="40% - 강조색3 2 2 7 3" xfId="15697" xr:uid="{00000000-0005-0000-0000-0000F63C0000}"/>
    <cellStyle name="40% - 강조색3 2 2 7 3 10" xfId="15698" xr:uid="{00000000-0005-0000-0000-0000F73C0000}"/>
    <cellStyle name="40% - 강조색3 2 2 7 3 2" xfId="15699" xr:uid="{00000000-0005-0000-0000-0000F83C0000}"/>
    <cellStyle name="40% - 강조색3 2 2 7 3 2 2" xfId="15700" xr:uid="{00000000-0005-0000-0000-0000F93C0000}"/>
    <cellStyle name="40% - 강조색3 2 2 7 3 2 3" xfId="15701" xr:uid="{00000000-0005-0000-0000-0000FA3C0000}"/>
    <cellStyle name="40% - 강조색3 2 2 7 3 2 4" xfId="15702" xr:uid="{00000000-0005-0000-0000-0000FB3C0000}"/>
    <cellStyle name="40% - 강조색3 2 2 7 3 2 5" xfId="15703" xr:uid="{00000000-0005-0000-0000-0000FC3C0000}"/>
    <cellStyle name="40% - 강조색3 2 2 7 3 2 6" xfId="15704" xr:uid="{00000000-0005-0000-0000-0000FD3C0000}"/>
    <cellStyle name="40% - 강조색3 2 2 7 3 3" xfId="15705" xr:uid="{00000000-0005-0000-0000-0000FE3C0000}"/>
    <cellStyle name="40% - 강조색3 2 2 7 3 3 2" xfId="15706" xr:uid="{00000000-0005-0000-0000-0000FF3C0000}"/>
    <cellStyle name="40% - 강조색3 2 2 7 3 4" xfId="15707" xr:uid="{00000000-0005-0000-0000-0000003D0000}"/>
    <cellStyle name="40% - 강조색3 2 2 7 3 4 2" xfId="15708" xr:uid="{00000000-0005-0000-0000-0000013D0000}"/>
    <cellStyle name="40% - 강조색3 2 2 7 3 5" xfId="15709" xr:uid="{00000000-0005-0000-0000-0000023D0000}"/>
    <cellStyle name="40% - 강조색3 2 2 7 3 5 2" xfId="15710" xr:uid="{00000000-0005-0000-0000-0000033D0000}"/>
    <cellStyle name="40% - 강조색3 2 2 7 3 6" xfId="15711" xr:uid="{00000000-0005-0000-0000-0000043D0000}"/>
    <cellStyle name="40% - 강조색3 2 2 7 3 7" xfId="15712" xr:uid="{00000000-0005-0000-0000-0000053D0000}"/>
    <cellStyle name="40% - 강조색3 2 2 7 3 8" xfId="15713" xr:uid="{00000000-0005-0000-0000-0000063D0000}"/>
    <cellStyle name="40% - 강조색3 2 2 7 3 9" xfId="15714" xr:uid="{00000000-0005-0000-0000-0000073D0000}"/>
    <cellStyle name="40% - 강조색3 2 2 7 4" xfId="15715" xr:uid="{00000000-0005-0000-0000-0000083D0000}"/>
    <cellStyle name="40% - 강조색3 2 2 7 4 2" xfId="15716" xr:uid="{00000000-0005-0000-0000-0000093D0000}"/>
    <cellStyle name="40% - 강조색3 2 2 7 4 3" xfId="15717" xr:uid="{00000000-0005-0000-0000-00000A3D0000}"/>
    <cellStyle name="40% - 강조색3 2 2 7 4 4" xfId="15718" xr:uid="{00000000-0005-0000-0000-00000B3D0000}"/>
    <cellStyle name="40% - 강조색3 2 2 7 4 5" xfId="15719" xr:uid="{00000000-0005-0000-0000-00000C3D0000}"/>
    <cellStyle name="40% - 강조색3 2 2 7 4 6" xfId="15720" xr:uid="{00000000-0005-0000-0000-00000D3D0000}"/>
    <cellStyle name="40% - 강조색3 2 2 7 5" xfId="15721" xr:uid="{00000000-0005-0000-0000-00000E3D0000}"/>
    <cellStyle name="40% - 강조색3 2 2 7 5 2" xfId="15722" xr:uid="{00000000-0005-0000-0000-00000F3D0000}"/>
    <cellStyle name="40% - 강조색3 2 2 7 6" xfId="15723" xr:uid="{00000000-0005-0000-0000-0000103D0000}"/>
    <cellStyle name="40% - 강조색3 2 2 7 6 2" xfId="15724" xr:uid="{00000000-0005-0000-0000-0000113D0000}"/>
    <cellStyle name="40% - 강조색3 2 2 7 7" xfId="15725" xr:uid="{00000000-0005-0000-0000-0000123D0000}"/>
    <cellStyle name="40% - 강조색3 2 2 7 7 2" xfId="15726" xr:uid="{00000000-0005-0000-0000-0000133D0000}"/>
    <cellStyle name="40% - 강조색3 2 2 7 8" xfId="15727" xr:uid="{00000000-0005-0000-0000-0000143D0000}"/>
    <cellStyle name="40% - 강조색3 2 2 7 9" xfId="15728" xr:uid="{00000000-0005-0000-0000-0000153D0000}"/>
    <cellStyle name="40% - 강조색3 2 2 8" xfId="15729" xr:uid="{00000000-0005-0000-0000-0000163D0000}"/>
    <cellStyle name="40% - 강조색3 2 2 8 10" xfId="15730" xr:uid="{00000000-0005-0000-0000-0000173D0000}"/>
    <cellStyle name="40% - 강조색3 2 2 8 2" xfId="15731" xr:uid="{00000000-0005-0000-0000-0000183D0000}"/>
    <cellStyle name="40% - 강조색3 2 2 8 2 2" xfId="15732" xr:uid="{00000000-0005-0000-0000-0000193D0000}"/>
    <cellStyle name="40% - 강조색3 2 2 8 2 2 2" xfId="15733" xr:uid="{00000000-0005-0000-0000-00001A3D0000}"/>
    <cellStyle name="40% - 강조색3 2 2 8 2 2 3" xfId="15734" xr:uid="{00000000-0005-0000-0000-00001B3D0000}"/>
    <cellStyle name="40% - 강조색3 2 2 8 2 2 4" xfId="15735" xr:uid="{00000000-0005-0000-0000-00001C3D0000}"/>
    <cellStyle name="40% - 강조색3 2 2 8 2 2 5" xfId="15736" xr:uid="{00000000-0005-0000-0000-00001D3D0000}"/>
    <cellStyle name="40% - 강조색3 2 2 8 2 3" xfId="15737" xr:uid="{00000000-0005-0000-0000-00001E3D0000}"/>
    <cellStyle name="40% - 강조색3 2 2 8 2 4" xfId="15738" xr:uid="{00000000-0005-0000-0000-00001F3D0000}"/>
    <cellStyle name="40% - 강조색3 2 2 8 2 5" xfId="15739" xr:uid="{00000000-0005-0000-0000-0000203D0000}"/>
    <cellStyle name="40% - 강조색3 2 2 8 2 6" xfId="15740" xr:uid="{00000000-0005-0000-0000-0000213D0000}"/>
    <cellStyle name="40% - 강조색3 2 2 8 2 7" xfId="15741" xr:uid="{00000000-0005-0000-0000-0000223D0000}"/>
    <cellStyle name="40% - 강조색3 2 2 8 3" xfId="15742" xr:uid="{00000000-0005-0000-0000-0000233D0000}"/>
    <cellStyle name="40% - 강조색3 2 2 8 3 2" xfId="15743" xr:uid="{00000000-0005-0000-0000-0000243D0000}"/>
    <cellStyle name="40% - 강조색3 2 2 8 3 3" xfId="15744" xr:uid="{00000000-0005-0000-0000-0000253D0000}"/>
    <cellStyle name="40% - 강조색3 2 2 8 3 4" xfId="15745" xr:uid="{00000000-0005-0000-0000-0000263D0000}"/>
    <cellStyle name="40% - 강조색3 2 2 8 3 5" xfId="15746" xr:uid="{00000000-0005-0000-0000-0000273D0000}"/>
    <cellStyle name="40% - 강조색3 2 2 8 3 6" xfId="15747" xr:uid="{00000000-0005-0000-0000-0000283D0000}"/>
    <cellStyle name="40% - 강조색3 2 2 8 4" xfId="15748" xr:uid="{00000000-0005-0000-0000-0000293D0000}"/>
    <cellStyle name="40% - 강조색3 2 2 8 4 2" xfId="15749" xr:uid="{00000000-0005-0000-0000-00002A3D0000}"/>
    <cellStyle name="40% - 강조색3 2 2 8 5" xfId="15750" xr:uid="{00000000-0005-0000-0000-00002B3D0000}"/>
    <cellStyle name="40% - 강조색3 2 2 8 5 2" xfId="15751" xr:uid="{00000000-0005-0000-0000-00002C3D0000}"/>
    <cellStyle name="40% - 강조색3 2 2 8 6" xfId="15752" xr:uid="{00000000-0005-0000-0000-00002D3D0000}"/>
    <cellStyle name="40% - 강조색3 2 2 8 7" xfId="15753" xr:uid="{00000000-0005-0000-0000-00002E3D0000}"/>
    <cellStyle name="40% - 강조색3 2 2 8 8" xfId="15754" xr:uid="{00000000-0005-0000-0000-00002F3D0000}"/>
    <cellStyle name="40% - 강조색3 2 2 8 9" xfId="15755" xr:uid="{00000000-0005-0000-0000-0000303D0000}"/>
    <cellStyle name="40% - 강조색3 2 2 9" xfId="15756" xr:uid="{00000000-0005-0000-0000-0000313D0000}"/>
    <cellStyle name="40% - 강조색3 2 2 9 10" xfId="15757" xr:uid="{00000000-0005-0000-0000-0000323D0000}"/>
    <cellStyle name="40% - 강조색3 2 2 9 2" xfId="15758" xr:uid="{00000000-0005-0000-0000-0000333D0000}"/>
    <cellStyle name="40% - 강조색3 2 2 9 2 2" xfId="15759" xr:uid="{00000000-0005-0000-0000-0000343D0000}"/>
    <cellStyle name="40% - 강조색3 2 2 9 2 3" xfId="15760" xr:uid="{00000000-0005-0000-0000-0000353D0000}"/>
    <cellStyle name="40% - 강조색3 2 2 9 2 4" xfId="15761" xr:uid="{00000000-0005-0000-0000-0000363D0000}"/>
    <cellStyle name="40% - 강조색3 2 2 9 2 5" xfId="15762" xr:uid="{00000000-0005-0000-0000-0000373D0000}"/>
    <cellStyle name="40% - 강조색3 2 2 9 2 6" xfId="15763" xr:uid="{00000000-0005-0000-0000-0000383D0000}"/>
    <cellStyle name="40% - 강조색3 2 2 9 3" xfId="15764" xr:uid="{00000000-0005-0000-0000-0000393D0000}"/>
    <cellStyle name="40% - 강조색3 2 2 9 3 2" xfId="15765" xr:uid="{00000000-0005-0000-0000-00003A3D0000}"/>
    <cellStyle name="40% - 강조색3 2 2 9 4" xfId="15766" xr:uid="{00000000-0005-0000-0000-00003B3D0000}"/>
    <cellStyle name="40% - 강조색3 2 2 9 4 2" xfId="15767" xr:uid="{00000000-0005-0000-0000-00003C3D0000}"/>
    <cellStyle name="40% - 강조색3 2 2 9 5" xfId="15768" xr:uid="{00000000-0005-0000-0000-00003D3D0000}"/>
    <cellStyle name="40% - 강조색3 2 2 9 5 2" xfId="15769" xr:uid="{00000000-0005-0000-0000-00003E3D0000}"/>
    <cellStyle name="40% - 강조색3 2 2 9 6" xfId="15770" xr:uid="{00000000-0005-0000-0000-00003F3D0000}"/>
    <cellStyle name="40% - 강조색3 2 2 9 7" xfId="15771" xr:uid="{00000000-0005-0000-0000-0000403D0000}"/>
    <cellStyle name="40% - 강조색3 2 2 9 8" xfId="15772" xr:uid="{00000000-0005-0000-0000-0000413D0000}"/>
    <cellStyle name="40% - 강조색3 2 2 9 9" xfId="15773" xr:uid="{00000000-0005-0000-0000-0000423D0000}"/>
    <cellStyle name="40% - 강조색3 2 20" xfId="15774" xr:uid="{00000000-0005-0000-0000-0000433D0000}"/>
    <cellStyle name="40% - 강조색3 2 3" xfId="15775" xr:uid="{00000000-0005-0000-0000-0000443D0000}"/>
    <cellStyle name="40% - 강조색3 2 3 10" xfId="15776" xr:uid="{00000000-0005-0000-0000-0000453D0000}"/>
    <cellStyle name="40% - 강조색3 2 3 10 2" xfId="15777" xr:uid="{00000000-0005-0000-0000-0000463D0000}"/>
    <cellStyle name="40% - 강조색3 2 3 11" xfId="15778" xr:uid="{00000000-0005-0000-0000-0000473D0000}"/>
    <cellStyle name="40% - 강조색3 2 3 12" xfId="15779" xr:uid="{00000000-0005-0000-0000-0000483D0000}"/>
    <cellStyle name="40% - 강조색3 2 3 13" xfId="15780" xr:uid="{00000000-0005-0000-0000-0000493D0000}"/>
    <cellStyle name="40% - 강조색3 2 3 14" xfId="15781" xr:uid="{00000000-0005-0000-0000-00004A3D0000}"/>
    <cellStyle name="40% - 강조색3 2 3 15" xfId="15782" xr:uid="{00000000-0005-0000-0000-00004B3D0000}"/>
    <cellStyle name="40% - 강조색3 2 3 2" xfId="15783" xr:uid="{00000000-0005-0000-0000-00004C3D0000}"/>
    <cellStyle name="40% - 강조색3 2 3 2 10" xfId="15784" xr:uid="{00000000-0005-0000-0000-00004D3D0000}"/>
    <cellStyle name="40% - 강조색3 2 3 2 11" xfId="15785" xr:uid="{00000000-0005-0000-0000-00004E3D0000}"/>
    <cellStyle name="40% - 강조색3 2 3 2 12" xfId="15786" xr:uid="{00000000-0005-0000-0000-00004F3D0000}"/>
    <cellStyle name="40% - 강조색3 2 3 2 13" xfId="15787" xr:uid="{00000000-0005-0000-0000-0000503D0000}"/>
    <cellStyle name="40% - 강조색3 2 3 2 14" xfId="15788" xr:uid="{00000000-0005-0000-0000-0000513D0000}"/>
    <cellStyle name="40% - 강조색3 2 3 2 2" xfId="15789" xr:uid="{00000000-0005-0000-0000-0000523D0000}"/>
    <cellStyle name="40% - 강조색3 2 3 2 2 10" xfId="15790" xr:uid="{00000000-0005-0000-0000-0000533D0000}"/>
    <cellStyle name="40% - 강조색3 2 3 2 2 2" xfId="15791" xr:uid="{00000000-0005-0000-0000-0000543D0000}"/>
    <cellStyle name="40% - 강조색3 2 3 2 2 2 2" xfId="15792" xr:uid="{00000000-0005-0000-0000-0000553D0000}"/>
    <cellStyle name="40% - 강조색3 2 3 2 2 2 2 2" xfId="15793" xr:uid="{00000000-0005-0000-0000-0000563D0000}"/>
    <cellStyle name="40% - 강조색3 2 3 2 2 2 2 3" xfId="15794" xr:uid="{00000000-0005-0000-0000-0000573D0000}"/>
    <cellStyle name="40% - 강조색3 2 3 2 2 2 2 4" xfId="15795" xr:uid="{00000000-0005-0000-0000-0000583D0000}"/>
    <cellStyle name="40% - 강조색3 2 3 2 2 2 2 5" xfId="15796" xr:uid="{00000000-0005-0000-0000-0000593D0000}"/>
    <cellStyle name="40% - 강조색3 2 3 2 2 2 3" xfId="15797" xr:uid="{00000000-0005-0000-0000-00005A3D0000}"/>
    <cellStyle name="40% - 강조색3 2 3 2 2 2 4" xfId="15798" xr:uid="{00000000-0005-0000-0000-00005B3D0000}"/>
    <cellStyle name="40% - 강조색3 2 3 2 2 2 5" xfId="15799" xr:uid="{00000000-0005-0000-0000-00005C3D0000}"/>
    <cellStyle name="40% - 강조색3 2 3 2 2 2 6" xfId="15800" xr:uid="{00000000-0005-0000-0000-00005D3D0000}"/>
    <cellStyle name="40% - 강조색3 2 3 2 2 2 7" xfId="15801" xr:uid="{00000000-0005-0000-0000-00005E3D0000}"/>
    <cellStyle name="40% - 강조색3 2 3 2 2 3" xfId="15802" xr:uid="{00000000-0005-0000-0000-00005F3D0000}"/>
    <cellStyle name="40% - 강조색3 2 3 2 2 3 2" xfId="15803" xr:uid="{00000000-0005-0000-0000-0000603D0000}"/>
    <cellStyle name="40% - 강조색3 2 3 2 2 3 3" xfId="15804" xr:uid="{00000000-0005-0000-0000-0000613D0000}"/>
    <cellStyle name="40% - 강조색3 2 3 2 2 3 4" xfId="15805" xr:uid="{00000000-0005-0000-0000-0000623D0000}"/>
    <cellStyle name="40% - 강조색3 2 3 2 2 3 5" xfId="15806" xr:uid="{00000000-0005-0000-0000-0000633D0000}"/>
    <cellStyle name="40% - 강조색3 2 3 2 2 3 6" xfId="15807" xr:uid="{00000000-0005-0000-0000-0000643D0000}"/>
    <cellStyle name="40% - 강조색3 2 3 2 2 4" xfId="15808" xr:uid="{00000000-0005-0000-0000-0000653D0000}"/>
    <cellStyle name="40% - 강조색3 2 3 2 2 4 2" xfId="15809" xr:uid="{00000000-0005-0000-0000-0000663D0000}"/>
    <cellStyle name="40% - 강조색3 2 3 2 2 4 3" xfId="15810" xr:uid="{00000000-0005-0000-0000-0000673D0000}"/>
    <cellStyle name="40% - 강조색3 2 3 2 2 5" xfId="15811" xr:uid="{00000000-0005-0000-0000-0000683D0000}"/>
    <cellStyle name="40% - 강조색3 2 3 2 2 5 2" xfId="15812" xr:uid="{00000000-0005-0000-0000-0000693D0000}"/>
    <cellStyle name="40% - 강조색3 2 3 2 2 6" xfId="15813" xr:uid="{00000000-0005-0000-0000-00006A3D0000}"/>
    <cellStyle name="40% - 강조색3 2 3 2 2 7" xfId="15814" xr:uid="{00000000-0005-0000-0000-00006B3D0000}"/>
    <cellStyle name="40% - 강조색3 2 3 2 2 8" xfId="15815" xr:uid="{00000000-0005-0000-0000-00006C3D0000}"/>
    <cellStyle name="40% - 강조색3 2 3 2 2 9" xfId="15816" xr:uid="{00000000-0005-0000-0000-00006D3D0000}"/>
    <cellStyle name="40% - 강조색3 2 3 2 3" xfId="15817" xr:uid="{00000000-0005-0000-0000-00006E3D0000}"/>
    <cellStyle name="40% - 강조색3 2 3 2 3 10" xfId="15818" xr:uid="{00000000-0005-0000-0000-00006F3D0000}"/>
    <cellStyle name="40% - 강조색3 2 3 2 3 2" xfId="15819" xr:uid="{00000000-0005-0000-0000-0000703D0000}"/>
    <cellStyle name="40% - 강조색3 2 3 2 3 2 2" xfId="15820" xr:uid="{00000000-0005-0000-0000-0000713D0000}"/>
    <cellStyle name="40% - 강조색3 2 3 2 3 2 2 2" xfId="15821" xr:uid="{00000000-0005-0000-0000-0000723D0000}"/>
    <cellStyle name="40% - 강조색3 2 3 2 3 2 2 3" xfId="15822" xr:uid="{00000000-0005-0000-0000-0000733D0000}"/>
    <cellStyle name="40% - 강조색3 2 3 2 3 2 2 4" xfId="15823" xr:uid="{00000000-0005-0000-0000-0000743D0000}"/>
    <cellStyle name="40% - 강조색3 2 3 2 3 2 2 5" xfId="15824" xr:uid="{00000000-0005-0000-0000-0000753D0000}"/>
    <cellStyle name="40% - 강조색3 2 3 2 3 2 3" xfId="15825" xr:uid="{00000000-0005-0000-0000-0000763D0000}"/>
    <cellStyle name="40% - 강조색3 2 3 2 3 2 4" xfId="15826" xr:uid="{00000000-0005-0000-0000-0000773D0000}"/>
    <cellStyle name="40% - 강조색3 2 3 2 3 2 5" xfId="15827" xr:uid="{00000000-0005-0000-0000-0000783D0000}"/>
    <cellStyle name="40% - 강조색3 2 3 2 3 2 6" xfId="15828" xr:uid="{00000000-0005-0000-0000-0000793D0000}"/>
    <cellStyle name="40% - 강조색3 2 3 2 3 2 7" xfId="15829" xr:uid="{00000000-0005-0000-0000-00007A3D0000}"/>
    <cellStyle name="40% - 강조색3 2 3 2 3 3" xfId="15830" xr:uid="{00000000-0005-0000-0000-00007B3D0000}"/>
    <cellStyle name="40% - 강조색3 2 3 2 3 3 2" xfId="15831" xr:uid="{00000000-0005-0000-0000-00007C3D0000}"/>
    <cellStyle name="40% - 강조색3 2 3 2 3 3 3" xfId="15832" xr:uid="{00000000-0005-0000-0000-00007D3D0000}"/>
    <cellStyle name="40% - 강조색3 2 3 2 3 3 4" xfId="15833" xr:uid="{00000000-0005-0000-0000-00007E3D0000}"/>
    <cellStyle name="40% - 강조색3 2 3 2 3 3 5" xfId="15834" xr:uid="{00000000-0005-0000-0000-00007F3D0000}"/>
    <cellStyle name="40% - 강조색3 2 3 2 3 3 6" xfId="15835" xr:uid="{00000000-0005-0000-0000-0000803D0000}"/>
    <cellStyle name="40% - 강조색3 2 3 2 3 4" xfId="15836" xr:uid="{00000000-0005-0000-0000-0000813D0000}"/>
    <cellStyle name="40% - 강조색3 2 3 2 3 4 2" xfId="15837" xr:uid="{00000000-0005-0000-0000-0000823D0000}"/>
    <cellStyle name="40% - 강조색3 2 3 2 3 4 3" xfId="15838" xr:uid="{00000000-0005-0000-0000-0000833D0000}"/>
    <cellStyle name="40% - 강조색3 2 3 2 3 5" xfId="15839" xr:uid="{00000000-0005-0000-0000-0000843D0000}"/>
    <cellStyle name="40% - 강조색3 2 3 2 3 5 2" xfId="15840" xr:uid="{00000000-0005-0000-0000-0000853D0000}"/>
    <cellStyle name="40% - 강조색3 2 3 2 3 6" xfId="15841" xr:uid="{00000000-0005-0000-0000-0000863D0000}"/>
    <cellStyle name="40% - 강조색3 2 3 2 3 7" xfId="15842" xr:uid="{00000000-0005-0000-0000-0000873D0000}"/>
    <cellStyle name="40% - 강조색3 2 3 2 3 8" xfId="15843" xr:uid="{00000000-0005-0000-0000-0000883D0000}"/>
    <cellStyle name="40% - 강조색3 2 3 2 3 9" xfId="15844" xr:uid="{00000000-0005-0000-0000-0000893D0000}"/>
    <cellStyle name="40% - 강조색3 2 3 2 4" xfId="15845" xr:uid="{00000000-0005-0000-0000-00008A3D0000}"/>
    <cellStyle name="40% - 강조색3 2 3 2 4 10" xfId="15846" xr:uid="{00000000-0005-0000-0000-00008B3D0000}"/>
    <cellStyle name="40% - 강조색3 2 3 2 4 2" xfId="15847" xr:uid="{00000000-0005-0000-0000-00008C3D0000}"/>
    <cellStyle name="40% - 강조색3 2 3 2 4 2 2" xfId="15848" xr:uid="{00000000-0005-0000-0000-00008D3D0000}"/>
    <cellStyle name="40% - 강조색3 2 3 2 4 2 3" xfId="15849" xr:uid="{00000000-0005-0000-0000-00008E3D0000}"/>
    <cellStyle name="40% - 강조색3 2 3 2 4 2 4" xfId="15850" xr:uid="{00000000-0005-0000-0000-00008F3D0000}"/>
    <cellStyle name="40% - 강조색3 2 3 2 4 2 5" xfId="15851" xr:uid="{00000000-0005-0000-0000-0000903D0000}"/>
    <cellStyle name="40% - 강조색3 2 3 2 4 2 6" xfId="15852" xr:uid="{00000000-0005-0000-0000-0000913D0000}"/>
    <cellStyle name="40% - 강조색3 2 3 2 4 3" xfId="15853" xr:uid="{00000000-0005-0000-0000-0000923D0000}"/>
    <cellStyle name="40% - 강조색3 2 3 2 4 3 2" xfId="15854" xr:uid="{00000000-0005-0000-0000-0000933D0000}"/>
    <cellStyle name="40% - 강조색3 2 3 2 4 3 3" xfId="15855" xr:uid="{00000000-0005-0000-0000-0000943D0000}"/>
    <cellStyle name="40% - 강조색3 2 3 2 4 4" xfId="15856" xr:uid="{00000000-0005-0000-0000-0000953D0000}"/>
    <cellStyle name="40% - 강조색3 2 3 2 4 4 2" xfId="15857" xr:uid="{00000000-0005-0000-0000-0000963D0000}"/>
    <cellStyle name="40% - 강조색3 2 3 2 4 4 3" xfId="15858" xr:uid="{00000000-0005-0000-0000-0000973D0000}"/>
    <cellStyle name="40% - 강조색3 2 3 2 4 5" xfId="15859" xr:uid="{00000000-0005-0000-0000-0000983D0000}"/>
    <cellStyle name="40% - 강조색3 2 3 2 4 5 2" xfId="15860" xr:uid="{00000000-0005-0000-0000-0000993D0000}"/>
    <cellStyle name="40% - 강조색3 2 3 2 4 6" xfId="15861" xr:uid="{00000000-0005-0000-0000-00009A3D0000}"/>
    <cellStyle name="40% - 강조색3 2 3 2 4 7" xfId="15862" xr:uid="{00000000-0005-0000-0000-00009B3D0000}"/>
    <cellStyle name="40% - 강조색3 2 3 2 4 8" xfId="15863" xr:uid="{00000000-0005-0000-0000-00009C3D0000}"/>
    <cellStyle name="40% - 강조색3 2 3 2 4 9" xfId="15864" xr:uid="{00000000-0005-0000-0000-00009D3D0000}"/>
    <cellStyle name="40% - 강조색3 2 3 2 5" xfId="15865" xr:uid="{00000000-0005-0000-0000-00009E3D0000}"/>
    <cellStyle name="40% - 강조색3 2 3 2 5 10" xfId="15866" xr:uid="{00000000-0005-0000-0000-00009F3D0000}"/>
    <cellStyle name="40% - 강조색3 2 3 2 5 2" xfId="15867" xr:uid="{00000000-0005-0000-0000-0000A03D0000}"/>
    <cellStyle name="40% - 강조색3 2 3 2 5 2 2" xfId="15868" xr:uid="{00000000-0005-0000-0000-0000A13D0000}"/>
    <cellStyle name="40% - 강조색3 2 3 2 5 2 3" xfId="15869" xr:uid="{00000000-0005-0000-0000-0000A23D0000}"/>
    <cellStyle name="40% - 강조색3 2 3 2 5 3" xfId="15870" xr:uid="{00000000-0005-0000-0000-0000A33D0000}"/>
    <cellStyle name="40% - 강조색3 2 3 2 5 3 2" xfId="15871" xr:uid="{00000000-0005-0000-0000-0000A43D0000}"/>
    <cellStyle name="40% - 강조색3 2 3 2 5 3 3" xfId="15872" xr:uid="{00000000-0005-0000-0000-0000A53D0000}"/>
    <cellStyle name="40% - 강조색3 2 3 2 5 4" xfId="15873" xr:uid="{00000000-0005-0000-0000-0000A63D0000}"/>
    <cellStyle name="40% - 강조색3 2 3 2 5 4 2" xfId="15874" xr:uid="{00000000-0005-0000-0000-0000A73D0000}"/>
    <cellStyle name="40% - 강조색3 2 3 2 5 5" xfId="15875" xr:uid="{00000000-0005-0000-0000-0000A83D0000}"/>
    <cellStyle name="40% - 강조색3 2 3 2 5 5 2" xfId="15876" xr:uid="{00000000-0005-0000-0000-0000A93D0000}"/>
    <cellStyle name="40% - 강조색3 2 3 2 5 6" xfId="15877" xr:uid="{00000000-0005-0000-0000-0000AA3D0000}"/>
    <cellStyle name="40% - 강조색3 2 3 2 5 7" xfId="15878" xr:uid="{00000000-0005-0000-0000-0000AB3D0000}"/>
    <cellStyle name="40% - 강조색3 2 3 2 5 8" xfId="15879" xr:uid="{00000000-0005-0000-0000-0000AC3D0000}"/>
    <cellStyle name="40% - 강조색3 2 3 2 5 9" xfId="15880" xr:uid="{00000000-0005-0000-0000-0000AD3D0000}"/>
    <cellStyle name="40% - 강조색3 2 3 2 6" xfId="15881" xr:uid="{00000000-0005-0000-0000-0000AE3D0000}"/>
    <cellStyle name="40% - 강조색3 2 3 2 6 2" xfId="15882" xr:uid="{00000000-0005-0000-0000-0000AF3D0000}"/>
    <cellStyle name="40% - 강조색3 2 3 2 6 3" xfId="15883" xr:uid="{00000000-0005-0000-0000-0000B03D0000}"/>
    <cellStyle name="40% - 강조색3 2 3 2 7" xfId="15884" xr:uid="{00000000-0005-0000-0000-0000B13D0000}"/>
    <cellStyle name="40% - 강조색3 2 3 2 7 2" xfId="15885" xr:uid="{00000000-0005-0000-0000-0000B23D0000}"/>
    <cellStyle name="40% - 강조색3 2 3 2 7 3" xfId="15886" xr:uid="{00000000-0005-0000-0000-0000B33D0000}"/>
    <cellStyle name="40% - 강조색3 2 3 2 8" xfId="15887" xr:uid="{00000000-0005-0000-0000-0000B43D0000}"/>
    <cellStyle name="40% - 강조색3 2 3 2 8 2" xfId="15888" xr:uid="{00000000-0005-0000-0000-0000B53D0000}"/>
    <cellStyle name="40% - 강조색3 2 3 2 8 3" xfId="15889" xr:uid="{00000000-0005-0000-0000-0000B63D0000}"/>
    <cellStyle name="40% - 강조색3 2 3 2 9" xfId="15890" xr:uid="{00000000-0005-0000-0000-0000B73D0000}"/>
    <cellStyle name="40% - 강조색3 2 3 2 9 2" xfId="15891" xr:uid="{00000000-0005-0000-0000-0000B83D0000}"/>
    <cellStyle name="40% - 강조색3 2 3 3" xfId="15892" xr:uid="{00000000-0005-0000-0000-0000B93D0000}"/>
    <cellStyle name="40% - 강조색3 2 3 3 10" xfId="15893" xr:uid="{00000000-0005-0000-0000-0000BA3D0000}"/>
    <cellStyle name="40% - 강조색3 2 3 3 2" xfId="15894" xr:uid="{00000000-0005-0000-0000-0000BB3D0000}"/>
    <cellStyle name="40% - 강조색3 2 3 3 2 2" xfId="15895" xr:uid="{00000000-0005-0000-0000-0000BC3D0000}"/>
    <cellStyle name="40% - 강조색3 2 3 3 2 2 2" xfId="15896" xr:uid="{00000000-0005-0000-0000-0000BD3D0000}"/>
    <cellStyle name="40% - 강조색3 2 3 3 2 2 3" xfId="15897" xr:uid="{00000000-0005-0000-0000-0000BE3D0000}"/>
    <cellStyle name="40% - 강조색3 2 3 3 2 2 4" xfId="15898" xr:uid="{00000000-0005-0000-0000-0000BF3D0000}"/>
    <cellStyle name="40% - 강조색3 2 3 3 2 2 5" xfId="15899" xr:uid="{00000000-0005-0000-0000-0000C03D0000}"/>
    <cellStyle name="40% - 강조색3 2 3 3 2 3" xfId="15900" xr:uid="{00000000-0005-0000-0000-0000C13D0000}"/>
    <cellStyle name="40% - 강조색3 2 3 3 2 4" xfId="15901" xr:uid="{00000000-0005-0000-0000-0000C23D0000}"/>
    <cellStyle name="40% - 강조색3 2 3 3 2 5" xfId="15902" xr:uid="{00000000-0005-0000-0000-0000C33D0000}"/>
    <cellStyle name="40% - 강조색3 2 3 3 2 6" xfId="15903" xr:uid="{00000000-0005-0000-0000-0000C43D0000}"/>
    <cellStyle name="40% - 강조색3 2 3 3 2 7" xfId="15904" xr:uid="{00000000-0005-0000-0000-0000C53D0000}"/>
    <cellStyle name="40% - 강조색3 2 3 3 3" xfId="15905" xr:uid="{00000000-0005-0000-0000-0000C63D0000}"/>
    <cellStyle name="40% - 강조색3 2 3 3 3 2" xfId="15906" xr:uid="{00000000-0005-0000-0000-0000C73D0000}"/>
    <cellStyle name="40% - 강조색3 2 3 3 3 3" xfId="15907" xr:uid="{00000000-0005-0000-0000-0000C83D0000}"/>
    <cellStyle name="40% - 강조색3 2 3 3 3 4" xfId="15908" xr:uid="{00000000-0005-0000-0000-0000C93D0000}"/>
    <cellStyle name="40% - 강조색3 2 3 3 3 5" xfId="15909" xr:uid="{00000000-0005-0000-0000-0000CA3D0000}"/>
    <cellStyle name="40% - 강조색3 2 3 3 3 6" xfId="15910" xr:uid="{00000000-0005-0000-0000-0000CB3D0000}"/>
    <cellStyle name="40% - 강조색3 2 3 3 4" xfId="15911" xr:uid="{00000000-0005-0000-0000-0000CC3D0000}"/>
    <cellStyle name="40% - 강조색3 2 3 3 4 2" xfId="15912" xr:uid="{00000000-0005-0000-0000-0000CD3D0000}"/>
    <cellStyle name="40% - 강조색3 2 3 3 4 3" xfId="15913" xr:uid="{00000000-0005-0000-0000-0000CE3D0000}"/>
    <cellStyle name="40% - 강조색3 2 3 3 5" xfId="15914" xr:uid="{00000000-0005-0000-0000-0000CF3D0000}"/>
    <cellStyle name="40% - 강조색3 2 3 3 5 2" xfId="15915" xr:uid="{00000000-0005-0000-0000-0000D03D0000}"/>
    <cellStyle name="40% - 강조색3 2 3 3 6" xfId="15916" xr:uid="{00000000-0005-0000-0000-0000D13D0000}"/>
    <cellStyle name="40% - 강조색3 2 3 3 7" xfId="15917" xr:uid="{00000000-0005-0000-0000-0000D23D0000}"/>
    <cellStyle name="40% - 강조색3 2 3 3 8" xfId="15918" xr:uid="{00000000-0005-0000-0000-0000D33D0000}"/>
    <cellStyle name="40% - 강조색3 2 3 3 9" xfId="15919" xr:uid="{00000000-0005-0000-0000-0000D43D0000}"/>
    <cellStyle name="40% - 강조색3 2 3 4" xfId="15920" xr:uid="{00000000-0005-0000-0000-0000D53D0000}"/>
    <cellStyle name="40% - 강조색3 2 3 4 10" xfId="15921" xr:uid="{00000000-0005-0000-0000-0000D63D0000}"/>
    <cellStyle name="40% - 강조색3 2 3 4 2" xfId="15922" xr:uid="{00000000-0005-0000-0000-0000D73D0000}"/>
    <cellStyle name="40% - 강조색3 2 3 4 2 2" xfId="15923" xr:uid="{00000000-0005-0000-0000-0000D83D0000}"/>
    <cellStyle name="40% - 강조색3 2 3 4 2 2 2" xfId="15924" xr:uid="{00000000-0005-0000-0000-0000D93D0000}"/>
    <cellStyle name="40% - 강조색3 2 3 4 2 2 3" xfId="15925" xr:uid="{00000000-0005-0000-0000-0000DA3D0000}"/>
    <cellStyle name="40% - 강조색3 2 3 4 2 2 4" xfId="15926" xr:uid="{00000000-0005-0000-0000-0000DB3D0000}"/>
    <cellStyle name="40% - 강조색3 2 3 4 2 2 5" xfId="15927" xr:uid="{00000000-0005-0000-0000-0000DC3D0000}"/>
    <cellStyle name="40% - 강조색3 2 3 4 2 3" xfId="15928" xr:uid="{00000000-0005-0000-0000-0000DD3D0000}"/>
    <cellStyle name="40% - 강조색3 2 3 4 2 4" xfId="15929" xr:uid="{00000000-0005-0000-0000-0000DE3D0000}"/>
    <cellStyle name="40% - 강조색3 2 3 4 2 5" xfId="15930" xr:uid="{00000000-0005-0000-0000-0000DF3D0000}"/>
    <cellStyle name="40% - 강조색3 2 3 4 2 6" xfId="15931" xr:uid="{00000000-0005-0000-0000-0000E03D0000}"/>
    <cellStyle name="40% - 강조색3 2 3 4 2 7" xfId="15932" xr:uid="{00000000-0005-0000-0000-0000E13D0000}"/>
    <cellStyle name="40% - 강조색3 2 3 4 3" xfId="15933" xr:uid="{00000000-0005-0000-0000-0000E23D0000}"/>
    <cellStyle name="40% - 강조색3 2 3 4 3 2" xfId="15934" xr:uid="{00000000-0005-0000-0000-0000E33D0000}"/>
    <cellStyle name="40% - 강조색3 2 3 4 3 3" xfId="15935" xr:uid="{00000000-0005-0000-0000-0000E43D0000}"/>
    <cellStyle name="40% - 강조색3 2 3 4 3 4" xfId="15936" xr:uid="{00000000-0005-0000-0000-0000E53D0000}"/>
    <cellStyle name="40% - 강조색3 2 3 4 3 5" xfId="15937" xr:uid="{00000000-0005-0000-0000-0000E63D0000}"/>
    <cellStyle name="40% - 강조색3 2 3 4 3 6" xfId="15938" xr:uid="{00000000-0005-0000-0000-0000E73D0000}"/>
    <cellStyle name="40% - 강조색3 2 3 4 4" xfId="15939" xr:uid="{00000000-0005-0000-0000-0000E83D0000}"/>
    <cellStyle name="40% - 강조색3 2 3 4 4 2" xfId="15940" xr:uid="{00000000-0005-0000-0000-0000E93D0000}"/>
    <cellStyle name="40% - 강조색3 2 3 4 4 3" xfId="15941" xr:uid="{00000000-0005-0000-0000-0000EA3D0000}"/>
    <cellStyle name="40% - 강조색3 2 3 4 5" xfId="15942" xr:uid="{00000000-0005-0000-0000-0000EB3D0000}"/>
    <cellStyle name="40% - 강조색3 2 3 4 5 2" xfId="15943" xr:uid="{00000000-0005-0000-0000-0000EC3D0000}"/>
    <cellStyle name="40% - 강조색3 2 3 4 6" xfId="15944" xr:uid="{00000000-0005-0000-0000-0000ED3D0000}"/>
    <cellStyle name="40% - 강조색3 2 3 4 7" xfId="15945" xr:uid="{00000000-0005-0000-0000-0000EE3D0000}"/>
    <cellStyle name="40% - 강조색3 2 3 4 8" xfId="15946" xr:uid="{00000000-0005-0000-0000-0000EF3D0000}"/>
    <cellStyle name="40% - 강조색3 2 3 4 9" xfId="15947" xr:uid="{00000000-0005-0000-0000-0000F03D0000}"/>
    <cellStyle name="40% - 강조색3 2 3 5" xfId="15948" xr:uid="{00000000-0005-0000-0000-0000F13D0000}"/>
    <cellStyle name="40% - 강조색3 2 3 5 10" xfId="15949" xr:uid="{00000000-0005-0000-0000-0000F23D0000}"/>
    <cellStyle name="40% - 강조색3 2 3 5 2" xfId="15950" xr:uid="{00000000-0005-0000-0000-0000F33D0000}"/>
    <cellStyle name="40% - 강조색3 2 3 5 2 2" xfId="15951" xr:uid="{00000000-0005-0000-0000-0000F43D0000}"/>
    <cellStyle name="40% - 강조색3 2 3 5 2 3" xfId="15952" xr:uid="{00000000-0005-0000-0000-0000F53D0000}"/>
    <cellStyle name="40% - 강조색3 2 3 5 2 4" xfId="15953" xr:uid="{00000000-0005-0000-0000-0000F63D0000}"/>
    <cellStyle name="40% - 강조색3 2 3 5 2 5" xfId="15954" xr:uid="{00000000-0005-0000-0000-0000F73D0000}"/>
    <cellStyle name="40% - 강조색3 2 3 5 2 6" xfId="15955" xr:uid="{00000000-0005-0000-0000-0000F83D0000}"/>
    <cellStyle name="40% - 강조색3 2 3 5 3" xfId="15956" xr:uid="{00000000-0005-0000-0000-0000F93D0000}"/>
    <cellStyle name="40% - 강조색3 2 3 5 3 2" xfId="15957" xr:uid="{00000000-0005-0000-0000-0000FA3D0000}"/>
    <cellStyle name="40% - 강조색3 2 3 5 3 3" xfId="15958" xr:uid="{00000000-0005-0000-0000-0000FB3D0000}"/>
    <cellStyle name="40% - 강조색3 2 3 5 4" xfId="15959" xr:uid="{00000000-0005-0000-0000-0000FC3D0000}"/>
    <cellStyle name="40% - 강조색3 2 3 5 4 2" xfId="15960" xr:uid="{00000000-0005-0000-0000-0000FD3D0000}"/>
    <cellStyle name="40% - 강조색3 2 3 5 4 3" xfId="15961" xr:uid="{00000000-0005-0000-0000-0000FE3D0000}"/>
    <cellStyle name="40% - 강조색3 2 3 5 5" xfId="15962" xr:uid="{00000000-0005-0000-0000-0000FF3D0000}"/>
    <cellStyle name="40% - 강조색3 2 3 5 5 2" xfId="15963" xr:uid="{00000000-0005-0000-0000-0000003E0000}"/>
    <cellStyle name="40% - 강조색3 2 3 5 6" xfId="15964" xr:uid="{00000000-0005-0000-0000-0000013E0000}"/>
    <cellStyle name="40% - 강조색3 2 3 5 7" xfId="15965" xr:uid="{00000000-0005-0000-0000-0000023E0000}"/>
    <cellStyle name="40% - 강조색3 2 3 5 8" xfId="15966" xr:uid="{00000000-0005-0000-0000-0000033E0000}"/>
    <cellStyle name="40% - 강조색3 2 3 5 9" xfId="15967" xr:uid="{00000000-0005-0000-0000-0000043E0000}"/>
    <cellStyle name="40% - 강조색3 2 3 6" xfId="15968" xr:uid="{00000000-0005-0000-0000-0000053E0000}"/>
    <cellStyle name="40% - 강조색3 2 3 6 10" xfId="15969" xr:uid="{00000000-0005-0000-0000-0000063E0000}"/>
    <cellStyle name="40% - 강조색3 2 3 6 2" xfId="15970" xr:uid="{00000000-0005-0000-0000-0000073E0000}"/>
    <cellStyle name="40% - 강조색3 2 3 6 2 2" xfId="15971" xr:uid="{00000000-0005-0000-0000-0000083E0000}"/>
    <cellStyle name="40% - 강조색3 2 3 6 2 3" xfId="15972" xr:uid="{00000000-0005-0000-0000-0000093E0000}"/>
    <cellStyle name="40% - 강조색3 2 3 6 3" xfId="15973" xr:uid="{00000000-0005-0000-0000-00000A3E0000}"/>
    <cellStyle name="40% - 강조색3 2 3 6 3 2" xfId="15974" xr:uid="{00000000-0005-0000-0000-00000B3E0000}"/>
    <cellStyle name="40% - 강조색3 2 3 6 3 3" xfId="15975" xr:uid="{00000000-0005-0000-0000-00000C3E0000}"/>
    <cellStyle name="40% - 강조색3 2 3 6 4" xfId="15976" xr:uid="{00000000-0005-0000-0000-00000D3E0000}"/>
    <cellStyle name="40% - 강조색3 2 3 6 4 2" xfId="15977" xr:uid="{00000000-0005-0000-0000-00000E3E0000}"/>
    <cellStyle name="40% - 강조색3 2 3 6 5" xfId="15978" xr:uid="{00000000-0005-0000-0000-00000F3E0000}"/>
    <cellStyle name="40% - 강조색3 2 3 6 5 2" xfId="15979" xr:uid="{00000000-0005-0000-0000-0000103E0000}"/>
    <cellStyle name="40% - 강조색3 2 3 6 6" xfId="15980" xr:uid="{00000000-0005-0000-0000-0000113E0000}"/>
    <cellStyle name="40% - 강조색3 2 3 6 7" xfId="15981" xr:uid="{00000000-0005-0000-0000-0000123E0000}"/>
    <cellStyle name="40% - 강조색3 2 3 6 8" xfId="15982" xr:uid="{00000000-0005-0000-0000-0000133E0000}"/>
    <cellStyle name="40% - 강조색3 2 3 6 9" xfId="15983" xr:uid="{00000000-0005-0000-0000-0000143E0000}"/>
    <cellStyle name="40% - 강조색3 2 3 7" xfId="15984" xr:uid="{00000000-0005-0000-0000-0000153E0000}"/>
    <cellStyle name="40% - 강조색3 2 3 7 2" xfId="15985" xr:uid="{00000000-0005-0000-0000-0000163E0000}"/>
    <cellStyle name="40% - 강조색3 2 3 7 3" xfId="15986" xr:uid="{00000000-0005-0000-0000-0000173E0000}"/>
    <cellStyle name="40% - 강조색3 2 3 8" xfId="15987" xr:uid="{00000000-0005-0000-0000-0000183E0000}"/>
    <cellStyle name="40% - 강조색3 2 3 8 2" xfId="15988" xr:uid="{00000000-0005-0000-0000-0000193E0000}"/>
    <cellStyle name="40% - 강조색3 2 3 8 3" xfId="15989" xr:uid="{00000000-0005-0000-0000-00001A3E0000}"/>
    <cellStyle name="40% - 강조색3 2 3 9" xfId="15990" xr:uid="{00000000-0005-0000-0000-00001B3E0000}"/>
    <cellStyle name="40% - 강조색3 2 3 9 2" xfId="15991" xr:uid="{00000000-0005-0000-0000-00001C3E0000}"/>
    <cellStyle name="40% - 강조색3 2 3 9 3" xfId="15992" xr:uid="{00000000-0005-0000-0000-00001D3E0000}"/>
    <cellStyle name="40% - 강조색3 2 4" xfId="15993" xr:uid="{00000000-0005-0000-0000-00001E3E0000}"/>
    <cellStyle name="40% - 강조색3 2 4 10" xfId="15994" xr:uid="{00000000-0005-0000-0000-00001F3E0000}"/>
    <cellStyle name="40% - 강조색3 2 4 10 2" xfId="15995" xr:uid="{00000000-0005-0000-0000-0000203E0000}"/>
    <cellStyle name="40% - 강조색3 2 4 11" xfId="15996" xr:uid="{00000000-0005-0000-0000-0000213E0000}"/>
    <cellStyle name="40% - 강조색3 2 4 12" xfId="15997" xr:uid="{00000000-0005-0000-0000-0000223E0000}"/>
    <cellStyle name="40% - 강조색3 2 4 13" xfId="15998" xr:uid="{00000000-0005-0000-0000-0000233E0000}"/>
    <cellStyle name="40% - 강조색3 2 4 14" xfId="15999" xr:uid="{00000000-0005-0000-0000-0000243E0000}"/>
    <cellStyle name="40% - 강조색3 2 4 15" xfId="16000" xr:uid="{00000000-0005-0000-0000-0000253E0000}"/>
    <cellStyle name="40% - 강조색3 2 4 2" xfId="16001" xr:uid="{00000000-0005-0000-0000-0000263E0000}"/>
    <cellStyle name="40% - 강조색3 2 4 2 10" xfId="16002" xr:uid="{00000000-0005-0000-0000-0000273E0000}"/>
    <cellStyle name="40% - 강조색3 2 4 2 11" xfId="16003" xr:uid="{00000000-0005-0000-0000-0000283E0000}"/>
    <cellStyle name="40% - 강조색3 2 4 2 12" xfId="16004" xr:uid="{00000000-0005-0000-0000-0000293E0000}"/>
    <cellStyle name="40% - 강조색3 2 4 2 2" xfId="16005" xr:uid="{00000000-0005-0000-0000-00002A3E0000}"/>
    <cellStyle name="40% - 강조색3 2 4 2 2 10" xfId="16006" xr:uid="{00000000-0005-0000-0000-00002B3E0000}"/>
    <cellStyle name="40% - 강조색3 2 4 2 2 2" xfId="16007" xr:uid="{00000000-0005-0000-0000-00002C3E0000}"/>
    <cellStyle name="40% - 강조색3 2 4 2 2 2 2" xfId="16008" xr:uid="{00000000-0005-0000-0000-00002D3E0000}"/>
    <cellStyle name="40% - 강조색3 2 4 2 2 2 2 2" xfId="16009" xr:uid="{00000000-0005-0000-0000-00002E3E0000}"/>
    <cellStyle name="40% - 강조색3 2 4 2 2 2 2 3" xfId="16010" xr:uid="{00000000-0005-0000-0000-00002F3E0000}"/>
    <cellStyle name="40% - 강조색3 2 4 2 2 2 2 4" xfId="16011" xr:uid="{00000000-0005-0000-0000-0000303E0000}"/>
    <cellStyle name="40% - 강조색3 2 4 2 2 2 2 5" xfId="16012" xr:uid="{00000000-0005-0000-0000-0000313E0000}"/>
    <cellStyle name="40% - 강조색3 2 4 2 2 2 3" xfId="16013" xr:uid="{00000000-0005-0000-0000-0000323E0000}"/>
    <cellStyle name="40% - 강조색3 2 4 2 2 2 4" xfId="16014" xr:uid="{00000000-0005-0000-0000-0000333E0000}"/>
    <cellStyle name="40% - 강조색3 2 4 2 2 2 5" xfId="16015" xr:uid="{00000000-0005-0000-0000-0000343E0000}"/>
    <cellStyle name="40% - 강조색3 2 4 2 2 2 6" xfId="16016" xr:uid="{00000000-0005-0000-0000-0000353E0000}"/>
    <cellStyle name="40% - 강조색3 2 4 2 2 2 7" xfId="16017" xr:uid="{00000000-0005-0000-0000-0000363E0000}"/>
    <cellStyle name="40% - 강조색3 2 4 2 2 3" xfId="16018" xr:uid="{00000000-0005-0000-0000-0000373E0000}"/>
    <cellStyle name="40% - 강조색3 2 4 2 2 3 2" xfId="16019" xr:uid="{00000000-0005-0000-0000-0000383E0000}"/>
    <cellStyle name="40% - 강조색3 2 4 2 2 3 3" xfId="16020" xr:uid="{00000000-0005-0000-0000-0000393E0000}"/>
    <cellStyle name="40% - 강조색3 2 4 2 2 3 4" xfId="16021" xr:uid="{00000000-0005-0000-0000-00003A3E0000}"/>
    <cellStyle name="40% - 강조색3 2 4 2 2 3 5" xfId="16022" xr:uid="{00000000-0005-0000-0000-00003B3E0000}"/>
    <cellStyle name="40% - 강조색3 2 4 2 2 3 6" xfId="16023" xr:uid="{00000000-0005-0000-0000-00003C3E0000}"/>
    <cellStyle name="40% - 강조색3 2 4 2 2 4" xfId="16024" xr:uid="{00000000-0005-0000-0000-00003D3E0000}"/>
    <cellStyle name="40% - 강조색3 2 4 2 2 4 2" xfId="16025" xr:uid="{00000000-0005-0000-0000-00003E3E0000}"/>
    <cellStyle name="40% - 강조색3 2 4 2 2 5" xfId="16026" xr:uid="{00000000-0005-0000-0000-00003F3E0000}"/>
    <cellStyle name="40% - 강조색3 2 4 2 2 5 2" xfId="16027" xr:uid="{00000000-0005-0000-0000-0000403E0000}"/>
    <cellStyle name="40% - 강조색3 2 4 2 2 6" xfId="16028" xr:uid="{00000000-0005-0000-0000-0000413E0000}"/>
    <cellStyle name="40% - 강조색3 2 4 2 2 7" xfId="16029" xr:uid="{00000000-0005-0000-0000-0000423E0000}"/>
    <cellStyle name="40% - 강조색3 2 4 2 2 8" xfId="16030" xr:uid="{00000000-0005-0000-0000-0000433E0000}"/>
    <cellStyle name="40% - 강조색3 2 4 2 2 9" xfId="16031" xr:uid="{00000000-0005-0000-0000-0000443E0000}"/>
    <cellStyle name="40% - 강조색3 2 4 2 3" xfId="16032" xr:uid="{00000000-0005-0000-0000-0000453E0000}"/>
    <cellStyle name="40% - 강조색3 2 4 2 3 10" xfId="16033" xr:uid="{00000000-0005-0000-0000-0000463E0000}"/>
    <cellStyle name="40% - 강조색3 2 4 2 3 2" xfId="16034" xr:uid="{00000000-0005-0000-0000-0000473E0000}"/>
    <cellStyle name="40% - 강조색3 2 4 2 3 2 2" xfId="16035" xr:uid="{00000000-0005-0000-0000-0000483E0000}"/>
    <cellStyle name="40% - 강조색3 2 4 2 3 2 3" xfId="16036" xr:uid="{00000000-0005-0000-0000-0000493E0000}"/>
    <cellStyle name="40% - 강조색3 2 4 2 3 2 4" xfId="16037" xr:uid="{00000000-0005-0000-0000-00004A3E0000}"/>
    <cellStyle name="40% - 강조색3 2 4 2 3 2 5" xfId="16038" xr:uid="{00000000-0005-0000-0000-00004B3E0000}"/>
    <cellStyle name="40% - 강조색3 2 4 2 3 2 6" xfId="16039" xr:uid="{00000000-0005-0000-0000-00004C3E0000}"/>
    <cellStyle name="40% - 강조색3 2 4 2 3 3" xfId="16040" xr:uid="{00000000-0005-0000-0000-00004D3E0000}"/>
    <cellStyle name="40% - 강조색3 2 4 2 3 3 2" xfId="16041" xr:uid="{00000000-0005-0000-0000-00004E3E0000}"/>
    <cellStyle name="40% - 강조색3 2 4 2 3 4" xfId="16042" xr:uid="{00000000-0005-0000-0000-00004F3E0000}"/>
    <cellStyle name="40% - 강조색3 2 4 2 3 4 2" xfId="16043" xr:uid="{00000000-0005-0000-0000-0000503E0000}"/>
    <cellStyle name="40% - 강조색3 2 4 2 3 5" xfId="16044" xr:uid="{00000000-0005-0000-0000-0000513E0000}"/>
    <cellStyle name="40% - 강조색3 2 4 2 3 5 2" xfId="16045" xr:uid="{00000000-0005-0000-0000-0000523E0000}"/>
    <cellStyle name="40% - 강조색3 2 4 2 3 6" xfId="16046" xr:uid="{00000000-0005-0000-0000-0000533E0000}"/>
    <cellStyle name="40% - 강조색3 2 4 2 3 7" xfId="16047" xr:uid="{00000000-0005-0000-0000-0000543E0000}"/>
    <cellStyle name="40% - 강조색3 2 4 2 3 8" xfId="16048" xr:uid="{00000000-0005-0000-0000-0000553E0000}"/>
    <cellStyle name="40% - 강조색3 2 4 2 3 9" xfId="16049" xr:uid="{00000000-0005-0000-0000-0000563E0000}"/>
    <cellStyle name="40% - 강조색3 2 4 2 4" xfId="16050" xr:uid="{00000000-0005-0000-0000-0000573E0000}"/>
    <cellStyle name="40% - 강조색3 2 4 2 4 2" xfId="16051" xr:uid="{00000000-0005-0000-0000-0000583E0000}"/>
    <cellStyle name="40% - 강조색3 2 4 2 4 3" xfId="16052" xr:uid="{00000000-0005-0000-0000-0000593E0000}"/>
    <cellStyle name="40% - 강조색3 2 4 2 4 4" xfId="16053" xr:uid="{00000000-0005-0000-0000-00005A3E0000}"/>
    <cellStyle name="40% - 강조색3 2 4 2 4 5" xfId="16054" xr:uid="{00000000-0005-0000-0000-00005B3E0000}"/>
    <cellStyle name="40% - 강조색3 2 4 2 4 6" xfId="16055" xr:uid="{00000000-0005-0000-0000-00005C3E0000}"/>
    <cellStyle name="40% - 강조색3 2 4 2 5" xfId="16056" xr:uid="{00000000-0005-0000-0000-00005D3E0000}"/>
    <cellStyle name="40% - 강조색3 2 4 2 5 2" xfId="16057" xr:uid="{00000000-0005-0000-0000-00005E3E0000}"/>
    <cellStyle name="40% - 강조색3 2 4 2 6" xfId="16058" xr:uid="{00000000-0005-0000-0000-00005F3E0000}"/>
    <cellStyle name="40% - 강조색3 2 4 2 6 2" xfId="16059" xr:uid="{00000000-0005-0000-0000-0000603E0000}"/>
    <cellStyle name="40% - 강조색3 2 4 2 7" xfId="16060" xr:uid="{00000000-0005-0000-0000-0000613E0000}"/>
    <cellStyle name="40% - 강조색3 2 4 2 7 2" xfId="16061" xr:uid="{00000000-0005-0000-0000-0000623E0000}"/>
    <cellStyle name="40% - 강조색3 2 4 2 8" xfId="16062" xr:uid="{00000000-0005-0000-0000-0000633E0000}"/>
    <cellStyle name="40% - 강조색3 2 4 2 9" xfId="16063" xr:uid="{00000000-0005-0000-0000-0000643E0000}"/>
    <cellStyle name="40% - 강조색3 2 4 3" xfId="16064" xr:uid="{00000000-0005-0000-0000-0000653E0000}"/>
    <cellStyle name="40% - 강조색3 2 4 3 10" xfId="16065" xr:uid="{00000000-0005-0000-0000-0000663E0000}"/>
    <cellStyle name="40% - 강조색3 2 4 3 2" xfId="16066" xr:uid="{00000000-0005-0000-0000-0000673E0000}"/>
    <cellStyle name="40% - 강조색3 2 4 3 2 2" xfId="16067" xr:uid="{00000000-0005-0000-0000-0000683E0000}"/>
    <cellStyle name="40% - 강조색3 2 4 3 2 2 2" xfId="16068" xr:uid="{00000000-0005-0000-0000-0000693E0000}"/>
    <cellStyle name="40% - 강조색3 2 4 3 2 2 3" xfId="16069" xr:uid="{00000000-0005-0000-0000-00006A3E0000}"/>
    <cellStyle name="40% - 강조색3 2 4 3 2 2 4" xfId="16070" xr:uid="{00000000-0005-0000-0000-00006B3E0000}"/>
    <cellStyle name="40% - 강조색3 2 4 3 2 2 5" xfId="16071" xr:uid="{00000000-0005-0000-0000-00006C3E0000}"/>
    <cellStyle name="40% - 강조색3 2 4 3 2 3" xfId="16072" xr:uid="{00000000-0005-0000-0000-00006D3E0000}"/>
    <cellStyle name="40% - 강조색3 2 4 3 2 4" xfId="16073" xr:uid="{00000000-0005-0000-0000-00006E3E0000}"/>
    <cellStyle name="40% - 강조색3 2 4 3 2 5" xfId="16074" xr:uid="{00000000-0005-0000-0000-00006F3E0000}"/>
    <cellStyle name="40% - 강조색3 2 4 3 2 6" xfId="16075" xr:uid="{00000000-0005-0000-0000-0000703E0000}"/>
    <cellStyle name="40% - 강조색3 2 4 3 2 7" xfId="16076" xr:uid="{00000000-0005-0000-0000-0000713E0000}"/>
    <cellStyle name="40% - 강조색3 2 4 3 3" xfId="16077" xr:uid="{00000000-0005-0000-0000-0000723E0000}"/>
    <cellStyle name="40% - 강조색3 2 4 3 3 2" xfId="16078" xr:uid="{00000000-0005-0000-0000-0000733E0000}"/>
    <cellStyle name="40% - 강조색3 2 4 3 3 3" xfId="16079" xr:uid="{00000000-0005-0000-0000-0000743E0000}"/>
    <cellStyle name="40% - 강조색3 2 4 3 3 4" xfId="16080" xr:uid="{00000000-0005-0000-0000-0000753E0000}"/>
    <cellStyle name="40% - 강조색3 2 4 3 3 5" xfId="16081" xr:uid="{00000000-0005-0000-0000-0000763E0000}"/>
    <cellStyle name="40% - 강조색3 2 4 3 3 6" xfId="16082" xr:uid="{00000000-0005-0000-0000-0000773E0000}"/>
    <cellStyle name="40% - 강조색3 2 4 3 4" xfId="16083" xr:uid="{00000000-0005-0000-0000-0000783E0000}"/>
    <cellStyle name="40% - 강조색3 2 4 3 4 2" xfId="16084" xr:uid="{00000000-0005-0000-0000-0000793E0000}"/>
    <cellStyle name="40% - 강조색3 2 4 3 4 3" xfId="16085" xr:uid="{00000000-0005-0000-0000-00007A3E0000}"/>
    <cellStyle name="40% - 강조색3 2 4 3 5" xfId="16086" xr:uid="{00000000-0005-0000-0000-00007B3E0000}"/>
    <cellStyle name="40% - 강조색3 2 4 3 5 2" xfId="16087" xr:uid="{00000000-0005-0000-0000-00007C3E0000}"/>
    <cellStyle name="40% - 강조색3 2 4 3 6" xfId="16088" xr:uid="{00000000-0005-0000-0000-00007D3E0000}"/>
    <cellStyle name="40% - 강조색3 2 4 3 7" xfId="16089" xr:uid="{00000000-0005-0000-0000-00007E3E0000}"/>
    <cellStyle name="40% - 강조색3 2 4 3 8" xfId="16090" xr:uid="{00000000-0005-0000-0000-00007F3E0000}"/>
    <cellStyle name="40% - 강조색3 2 4 3 9" xfId="16091" xr:uid="{00000000-0005-0000-0000-0000803E0000}"/>
    <cellStyle name="40% - 강조색3 2 4 4" xfId="16092" xr:uid="{00000000-0005-0000-0000-0000813E0000}"/>
    <cellStyle name="40% - 강조색3 2 4 4 10" xfId="16093" xr:uid="{00000000-0005-0000-0000-0000823E0000}"/>
    <cellStyle name="40% - 강조색3 2 4 4 2" xfId="16094" xr:uid="{00000000-0005-0000-0000-0000833E0000}"/>
    <cellStyle name="40% - 강조색3 2 4 4 2 2" xfId="16095" xr:uid="{00000000-0005-0000-0000-0000843E0000}"/>
    <cellStyle name="40% - 강조색3 2 4 4 2 2 2" xfId="16096" xr:uid="{00000000-0005-0000-0000-0000853E0000}"/>
    <cellStyle name="40% - 강조색3 2 4 4 2 2 3" xfId="16097" xr:uid="{00000000-0005-0000-0000-0000863E0000}"/>
    <cellStyle name="40% - 강조색3 2 4 4 2 2 4" xfId="16098" xr:uid="{00000000-0005-0000-0000-0000873E0000}"/>
    <cellStyle name="40% - 강조색3 2 4 4 2 2 5" xfId="16099" xr:uid="{00000000-0005-0000-0000-0000883E0000}"/>
    <cellStyle name="40% - 강조색3 2 4 4 2 3" xfId="16100" xr:uid="{00000000-0005-0000-0000-0000893E0000}"/>
    <cellStyle name="40% - 강조색3 2 4 4 2 4" xfId="16101" xr:uid="{00000000-0005-0000-0000-00008A3E0000}"/>
    <cellStyle name="40% - 강조색3 2 4 4 2 5" xfId="16102" xr:uid="{00000000-0005-0000-0000-00008B3E0000}"/>
    <cellStyle name="40% - 강조색3 2 4 4 2 6" xfId="16103" xr:uid="{00000000-0005-0000-0000-00008C3E0000}"/>
    <cellStyle name="40% - 강조색3 2 4 4 2 7" xfId="16104" xr:uid="{00000000-0005-0000-0000-00008D3E0000}"/>
    <cellStyle name="40% - 강조색3 2 4 4 3" xfId="16105" xr:uid="{00000000-0005-0000-0000-00008E3E0000}"/>
    <cellStyle name="40% - 강조색3 2 4 4 3 2" xfId="16106" xr:uid="{00000000-0005-0000-0000-00008F3E0000}"/>
    <cellStyle name="40% - 강조색3 2 4 4 3 3" xfId="16107" xr:uid="{00000000-0005-0000-0000-0000903E0000}"/>
    <cellStyle name="40% - 강조색3 2 4 4 3 4" xfId="16108" xr:uid="{00000000-0005-0000-0000-0000913E0000}"/>
    <cellStyle name="40% - 강조색3 2 4 4 3 5" xfId="16109" xr:uid="{00000000-0005-0000-0000-0000923E0000}"/>
    <cellStyle name="40% - 강조색3 2 4 4 3 6" xfId="16110" xr:uid="{00000000-0005-0000-0000-0000933E0000}"/>
    <cellStyle name="40% - 강조색3 2 4 4 4" xfId="16111" xr:uid="{00000000-0005-0000-0000-0000943E0000}"/>
    <cellStyle name="40% - 강조색3 2 4 4 4 2" xfId="16112" xr:uid="{00000000-0005-0000-0000-0000953E0000}"/>
    <cellStyle name="40% - 강조색3 2 4 4 4 3" xfId="16113" xr:uid="{00000000-0005-0000-0000-0000963E0000}"/>
    <cellStyle name="40% - 강조색3 2 4 4 5" xfId="16114" xr:uid="{00000000-0005-0000-0000-0000973E0000}"/>
    <cellStyle name="40% - 강조색3 2 4 4 5 2" xfId="16115" xr:uid="{00000000-0005-0000-0000-0000983E0000}"/>
    <cellStyle name="40% - 강조색3 2 4 4 6" xfId="16116" xr:uid="{00000000-0005-0000-0000-0000993E0000}"/>
    <cellStyle name="40% - 강조색3 2 4 4 7" xfId="16117" xr:uid="{00000000-0005-0000-0000-00009A3E0000}"/>
    <cellStyle name="40% - 강조색3 2 4 4 8" xfId="16118" xr:uid="{00000000-0005-0000-0000-00009B3E0000}"/>
    <cellStyle name="40% - 강조색3 2 4 4 9" xfId="16119" xr:uid="{00000000-0005-0000-0000-00009C3E0000}"/>
    <cellStyle name="40% - 강조색3 2 4 5" xfId="16120" xr:uid="{00000000-0005-0000-0000-00009D3E0000}"/>
    <cellStyle name="40% - 강조색3 2 4 5 10" xfId="16121" xr:uid="{00000000-0005-0000-0000-00009E3E0000}"/>
    <cellStyle name="40% - 강조색3 2 4 5 2" xfId="16122" xr:uid="{00000000-0005-0000-0000-00009F3E0000}"/>
    <cellStyle name="40% - 강조색3 2 4 5 2 2" xfId="16123" xr:uid="{00000000-0005-0000-0000-0000A03E0000}"/>
    <cellStyle name="40% - 강조색3 2 4 5 2 3" xfId="16124" xr:uid="{00000000-0005-0000-0000-0000A13E0000}"/>
    <cellStyle name="40% - 강조색3 2 4 5 2 4" xfId="16125" xr:uid="{00000000-0005-0000-0000-0000A23E0000}"/>
    <cellStyle name="40% - 강조색3 2 4 5 2 5" xfId="16126" xr:uid="{00000000-0005-0000-0000-0000A33E0000}"/>
    <cellStyle name="40% - 강조색3 2 4 5 2 6" xfId="16127" xr:uid="{00000000-0005-0000-0000-0000A43E0000}"/>
    <cellStyle name="40% - 강조색3 2 4 5 3" xfId="16128" xr:uid="{00000000-0005-0000-0000-0000A53E0000}"/>
    <cellStyle name="40% - 강조색3 2 4 5 3 2" xfId="16129" xr:uid="{00000000-0005-0000-0000-0000A63E0000}"/>
    <cellStyle name="40% - 강조색3 2 4 5 3 3" xfId="16130" xr:uid="{00000000-0005-0000-0000-0000A73E0000}"/>
    <cellStyle name="40% - 강조색3 2 4 5 4" xfId="16131" xr:uid="{00000000-0005-0000-0000-0000A83E0000}"/>
    <cellStyle name="40% - 강조색3 2 4 5 4 2" xfId="16132" xr:uid="{00000000-0005-0000-0000-0000A93E0000}"/>
    <cellStyle name="40% - 강조색3 2 4 5 5" xfId="16133" xr:uid="{00000000-0005-0000-0000-0000AA3E0000}"/>
    <cellStyle name="40% - 강조색3 2 4 5 5 2" xfId="16134" xr:uid="{00000000-0005-0000-0000-0000AB3E0000}"/>
    <cellStyle name="40% - 강조색3 2 4 5 6" xfId="16135" xr:uid="{00000000-0005-0000-0000-0000AC3E0000}"/>
    <cellStyle name="40% - 강조색3 2 4 5 7" xfId="16136" xr:uid="{00000000-0005-0000-0000-0000AD3E0000}"/>
    <cellStyle name="40% - 강조색3 2 4 5 8" xfId="16137" xr:uid="{00000000-0005-0000-0000-0000AE3E0000}"/>
    <cellStyle name="40% - 강조색3 2 4 5 9" xfId="16138" xr:uid="{00000000-0005-0000-0000-0000AF3E0000}"/>
    <cellStyle name="40% - 강조색3 2 4 6" xfId="16139" xr:uid="{00000000-0005-0000-0000-0000B03E0000}"/>
    <cellStyle name="40% - 강조색3 2 4 6 10" xfId="16140" xr:uid="{00000000-0005-0000-0000-0000B13E0000}"/>
    <cellStyle name="40% - 강조색3 2 4 6 2" xfId="16141" xr:uid="{00000000-0005-0000-0000-0000B23E0000}"/>
    <cellStyle name="40% - 강조색3 2 4 6 2 2" xfId="16142" xr:uid="{00000000-0005-0000-0000-0000B33E0000}"/>
    <cellStyle name="40% - 강조색3 2 4 6 3" xfId="16143" xr:uid="{00000000-0005-0000-0000-0000B43E0000}"/>
    <cellStyle name="40% - 강조색3 2 4 6 3 2" xfId="16144" xr:uid="{00000000-0005-0000-0000-0000B53E0000}"/>
    <cellStyle name="40% - 강조색3 2 4 6 4" xfId="16145" xr:uid="{00000000-0005-0000-0000-0000B63E0000}"/>
    <cellStyle name="40% - 강조색3 2 4 6 4 2" xfId="16146" xr:uid="{00000000-0005-0000-0000-0000B73E0000}"/>
    <cellStyle name="40% - 강조색3 2 4 6 5" xfId="16147" xr:uid="{00000000-0005-0000-0000-0000B83E0000}"/>
    <cellStyle name="40% - 강조색3 2 4 6 5 2" xfId="16148" xr:uid="{00000000-0005-0000-0000-0000B93E0000}"/>
    <cellStyle name="40% - 강조색3 2 4 6 6" xfId="16149" xr:uid="{00000000-0005-0000-0000-0000BA3E0000}"/>
    <cellStyle name="40% - 강조색3 2 4 6 7" xfId="16150" xr:uid="{00000000-0005-0000-0000-0000BB3E0000}"/>
    <cellStyle name="40% - 강조색3 2 4 6 8" xfId="16151" xr:uid="{00000000-0005-0000-0000-0000BC3E0000}"/>
    <cellStyle name="40% - 강조색3 2 4 6 9" xfId="16152" xr:uid="{00000000-0005-0000-0000-0000BD3E0000}"/>
    <cellStyle name="40% - 강조색3 2 4 7" xfId="16153" xr:uid="{00000000-0005-0000-0000-0000BE3E0000}"/>
    <cellStyle name="40% - 강조색3 2 4 7 2" xfId="16154" xr:uid="{00000000-0005-0000-0000-0000BF3E0000}"/>
    <cellStyle name="40% - 강조색3 2 4 7 3" xfId="16155" xr:uid="{00000000-0005-0000-0000-0000C03E0000}"/>
    <cellStyle name="40% - 강조색3 2 4 8" xfId="16156" xr:uid="{00000000-0005-0000-0000-0000C13E0000}"/>
    <cellStyle name="40% - 강조색3 2 4 8 2" xfId="16157" xr:uid="{00000000-0005-0000-0000-0000C23E0000}"/>
    <cellStyle name="40% - 강조색3 2 4 8 3" xfId="16158" xr:uid="{00000000-0005-0000-0000-0000C33E0000}"/>
    <cellStyle name="40% - 강조색3 2 4 9" xfId="16159" xr:uid="{00000000-0005-0000-0000-0000C43E0000}"/>
    <cellStyle name="40% - 강조색3 2 4 9 2" xfId="16160" xr:uid="{00000000-0005-0000-0000-0000C53E0000}"/>
    <cellStyle name="40% - 강조색3 2 5" xfId="16161" xr:uid="{00000000-0005-0000-0000-0000C63E0000}"/>
    <cellStyle name="40% - 강조색3 2 5 10" xfId="16162" xr:uid="{00000000-0005-0000-0000-0000C73E0000}"/>
    <cellStyle name="40% - 강조색3 2 5 11" xfId="16163" xr:uid="{00000000-0005-0000-0000-0000C83E0000}"/>
    <cellStyle name="40% - 강조색3 2 5 12" xfId="16164" xr:uid="{00000000-0005-0000-0000-0000C93E0000}"/>
    <cellStyle name="40% - 강조색3 2 5 13" xfId="16165" xr:uid="{00000000-0005-0000-0000-0000CA3E0000}"/>
    <cellStyle name="40% - 강조색3 2 5 14" xfId="16166" xr:uid="{00000000-0005-0000-0000-0000CB3E0000}"/>
    <cellStyle name="40% - 강조색3 2 5 2" xfId="16167" xr:uid="{00000000-0005-0000-0000-0000CC3E0000}"/>
    <cellStyle name="40% - 강조색3 2 5 2 10" xfId="16168" xr:uid="{00000000-0005-0000-0000-0000CD3E0000}"/>
    <cellStyle name="40% - 강조색3 2 5 2 11" xfId="16169" xr:uid="{00000000-0005-0000-0000-0000CE3E0000}"/>
    <cellStyle name="40% - 강조색3 2 5 2 12" xfId="16170" xr:uid="{00000000-0005-0000-0000-0000CF3E0000}"/>
    <cellStyle name="40% - 강조색3 2 5 2 2" xfId="16171" xr:uid="{00000000-0005-0000-0000-0000D03E0000}"/>
    <cellStyle name="40% - 강조색3 2 5 2 2 10" xfId="16172" xr:uid="{00000000-0005-0000-0000-0000D13E0000}"/>
    <cellStyle name="40% - 강조색3 2 5 2 2 2" xfId="16173" xr:uid="{00000000-0005-0000-0000-0000D23E0000}"/>
    <cellStyle name="40% - 강조색3 2 5 2 2 2 2" xfId="16174" xr:uid="{00000000-0005-0000-0000-0000D33E0000}"/>
    <cellStyle name="40% - 강조색3 2 5 2 2 2 2 2" xfId="16175" xr:uid="{00000000-0005-0000-0000-0000D43E0000}"/>
    <cellStyle name="40% - 강조색3 2 5 2 2 2 2 3" xfId="16176" xr:uid="{00000000-0005-0000-0000-0000D53E0000}"/>
    <cellStyle name="40% - 강조색3 2 5 2 2 2 2 4" xfId="16177" xr:uid="{00000000-0005-0000-0000-0000D63E0000}"/>
    <cellStyle name="40% - 강조색3 2 5 2 2 2 2 5" xfId="16178" xr:uid="{00000000-0005-0000-0000-0000D73E0000}"/>
    <cellStyle name="40% - 강조색3 2 5 2 2 2 3" xfId="16179" xr:uid="{00000000-0005-0000-0000-0000D83E0000}"/>
    <cellStyle name="40% - 강조색3 2 5 2 2 2 4" xfId="16180" xr:uid="{00000000-0005-0000-0000-0000D93E0000}"/>
    <cellStyle name="40% - 강조색3 2 5 2 2 2 5" xfId="16181" xr:uid="{00000000-0005-0000-0000-0000DA3E0000}"/>
    <cellStyle name="40% - 강조색3 2 5 2 2 2 6" xfId="16182" xr:uid="{00000000-0005-0000-0000-0000DB3E0000}"/>
    <cellStyle name="40% - 강조색3 2 5 2 2 2 7" xfId="16183" xr:uid="{00000000-0005-0000-0000-0000DC3E0000}"/>
    <cellStyle name="40% - 강조색3 2 5 2 2 3" xfId="16184" xr:uid="{00000000-0005-0000-0000-0000DD3E0000}"/>
    <cellStyle name="40% - 강조색3 2 5 2 2 3 2" xfId="16185" xr:uid="{00000000-0005-0000-0000-0000DE3E0000}"/>
    <cellStyle name="40% - 강조색3 2 5 2 2 3 3" xfId="16186" xr:uid="{00000000-0005-0000-0000-0000DF3E0000}"/>
    <cellStyle name="40% - 강조색3 2 5 2 2 3 4" xfId="16187" xr:uid="{00000000-0005-0000-0000-0000E03E0000}"/>
    <cellStyle name="40% - 강조색3 2 5 2 2 3 5" xfId="16188" xr:uid="{00000000-0005-0000-0000-0000E13E0000}"/>
    <cellStyle name="40% - 강조색3 2 5 2 2 3 6" xfId="16189" xr:uid="{00000000-0005-0000-0000-0000E23E0000}"/>
    <cellStyle name="40% - 강조색3 2 5 2 2 4" xfId="16190" xr:uid="{00000000-0005-0000-0000-0000E33E0000}"/>
    <cellStyle name="40% - 강조색3 2 5 2 2 4 2" xfId="16191" xr:uid="{00000000-0005-0000-0000-0000E43E0000}"/>
    <cellStyle name="40% - 강조색3 2 5 2 2 5" xfId="16192" xr:uid="{00000000-0005-0000-0000-0000E53E0000}"/>
    <cellStyle name="40% - 강조색3 2 5 2 2 5 2" xfId="16193" xr:uid="{00000000-0005-0000-0000-0000E63E0000}"/>
    <cellStyle name="40% - 강조색3 2 5 2 2 6" xfId="16194" xr:uid="{00000000-0005-0000-0000-0000E73E0000}"/>
    <cellStyle name="40% - 강조색3 2 5 2 2 7" xfId="16195" xr:uid="{00000000-0005-0000-0000-0000E83E0000}"/>
    <cellStyle name="40% - 강조색3 2 5 2 2 8" xfId="16196" xr:uid="{00000000-0005-0000-0000-0000E93E0000}"/>
    <cellStyle name="40% - 강조색3 2 5 2 2 9" xfId="16197" xr:uid="{00000000-0005-0000-0000-0000EA3E0000}"/>
    <cellStyle name="40% - 강조색3 2 5 2 3" xfId="16198" xr:uid="{00000000-0005-0000-0000-0000EB3E0000}"/>
    <cellStyle name="40% - 강조색3 2 5 2 3 10" xfId="16199" xr:uid="{00000000-0005-0000-0000-0000EC3E0000}"/>
    <cellStyle name="40% - 강조색3 2 5 2 3 2" xfId="16200" xr:uid="{00000000-0005-0000-0000-0000ED3E0000}"/>
    <cellStyle name="40% - 강조색3 2 5 2 3 2 2" xfId="16201" xr:uid="{00000000-0005-0000-0000-0000EE3E0000}"/>
    <cellStyle name="40% - 강조색3 2 5 2 3 2 3" xfId="16202" xr:uid="{00000000-0005-0000-0000-0000EF3E0000}"/>
    <cellStyle name="40% - 강조색3 2 5 2 3 2 4" xfId="16203" xr:uid="{00000000-0005-0000-0000-0000F03E0000}"/>
    <cellStyle name="40% - 강조색3 2 5 2 3 2 5" xfId="16204" xr:uid="{00000000-0005-0000-0000-0000F13E0000}"/>
    <cellStyle name="40% - 강조색3 2 5 2 3 2 6" xfId="16205" xr:uid="{00000000-0005-0000-0000-0000F23E0000}"/>
    <cellStyle name="40% - 강조색3 2 5 2 3 3" xfId="16206" xr:uid="{00000000-0005-0000-0000-0000F33E0000}"/>
    <cellStyle name="40% - 강조색3 2 5 2 3 3 2" xfId="16207" xr:uid="{00000000-0005-0000-0000-0000F43E0000}"/>
    <cellStyle name="40% - 강조색3 2 5 2 3 4" xfId="16208" xr:uid="{00000000-0005-0000-0000-0000F53E0000}"/>
    <cellStyle name="40% - 강조색3 2 5 2 3 4 2" xfId="16209" xr:uid="{00000000-0005-0000-0000-0000F63E0000}"/>
    <cellStyle name="40% - 강조색3 2 5 2 3 5" xfId="16210" xr:uid="{00000000-0005-0000-0000-0000F73E0000}"/>
    <cellStyle name="40% - 강조색3 2 5 2 3 5 2" xfId="16211" xr:uid="{00000000-0005-0000-0000-0000F83E0000}"/>
    <cellStyle name="40% - 강조색3 2 5 2 3 6" xfId="16212" xr:uid="{00000000-0005-0000-0000-0000F93E0000}"/>
    <cellStyle name="40% - 강조색3 2 5 2 3 7" xfId="16213" xr:uid="{00000000-0005-0000-0000-0000FA3E0000}"/>
    <cellStyle name="40% - 강조색3 2 5 2 3 8" xfId="16214" xr:uid="{00000000-0005-0000-0000-0000FB3E0000}"/>
    <cellStyle name="40% - 강조색3 2 5 2 3 9" xfId="16215" xr:uid="{00000000-0005-0000-0000-0000FC3E0000}"/>
    <cellStyle name="40% - 강조색3 2 5 2 4" xfId="16216" xr:uid="{00000000-0005-0000-0000-0000FD3E0000}"/>
    <cellStyle name="40% - 강조색3 2 5 2 4 2" xfId="16217" xr:uid="{00000000-0005-0000-0000-0000FE3E0000}"/>
    <cellStyle name="40% - 강조색3 2 5 2 4 3" xfId="16218" xr:uid="{00000000-0005-0000-0000-0000FF3E0000}"/>
    <cellStyle name="40% - 강조색3 2 5 2 4 4" xfId="16219" xr:uid="{00000000-0005-0000-0000-0000003F0000}"/>
    <cellStyle name="40% - 강조색3 2 5 2 4 5" xfId="16220" xr:uid="{00000000-0005-0000-0000-0000013F0000}"/>
    <cellStyle name="40% - 강조색3 2 5 2 4 6" xfId="16221" xr:uid="{00000000-0005-0000-0000-0000023F0000}"/>
    <cellStyle name="40% - 강조색3 2 5 2 5" xfId="16222" xr:uid="{00000000-0005-0000-0000-0000033F0000}"/>
    <cellStyle name="40% - 강조색3 2 5 2 5 2" xfId="16223" xr:uid="{00000000-0005-0000-0000-0000043F0000}"/>
    <cellStyle name="40% - 강조색3 2 5 2 6" xfId="16224" xr:uid="{00000000-0005-0000-0000-0000053F0000}"/>
    <cellStyle name="40% - 강조색3 2 5 2 6 2" xfId="16225" xr:uid="{00000000-0005-0000-0000-0000063F0000}"/>
    <cellStyle name="40% - 강조색3 2 5 2 7" xfId="16226" xr:uid="{00000000-0005-0000-0000-0000073F0000}"/>
    <cellStyle name="40% - 강조색3 2 5 2 7 2" xfId="16227" xr:uid="{00000000-0005-0000-0000-0000083F0000}"/>
    <cellStyle name="40% - 강조색3 2 5 2 8" xfId="16228" xr:uid="{00000000-0005-0000-0000-0000093F0000}"/>
    <cellStyle name="40% - 강조색3 2 5 2 9" xfId="16229" xr:uid="{00000000-0005-0000-0000-00000A3F0000}"/>
    <cellStyle name="40% - 강조색3 2 5 3" xfId="16230" xr:uid="{00000000-0005-0000-0000-00000B3F0000}"/>
    <cellStyle name="40% - 강조색3 2 5 3 10" xfId="16231" xr:uid="{00000000-0005-0000-0000-00000C3F0000}"/>
    <cellStyle name="40% - 강조색3 2 5 3 2" xfId="16232" xr:uid="{00000000-0005-0000-0000-00000D3F0000}"/>
    <cellStyle name="40% - 강조색3 2 5 3 2 2" xfId="16233" xr:uid="{00000000-0005-0000-0000-00000E3F0000}"/>
    <cellStyle name="40% - 강조색3 2 5 3 2 2 2" xfId="16234" xr:uid="{00000000-0005-0000-0000-00000F3F0000}"/>
    <cellStyle name="40% - 강조색3 2 5 3 2 2 3" xfId="16235" xr:uid="{00000000-0005-0000-0000-0000103F0000}"/>
    <cellStyle name="40% - 강조색3 2 5 3 2 2 4" xfId="16236" xr:uid="{00000000-0005-0000-0000-0000113F0000}"/>
    <cellStyle name="40% - 강조색3 2 5 3 2 2 5" xfId="16237" xr:uid="{00000000-0005-0000-0000-0000123F0000}"/>
    <cellStyle name="40% - 강조색3 2 5 3 2 3" xfId="16238" xr:uid="{00000000-0005-0000-0000-0000133F0000}"/>
    <cellStyle name="40% - 강조색3 2 5 3 2 4" xfId="16239" xr:uid="{00000000-0005-0000-0000-0000143F0000}"/>
    <cellStyle name="40% - 강조색3 2 5 3 2 5" xfId="16240" xr:uid="{00000000-0005-0000-0000-0000153F0000}"/>
    <cellStyle name="40% - 강조색3 2 5 3 2 6" xfId="16241" xr:uid="{00000000-0005-0000-0000-0000163F0000}"/>
    <cellStyle name="40% - 강조색3 2 5 3 2 7" xfId="16242" xr:uid="{00000000-0005-0000-0000-0000173F0000}"/>
    <cellStyle name="40% - 강조색3 2 5 3 3" xfId="16243" xr:uid="{00000000-0005-0000-0000-0000183F0000}"/>
    <cellStyle name="40% - 강조색3 2 5 3 3 2" xfId="16244" xr:uid="{00000000-0005-0000-0000-0000193F0000}"/>
    <cellStyle name="40% - 강조색3 2 5 3 3 3" xfId="16245" xr:uid="{00000000-0005-0000-0000-00001A3F0000}"/>
    <cellStyle name="40% - 강조색3 2 5 3 3 4" xfId="16246" xr:uid="{00000000-0005-0000-0000-00001B3F0000}"/>
    <cellStyle name="40% - 강조색3 2 5 3 3 5" xfId="16247" xr:uid="{00000000-0005-0000-0000-00001C3F0000}"/>
    <cellStyle name="40% - 강조색3 2 5 3 3 6" xfId="16248" xr:uid="{00000000-0005-0000-0000-00001D3F0000}"/>
    <cellStyle name="40% - 강조색3 2 5 3 4" xfId="16249" xr:uid="{00000000-0005-0000-0000-00001E3F0000}"/>
    <cellStyle name="40% - 강조색3 2 5 3 4 2" xfId="16250" xr:uid="{00000000-0005-0000-0000-00001F3F0000}"/>
    <cellStyle name="40% - 강조색3 2 5 3 5" xfId="16251" xr:uid="{00000000-0005-0000-0000-0000203F0000}"/>
    <cellStyle name="40% - 강조색3 2 5 3 5 2" xfId="16252" xr:uid="{00000000-0005-0000-0000-0000213F0000}"/>
    <cellStyle name="40% - 강조색3 2 5 3 6" xfId="16253" xr:uid="{00000000-0005-0000-0000-0000223F0000}"/>
    <cellStyle name="40% - 강조색3 2 5 3 7" xfId="16254" xr:uid="{00000000-0005-0000-0000-0000233F0000}"/>
    <cellStyle name="40% - 강조색3 2 5 3 8" xfId="16255" xr:uid="{00000000-0005-0000-0000-0000243F0000}"/>
    <cellStyle name="40% - 강조색3 2 5 3 9" xfId="16256" xr:uid="{00000000-0005-0000-0000-0000253F0000}"/>
    <cellStyle name="40% - 강조색3 2 5 4" xfId="16257" xr:uid="{00000000-0005-0000-0000-0000263F0000}"/>
    <cellStyle name="40% - 강조색3 2 5 4 10" xfId="16258" xr:uid="{00000000-0005-0000-0000-0000273F0000}"/>
    <cellStyle name="40% - 강조색3 2 5 4 2" xfId="16259" xr:uid="{00000000-0005-0000-0000-0000283F0000}"/>
    <cellStyle name="40% - 강조색3 2 5 4 2 2" xfId="16260" xr:uid="{00000000-0005-0000-0000-0000293F0000}"/>
    <cellStyle name="40% - 강조색3 2 5 4 2 2 2" xfId="16261" xr:uid="{00000000-0005-0000-0000-00002A3F0000}"/>
    <cellStyle name="40% - 강조색3 2 5 4 2 2 3" xfId="16262" xr:uid="{00000000-0005-0000-0000-00002B3F0000}"/>
    <cellStyle name="40% - 강조색3 2 5 4 2 2 4" xfId="16263" xr:uid="{00000000-0005-0000-0000-00002C3F0000}"/>
    <cellStyle name="40% - 강조색3 2 5 4 2 2 5" xfId="16264" xr:uid="{00000000-0005-0000-0000-00002D3F0000}"/>
    <cellStyle name="40% - 강조색3 2 5 4 2 3" xfId="16265" xr:uid="{00000000-0005-0000-0000-00002E3F0000}"/>
    <cellStyle name="40% - 강조색3 2 5 4 2 4" xfId="16266" xr:uid="{00000000-0005-0000-0000-00002F3F0000}"/>
    <cellStyle name="40% - 강조색3 2 5 4 2 5" xfId="16267" xr:uid="{00000000-0005-0000-0000-0000303F0000}"/>
    <cellStyle name="40% - 강조색3 2 5 4 2 6" xfId="16268" xr:uid="{00000000-0005-0000-0000-0000313F0000}"/>
    <cellStyle name="40% - 강조색3 2 5 4 2 7" xfId="16269" xr:uid="{00000000-0005-0000-0000-0000323F0000}"/>
    <cellStyle name="40% - 강조색3 2 5 4 3" xfId="16270" xr:uid="{00000000-0005-0000-0000-0000333F0000}"/>
    <cellStyle name="40% - 강조색3 2 5 4 3 2" xfId="16271" xr:uid="{00000000-0005-0000-0000-0000343F0000}"/>
    <cellStyle name="40% - 강조색3 2 5 4 3 3" xfId="16272" xr:uid="{00000000-0005-0000-0000-0000353F0000}"/>
    <cellStyle name="40% - 강조색3 2 5 4 3 4" xfId="16273" xr:uid="{00000000-0005-0000-0000-0000363F0000}"/>
    <cellStyle name="40% - 강조색3 2 5 4 3 5" xfId="16274" xr:uid="{00000000-0005-0000-0000-0000373F0000}"/>
    <cellStyle name="40% - 강조색3 2 5 4 3 6" xfId="16275" xr:uid="{00000000-0005-0000-0000-0000383F0000}"/>
    <cellStyle name="40% - 강조색3 2 5 4 4" xfId="16276" xr:uid="{00000000-0005-0000-0000-0000393F0000}"/>
    <cellStyle name="40% - 강조색3 2 5 4 4 2" xfId="16277" xr:uid="{00000000-0005-0000-0000-00003A3F0000}"/>
    <cellStyle name="40% - 강조색3 2 5 4 5" xfId="16278" xr:uid="{00000000-0005-0000-0000-00003B3F0000}"/>
    <cellStyle name="40% - 강조색3 2 5 4 5 2" xfId="16279" xr:uid="{00000000-0005-0000-0000-00003C3F0000}"/>
    <cellStyle name="40% - 강조색3 2 5 4 6" xfId="16280" xr:uid="{00000000-0005-0000-0000-00003D3F0000}"/>
    <cellStyle name="40% - 강조색3 2 5 4 7" xfId="16281" xr:uid="{00000000-0005-0000-0000-00003E3F0000}"/>
    <cellStyle name="40% - 강조색3 2 5 4 8" xfId="16282" xr:uid="{00000000-0005-0000-0000-00003F3F0000}"/>
    <cellStyle name="40% - 강조색3 2 5 4 9" xfId="16283" xr:uid="{00000000-0005-0000-0000-0000403F0000}"/>
    <cellStyle name="40% - 강조색3 2 5 5" xfId="16284" xr:uid="{00000000-0005-0000-0000-0000413F0000}"/>
    <cellStyle name="40% - 강조색3 2 5 5 10" xfId="16285" xr:uid="{00000000-0005-0000-0000-0000423F0000}"/>
    <cellStyle name="40% - 강조색3 2 5 5 2" xfId="16286" xr:uid="{00000000-0005-0000-0000-0000433F0000}"/>
    <cellStyle name="40% - 강조색3 2 5 5 2 2" xfId="16287" xr:uid="{00000000-0005-0000-0000-0000443F0000}"/>
    <cellStyle name="40% - 강조색3 2 5 5 2 3" xfId="16288" xr:uid="{00000000-0005-0000-0000-0000453F0000}"/>
    <cellStyle name="40% - 강조색3 2 5 5 2 4" xfId="16289" xr:uid="{00000000-0005-0000-0000-0000463F0000}"/>
    <cellStyle name="40% - 강조색3 2 5 5 2 5" xfId="16290" xr:uid="{00000000-0005-0000-0000-0000473F0000}"/>
    <cellStyle name="40% - 강조색3 2 5 5 2 6" xfId="16291" xr:uid="{00000000-0005-0000-0000-0000483F0000}"/>
    <cellStyle name="40% - 강조색3 2 5 5 3" xfId="16292" xr:uid="{00000000-0005-0000-0000-0000493F0000}"/>
    <cellStyle name="40% - 강조색3 2 5 5 3 2" xfId="16293" xr:uid="{00000000-0005-0000-0000-00004A3F0000}"/>
    <cellStyle name="40% - 강조색3 2 5 5 4" xfId="16294" xr:uid="{00000000-0005-0000-0000-00004B3F0000}"/>
    <cellStyle name="40% - 강조색3 2 5 5 4 2" xfId="16295" xr:uid="{00000000-0005-0000-0000-00004C3F0000}"/>
    <cellStyle name="40% - 강조색3 2 5 5 5" xfId="16296" xr:uid="{00000000-0005-0000-0000-00004D3F0000}"/>
    <cellStyle name="40% - 강조색3 2 5 5 5 2" xfId="16297" xr:uid="{00000000-0005-0000-0000-00004E3F0000}"/>
    <cellStyle name="40% - 강조색3 2 5 5 6" xfId="16298" xr:uid="{00000000-0005-0000-0000-00004F3F0000}"/>
    <cellStyle name="40% - 강조색3 2 5 5 7" xfId="16299" xr:uid="{00000000-0005-0000-0000-0000503F0000}"/>
    <cellStyle name="40% - 강조색3 2 5 5 8" xfId="16300" xr:uid="{00000000-0005-0000-0000-0000513F0000}"/>
    <cellStyle name="40% - 강조색3 2 5 5 9" xfId="16301" xr:uid="{00000000-0005-0000-0000-0000523F0000}"/>
    <cellStyle name="40% - 강조색3 2 5 6" xfId="16302" xr:uid="{00000000-0005-0000-0000-0000533F0000}"/>
    <cellStyle name="40% - 강조색3 2 5 6 2" xfId="16303" xr:uid="{00000000-0005-0000-0000-0000543F0000}"/>
    <cellStyle name="40% - 강조색3 2 5 6 3" xfId="16304" xr:uid="{00000000-0005-0000-0000-0000553F0000}"/>
    <cellStyle name="40% - 강조색3 2 5 6 4" xfId="16305" xr:uid="{00000000-0005-0000-0000-0000563F0000}"/>
    <cellStyle name="40% - 강조색3 2 5 6 5" xfId="16306" xr:uid="{00000000-0005-0000-0000-0000573F0000}"/>
    <cellStyle name="40% - 강조색3 2 5 6 6" xfId="16307" xr:uid="{00000000-0005-0000-0000-0000583F0000}"/>
    <cellStyle name="40% - 강조색3 2 5 7" xfId="16308" xr:uid="{00000000-0005-0000-0000-0000593F0000}"/>
    <cellStyle name="40% - 강조색3 2 5 7 2" xfId="16309" xr:uid="{00000000-0005-0000-0000-00005A3F0000}"/>
    <cellStyle name="40% - 강조색3 2 5 8" xfId="16310" xr:uid="{00000000-0005-0000-0000-00005B3F0000}"/>
    <cellStyle name="40% - 강조색3 2 5 8 2" xfId="16311" xr:uid="{00000000-0005-0000-0000-00005C3F0000}"/>
    <cellStyle name="40% - 강조색3 2 5 9" xfId="16312" xr:uid="{00000000-0005-0000-0000-00005D3F0000}"/>
    <cellStyle name="40% - 강조색3 2 5 9 2" xfId="16313" xr:uid="{00000000-0005-0000-0000-00005E3F0000}"/>
    <cellStyle name="40% - 강조색3 2 6" xfId="16314" xr:uid="{00000000-0005-0000-0000-00005F3F0000}"/>
    <cellStyle name="40% - 강조색3 2 6 10" xfId="16315" xr:uid="{00000000-0005-0000-0000-0000603F0000}"/>
    <cellStyle name="40% - 강조색3 2 6 11" xfId="16316" xr:uid="{00000000-0005-0000-0000-0000613F0000}"/>
    <cellStyle name="40% - 강조색3 2 6 12" xfId="16317" xr:uid="{00000000-0005-0000-0000-0000623F0000}"/>
    <cellStyle name="40% - 강조색3 2 6 13" xfId="16318" xr:uid="{00000000-0005-0000-0000-0000633F0000}"/>
    <cellStyle name="40% - 강조색3 2 6 14" xfId="16319" xr:uid="{00000000-0005-0000-0000-0000643F0000}"/>
    <cellStyle name="40% - 강조색3 2 6 2" xfId="16320" xr:uid="{00000000-0005-0000-0000-0000653F0000}"/>
    <cellStyle name="40% - 강조색3 2 6 2 10" xfId="16321" xr:uid="{00000000-0005-0000-0000-0000663F0000}"/>
    <cellStyle name="40% - 강조색3 2 6 2 11" xfId="16322" xr:uid="{00000000-0005-0000-0000-0000673F0000}"/>
    <cellStyle name="40% - 강조색3 2 6 2 12" xfId="16323" xr:uid="{00000000-0005-0000-0000-0000683F0000}"/>
    <cellStyle name="40% - 강조색3 2 6 2 2" xfId="16324" xr:uid="{00000000-0005-0000-0000-0000693F0000}"/>
    <cellStyle name="40% - 강조색3 2 6 2 2 10" xfId="16325" xr:uid="{00000000-0005-0000-0000-00006A3F0000}"/>
    <cellStyle name="40% - 강조색3 2 6 2 2 2" xfId="16326" xr:uid="{00000000-0005-0000-0000-00006B3F0000}"/>
    <cellStyle name="40% - 강조색3 2 6 2 2 2 2" xfId="16327" xr:uid="{00000000-0005-0000-0000-00006C3F0000}"/>
    <cellStyle name="40% - 강조색3 2 6 2 2 2 2 2" xfId="16328" xr:uid="{00000000-0005-0000-0000-00006D3F0000}"/>
    <cellStyle name="40% - 강조색3 2 6 2 2 2 2 3" xfId="16329" xr:uid="{00000000-0005-0000-0000-00006E3F0000}"/>
    <cellStyle name="40% - 강조색3 2 6 2 2 2 2 4" xfId="16330" xr:uid="{00000000-0005-0000-0000-00006F3F0000}"/>
    <cellStyle name="40% - 강조색3 2 6 2 2 2 2 5" xfId="16331" xr:uid="{00000000-0005-0000-0000-0000703F0000}"/>
    <cellStyle name="40% - 강조색3 2 6 2 2 2 3" xfId="16332" xr:uid="{00000000-0005-0000-0000-0000713F0000}"/>
    <cellStyle name="40% - 강조색3 2 6 2 2 2 4" xfId="16333" xr:uid="{00000000-0005-0000-0000-0000723F0000}"/>
    <cellStyle name="40% - 강조색3 2 6 2 2 2 5" xfId="16334" xr:uid="{00000000-0005-0000-0000-0000733F0000}"/>
    <cellStyle name="40% - 강조색3 2 6 2 2 2 6" xfId="16335" xr:uid="{00000000-0005-0000-0000-0000743F0000}"/>
    <cellStyle name="40% - 강조색3 2 6 2 2 2 7" xfId="16336" xr:uid="{00000000-0005-0000-0000-0000753F0000}"/>
    <cellStyle name="40% - 강조색3 2 6 2 2 3" xfId="16337" xr:uid="{00000000-0005-0000-0000-0000763F0000}"/>
    <cellStyle name="40% - 강조색3 2 6 2 2 3 2" xfId="16338" xr:uid="{00000000-0005-0000-0000-0000773F0000}"/>
    <cellStyle name="40% - 강조색3 2 6 2 2 3 3" xfId="16339" xr:uid="{00000000-0005-0000-0000-0000783F0000}"/>
    <cellStyle name="40% - 강조색3 2 6 2 2 3 4" xfId="16340" xr:uid="{00000000-0005-0000-0000-0000793F0000}"/>
    <cellStyle name="40% - 강조색3 2 6 2 2 3 5" xfId="16341" xr:uid="{00000000-0005-0000-0000-00007A3F0000}"/>
    <cellStyle name="40% - 강조색3 2 6 2 2 3 6" xfId="16342" xr:uid="{00000000-0005-0000-0000-00007B3F0000}"/>
    <cellStyle name="40% - 강조색3 2 6 2 2 4" xfId="16343" xr:uid="{00000000-0005-0000-0000-00007C3F0000}"/>
    <cellStyle name="40% - 강조색3 2 6 2 2 4 2" xfId="16344" xr:uid="{00000000-0005-0000-0000-00007D3F0000}"/>
    <cellStyle name="40% - 강조색3 2 6 2 2 5" xfId="16345" xr:uid="{00000000-0005-0000-0000-00007E3F0000}"/>
    <cellStyle name="40% - 강조색3 2 6 2 2 5 2" xfId="16346" xr:uid="{00000000-0005-0000-0000-00007F3F0000}"/>
    <cellStyle name="40% - 강조색3 2 6 2 2 6" xfId="16347" xr:uid="{00000000-0005-0000-0000-0000803F0000}"/>
    <cellStyle name="40% - 강조색3 2 6 2 2 7" xfId="16348" xr:uid="{00000000-0005-0000-0000-0000813F0000}"/>
    <cellStyle name="40% - 강조색3 2 6 2 2 8" xfId="16349" xr:uid="{00000000-0005-0000-0000-0000823F0000}"/>
    <cellStyle name="40% - 강조색3 2 6 2 2 9" xfId="16350" xr:uid="{00000000-0005-0000-0000-0000833F0000}"/>
    <cellStyle name="40% - 강조색3 2 6 2 3" xfId="16351" xr:uid="{00000000-0005-0000-0000-0000843F0000}"/>
    <cellStyle name="40% - 강조색3 2 6 2 3 10" xfId="16352" xr:uid="{00000000-0005-0000-0000-0000853F0000}"/>
    <cellStyle name="40% - 강조색3 2 6 2 3 2" xfId="16353" xr:uid="{00000000-0005-0000-0000-0000863F0000}"/>
    <cellStyle name="40% - 강조색3 2 6 2 3 2 2" xfId="16354" xr:uid="{00000000-0005-0000-0000-0000873F0000}"/>
    <cellStyle name="40% - 강조색3 2 6 2 3 2 3" xfId="16355" xr:uid="{00000000-0005-0000-0000-0000883F0000}"/>
    <cellStyle name="40% - 강조색3 2 6 2 3 2 4" xfId="16356" xr:uid="{00000000-0005-0000-0000-0000893F0000}"/>
    <cellStyle name="40% - 강조색3 2 6 2 3 2 5" xfId="16357" xr:uid="{00000000-0005-0000-0000-00008A3F0000}"/>
    <cellStyle name="40% - 강조색3 2 6 2 3 2 6" xfId="16358" xr:uid="{00000000-0005-0000-0000-00008B3F0000}"/>
    <cellStyle name="40% - 강조색3 2 6 2 3 3" xfId="16359" xr:uid="{00000000-0005-0000-0000-00008C3F0000}"/>
    <cellStyle name="40% - 강조색3 2 6 2 3 3 2" xfId="16360" xr:uid="{00000000-0005-0000-0000-00008D3F0000}"/>
    <cellStyle name="40% - 강조색3 2 6 2 3 4" xfId="16361" xr:uid="{00000000-0005-0000-0000-00008E3F0000}"/>
    <cellStyle name="40% - 강조색3 2 6 2 3 4 2" xfId="16362" xr:uid="{00000000-0005-0000-0000-00008F3F0000}"/>
    <cellStyle name="40% - 강조색3 2 6 2 3 5" xfId="16363" xr:uid="{00000000-0005-0000-0000-0000903F0000}"/>
    <cellStyle name="40% - 강조색3 2 6 2 3 5 2" xfId="16364" xr:uid="{00000000-0005-0000-0000-0000913F0000}"/>
    <cellStyle name="40% - 강조색3 2 6 2 3 6" xfId="16365" xr:uid="{00000000-0005-0000-0000-0000923F0000}"/>
    <cellStyle name="40% - 강조색3 2 6 2 3 7" xfId="16366" xr:uid="{00000000-0005-0000-0000-0000933F0000}"/>
    <cellStyle name="40% - 강조색3 2 6 2 3 8" xfId="16367" xr:uid="{00000000-0005-0000-0000-0000943F0000}"/>
    <cellStyle name="40% - 강조색3 2 6 2 3 9" xfId="16368" xr:uid="{00000000-0005-0000-0000-0000953F0000}"/>
    <cellStyle name="40% - 강조색3 2 6 2 4" xfId="16369" xr:uid="{00000000-0005-0000-0000-0000963F0000}"/>
    <cellStyle name="40% - 강조색3 2 6 2 4 2" xfId="16370" xr:uid="{00000000-0005-0000-0000-0000973F0000}"/>
    <cellStyle name="40% - 강조색3 2 6 2 4 3" xfId="16371" xr:uid="{00000000-0005-0000-0000-0000983F0000}"/>
    <cellStyle name="40% - 강조색3 2 6 2 4 4" xfId="16372" xr:uid="{00000000-0005-0000-0000-0000993F0000}"/>
    <cellStyle name="40% - 강조색3 2 6 2 4 5" xfId="16373" xr:uid="{00000000-0005-0000-0000-00009A3F0000}"/>
    <cellStyle name="40% - 강조색3 2 6 2 4 6" xfId="16374" xr:uid="{00000000-0005-0000-0000-00009B3F0000}"/>
    <cellStyle name="40% - 강조색3 2 6 2 5" xfId="16375" xr:uid="{00000000-0005-0000-0000-00009C3F0000}"/>
    <cellStyle name="40% - 강조색3 2 6 2 5 2" xfId="16376" xr:uid="{00000000-0005-0000-0000-00009D3F0000}"/>
    <cellStyle name="40% - 강조색3 2 6 2 6" xfId="16377" xr:uid="{00000000-0005-0000-0000-00009E3F0000}"/>
    <cellStyle name="40% - 강조색3 2 6 2 6 2" xfId="16378" xr:uid="{00000000-0005-0000-0000-00009F3F0000}"/>
    <cellStyle name="40% - 강조색3 2 6 2 7" xfId="16379" xr:uid="{00000000-0005-0000-0000-0000A03F0000}"/>
    <cellStyle name="40% - 강조색3 2 6 2 7 2" xfId="16380" xr:uid="{00000000-0005-0000-0000-0000A13F0000}"/>
    <cellStyle name="40% - 강조색3 2 6 2 8" xfId="16381" xr:uid="{00000000-0005-0000-0000-0000A23F0000}"/>
    <cellStyle name="40% - 강조색3 2 6 2 9" xfId="16382" xr:uid="{00000000-0005-0000-0000-0000A33F0000}"/>
    <cellStyle name="40% - 강조색3 2 6 3" xfId="16383" xr:uid="{00000000-0005-0000-0000-0000A43F0000}"/>
    <cellStyle name="40% - 강조색3 2 6 3 10" xfId="16384" xr:uid="{00000000-0005-0000-0000-0000A53F0000}"/>
    <cellStyle name="40% - 강조색3 2 6 3 2" xfId="16385" xr:uid="{00000000-0005-0000-0000-0000A63F0000}"/>
    <cellStyle name="40% - 강조색3 2 6 3 2 2" xfId="16386" xr:uid="{00000000-0005-0000-0000-0000A73F0000}"/>
    <cellStyle name="40% - 강조색3 2 6 3 2 2 2" xfId="16387" xr:uid="{00000000-0005-0000-0000-0000A83F0000}"/>
    <cellStyle name="40% - 강조색3 2 6 3 2 2 3" xfId="16388" xr:uid="{00000000-0005-0000-0000-0000A93F0000}"/>
    <cellStyle name="40% - 강조색3 2 6 3 2 2 4" xfId="16389" xr:uid="{00000000-0005-0000-0000-0000AA3F0000}"/>
    <cellStyle name="40% - 강조색3 2 6 3 2 2 5" xfId="16390" xr:uid="{00000000-0005-0000-0000-0000AB3F0000}"/>
    <cellStyle name="40% - 강조색3 2 6 3 2 3" xfId="16391" xr:uid="{00000000-0005-0000-0000-0000AC3F0000}"/>
    <cellStyle name="40% - 강조색3 2 6 3 2 4" xfId="16392" xr:uid="{00000000-0005-0000-0000-0000AD3F0000}"/>
    <cellStyle name="40% - 강조색3 2 6 3 2 5" xfId="16393" xr:uid="{00000000-0005-0000-0000-0000AE3F0000}"/>
    <cellStyle name="40% - 강조색3 2 6 3 2 6" xfId="16394" xr:uid="{00000000-0005-0000-0000-0000AF3F0000}"/>
    <cellStyle name="40% - 강조색3 2 6 3 2 7" xfId="16395" xr:uid="{00000000-0005-0000-0000-0000B03F0000}"/>
    <cellStyle name="40% - 강조색3 2 6 3 3" xfId="16396" xr:uid="{00000000-0005-0000-0000-0000B13F0000}"/>
    <cellStyle name="40% - 강조색3 2 6 3 3 2" xfId="16397" xr:uid="{00000000-0005-0000-0000-0000B23F0000}"/>
    <cellStyle name="40% - 강조색3 2 6 3 3 3" xfId="16398" xr:uid="{00000000-0005-0000-0000-0000B33F0000}"/>
    <cellStyle name="40% - 강조색3 2 6 3 3 4" xfId="16399" xr:uid="{00000000-0005-0000-0000-0000B43F0000}"/>
    <cellStyle name="40% - 강조색3 2 6 3 3 5" xfId="16400" xr:uid="{00000000-0005-0000-0000-0000B53F0000}"/>
    <cellStyle name="40% - 강조색3 2 6 3 3 6" xfId="16401" xr:uid="{00000000-0005-0000-0000-0000B63F0000}"/>
    <cellStyle name="40% - 강조색3 2 6 3 4" xfId="16402" xr:uid="{00000000-0005-0000-0000-0000B73F0000}"/>
    <cellStyle name="40% - 강조색3 2 6 3 4 2" xfId="16403" xr:uid="{00000000-0005-0000-0000-0000B83F0000}"/>
    <cellStyle name="40% - 강조색3 2 6 3 5" xfId="16404" xr:uid="{00000000-0005-0000-0000-0000B93F0000}"/>
    <cellStyle name="40% - 강조색3 2 6 3 5 2" xfId="16405" xr:uid="{00000000-0005-0000-0000-0000BA3F0000}"/>
    <cellStyle name="40% - 강조색3 2 6 3 6" xfId="16406" xr:uid="{00000000-0005-0000-0000-0000BB3F0000}"/>
    <cellStyle name="40% - 강조색3 2 6 3 7" xfId="16407" xr:uid="{00000000-0005-0000-0000-0000BC3F0000}"/>
    <cellStyle name="40% - 강조색3 2 6 3 8" xfId="16408" xr:uid="{00000000-0005-0000-0000-0000BD3F0000}"/>
    <cellStyle name="40% - 강조색3 2 6 3 9" xfId="16409" xr:uid="{00000000-0005-0000-0000-0000BE3F0000}"/>
    <cellStyle name="40% - 강조색3 2 6 4" xfId="16410" xr:uid="{00000000-0005-0000-0000-0000BF3F0000}"/>
    <cellStyle name="40% - 강조색3 2 6 4 10" xfId="16411" xr:uid="{00000000-0005-0000-0000-0000C03F0000}"/>
    <cellStyle name="40% - 강조색3 2 6 4 2" xfId="16412" xr:uid="{00000000-0005-0000-0000-0000C13F0000}"/>
    <cellStyle name="40% - 강조색3 2 6 4 2 2" xfId="16413" xr:uid="{00000000-0005-0000-0000-0000C23F0000}"/>
    <cellStyle name="40% - 강조색3 2 6 4 2 2 2" xfId="16414" xr:uid="{00000000-0005-0000-0000-0000C33F0000}"/>
    <cellStyle name="40% - 강조색3 2 6 4 2 2 3" xfId="16415" xr:uid="{00000000-0005-0000-0000-0000C43F0000}"/>
    <cellStyle name="40% - 강조색3 2 6 4 2 2 4" xfId="16416" xr:uid="{00000000-0005-0000-0000-0000C53F0000}"/>
    <cellStyle name="40% - 강조색3 2 6 4 2 2 5" xfId="16417" xr:uid="{00000000-0005-0000-0000-0000C63F0000}"/>
    <cellStyle name="40% - 강조색3 2 6 4 2 3" xfId="16418" xr:uid="{00000000-0005-0000-0000-0000C73F0000}"/>
    <cellStyle name="40% - 강조색3 2 6 4 2 4" xfId="16419" xr:uid="{00000000-0005-0000-0000-0000C83F0000}"/>
    <cellStyle name="40% - 강조색3 2 6 4 2 5" xfId="16420" xr:uid="{00000000-0005-0000-0000-0000C93F0000}"/>
    <cellStyle name="40% - 강조색3 2 6 4 2 6" xfId="16421" xr:uid="{00000000-0005-0000-0000-0000CA3F0000}"/>
    <cellStyle name="40% - 강조색3 2 6 4 2 7" xfId="16422" xr:uid="{00000000-0005-0000-0000-0000CB3F0000}"/>
    <cellStyle name="40% - 강조색3 2 6 4 3" xfId="16423" xr:uid="{00000000-0005-0000-0000-0000CC3F0000}"/>
    <cellStyle name="40% - 강조색3 2 6 4 3 2" xfId="16424" xr:uid="{00000000-0005-0000-0000-0000CD3F0000}"/>
    <cellStyle name="40% - 강조색3 2 6 4 3 3" xfId="16425" xr:uid="{00000000-0005-0000-0000-0000CE3F0000}"/>
    <cellStyle name="40% - 강조색3 2 6 4 3 4" xfId="16426" xr:uid="{00000000-0005-0000-0000-0000CF3F0000}"/>
    <cellStyle name="40% - 강조색3 2 6 4 3 5" xfId="16427" xr:uid="{00000000-0005-0000-0000-0000D03F0000}"/>
    <cellStyle name="40% - 강조색3 2 6 4 3 6" xfId="16428" xr:uid="{00000000-0005-0000-0000-0000D13F0000}"/>
    <cellStyle name="40% - 강조색3 2 6 4 4" xfId="16429" xr:uid="{00000000-0005-0000-0000-0000D23F0000}"/>
    <cellStyle name="40% - 강조색3 2 6 4 4 2" xfId="16430" xr:uid="{00000000-0005-0000-0000-0000D33F0000}"/>
    <cellStyle name="40% - 강조색3 2 6 4 5" xfId="16431" xr:uid="{00000000-0005-0000-0000-0000D43F0000}"/>
    <cellStyle name="40% - 강조색3 2 6 4 5 2" xfId="16432" xr:uid="{00000000-0005-0000-0000-0000D53F0000}"/>
    <cellStyle name="40% - 강조색3 2 6 4 6" xfId="16433" xr:uid="{00000000-0005-0000-0000-0000D63F0000}"/>
    <cellStyle name="40% - 강조색3 2 6 4 7" xfId="16434" xr:uid="{00000000-0005-0000-0000-0000D73F0000}"/>
    <cellStyle name="40% - 강조색3 2 6 4 8" xfId="16435" xr:uid="{00000000-0005-0000-0000-0000D83F0000}"/>
    <cellStyle name="40% - 강조색3 2 6 4 9" xfId="16436" xr:uid="{00000000-0005-0000-0000-0000D93F0000}"/>
    <cellStyle name="40% - 강조색3 2 6 5" xfId="16437" xr:uid="{00000000-0005-0000-0000-0000DA3F0000}"/>
    <cellStyle name="40% - 강조색3 2 6 5 10" xfId="16438" xr:uid="{00000000-0005-0000-0000-0000DB3F0000}"/>
    <cellStyle name="40% - 강조색3 2 6 5 2" xfId="16439" xr:uid="{00000000-0005-0000-0000-0000DC3F0000}"/>
    <cellStyle name="40% - 강조색3 2 6 5 2 2" xfId="16440" xr:uid="{00000000-0005-0000-0000-0000DD3F0000}"/>
    <cellStyle name="40% - 강조색3 2 6 5 2 3" xfId="16441" xr:uid="{00000000-0005-0000-0000-0000DE3F0000}"/>
    <cellStyle name="40% - 강조색3 2 6 5 2 4" xfId="16442" xr:uid="{00000000-0005-0000-0000-0000DF3F0000}"/>
    <cellStyle name="40% - 강조색3 2 6 5 2 5" xfId="16443" xr:uid="{00000000-0005-0000-0000-0000E03F0000}"/>
    <cellStyle name="40% - 강조색3 2 6 5 2 6" xfId="16444" xr:uid="{00000000-0005-0000-0000-0000E13F0000}"/>
    <cellStyle name="40% - 강조색3 2 6 5 3" xfId="16445" xr:uid="{00000000-0005-0000-0000-0000E23F0000}"/>
    <cellStyle name="40% - 강조색3 2 6 5 3 2" xfId="16446" xr:uid="{00000000-0005-0000-0000-0000E33F0000}"/>
    <cellStyle name="40% - 강조색3 2 6 5 4" xfId="16447" xr:uid="{00000000-0005-0000-0000-0000E43F0000}"/>
    <cellStyle name="40% - 강조색3 2 6 5 4 2" xfId="16448" xr:uid="{00000000-0005-0000-0000-0000E53F0000}"/>
    <cellStyle name="40% - 강조색3 2 6 5 5" xfId="16449" xr:uid="{00000000-0005-0000-0000-0000E63F0000}"/>
    <cellStyle name="40% - 강조색3 2 6 5 5 2" xfId="16450" xr:uid="{00000000-0005-0000-0000-0000E73F0000}"/>
    <cellStyle name="40% - 강조색3 2 6 5 6" xfId="16451" xr:uid="{00000000-0005-0000-0000-0000E83F0000}"/>
    <cellStyle name="40% - 강조색3 2 6 5 7" xfId="16452" xr:uid="{00000000-0005-0000-0000-0000E93F0000}"/>
    <cellStyle name="40% - 강조색3 2 6 5 8" xfId="16453" xr:uid="{00000000-0005-0000-0000-0000EA3F0000}"/>
    <cellStyle name="40% - 강조색3 2 6 5 9" xfId="16454" xr:uid="{00000000-0005-0000-0000-0000EB3F0000}"/>
    <cellStyle name="40% - 강조색3 2 6 6" xfId="16455" xr:uid="{00000000-0005-0000-0000-0000EC3F0000}"/>
    <cellStyle name="40% - 강조색3 2 6 6 2" xfId="16456" xr:uid="{00000000-0005-0000-0000-0000ED3F0000}"/>
    <cellStyle name="40% - 강조색3 2 6 6 3" xfId="16457" xr:uid="{00000000-0005-0000-0000-0000EE3F0000}"/>
    <cellStyle name="40% - 강조색3 2 6 6 4" xfId="16458" xr:uid="{00000000-0005-0000-0000-0000EF3F0000}"/>
    <cellStyle name="40% - 강조색3 2 6 6 5" xfId="16459" xr:uid="{00000000-0005-0000-0000-0000F03F0000}"/>
    <cellStyle name="40% - 강조색3 2 6 6 6" xfId="16460" xr:uid="{00000000-0005-0000-0000-0000F13F0000}"/>
    <cellStyle name="40% - 강조색3 2 6 7" xfId="16461" xr:uid="{00000000-0005-0000-0000-0000F23F0000}"/>
    <cellStyle name="40% - 강조색3 2 6 7 2" xfId="16462" xr:uid="{00000000-0005-0000-0000-0000F33F0000}"/>
    <cellStyle name="40% - 강조색3 2 6 8" xfId="16463" xr:uid="{00000000-0005-0000-0000-0000F43F0000}"/>
    <cellStyle name="40% - 강조색3 2 6 8 2" xfId="16464" xr:uid="{00000000-0005-0000-0000-0000F53F0000}"/>
    <cellStyle name="40% - 강조색3 2 6 9" xfId="16465" xr:uid="{00000000-0005-0000-0000-0000F63F0000}"/>
    <cellStyle name="40% - 강조색3 2 6 9 2" xfId="16466" xr:uid="{00000000-0005-0000-0000-0000F73F0000}"/>
    <cellStyle name="40% - 강조색3 2 7" xfId="16467" xr:uid="{00000000-0005-0000-0000-0000F83F0000}"/>
    <cellStyle name="40% - 강조색3 2 7 10" xfId="16468" xr:uid="{00000000-0005-0000-0000-0000F93F0000}"/>
    <cellStyle name="40% - 강조색3 2 7 11" xfId="16469" xr:uid="{00000000-0005-0000-0000-0000FA3F0000}"/>
    <cellStyle name="40% - 강조색3 2 7 12" xfId="16470" xr:uid="{00000000-0005-0000-0000-0000FB3F0000}"/>
    <cellStyle name="40% - 강조색3 2 7 13" xfId="16471" xr:uid="{00000000-0005-0000-0000-0000FC3F0000}"/>
    <cellStyle name="40% - 강조색3 2 7 2" xfId="16472" xr:uid="{00000000-0005-0000-0000-0000FD3F0000}"/>
    <cellStyle name="40% - 강조색3 2 7 2 10" xfId="16473" xr:uid="{00000000-0005-0000-0000-0000FE3F0000}"/>
    <cellStyle name="40% - 강조색3 2 7 2 2" xfId="16474" xr:uid="{00000000-0005-0000-0000-0000FF3F0000}"/>
    <cellStyle name="40% - 강조색3 2 7 2 2 2" xfId="16475" xr:uid="{00000000-0005-0000-0000-000000400000}"/>
    <cellStyle name="40% - 강조색3 2 7 2 2 2 2" xfId="16476" xr:uid="{00000000-0005-0000-0000-000001400000}"/>
    <cellStyle name="40% - 강조색3 2 7 2 2 2 3" xfId="16477" xr:uid="{00000000-0005-0000-0000-000002400000}"/>
    <cellStyle name="40% - 강조색3 2 7 2 2 2 4" xfId="16478" xr:uid="{00000000-0005-0000-0000-000003400000}"/>
    <cellStyle name="40% - 강조색3 2 7 2 2 2 5" xfId="16479" xr:uid="{00000000-0005-0000-0000-000004400000}"/>
    <cellStyle name="40% - 강조색3 2 7 2 2 3" xfId="16480" xr:uid="{00000000-0005-0000-0000-000005400000}"/>
    <cellStyle name="40% - 강조색3 2 7 2 2 4" xfId="16481" xr:uid="{00000000-0005-0000-0000-000006400000}"/>
    <cellStyle name="40% - 강조색3 2 7 2 2 5" xfId="16482" xr:uid="{00000000-0005-0000-0000-000007400000}"/>
    <cellStyle name="40% - 강조색3 2 7 2 2 6" xfId="16483" xr:uid="{00000000-0005-0000-0000-000008400000}"/>
    <cellStyle name="40% - 강조색3 2 7 2 2 7" xfId="16484" xr:uid="{00000000-0005-0000-0000-000009400000}"/>
    <cellStyle name="40% - 강조색3 2 7 2 3" xfId="16485" xr:uid="{00000000-0005-0000-0000-00000A400000}"/>
    <cellStyle name="40% - 강조색3 2 7 2 3 2" xfId="16486" xr:uid="{00000000-0005-0000-0000-00000B400000}"/>
    <cellStyle name="40% - 강조색3 2 7 2 3 3" xfId="16487" xr:uid="{00000000-0005-0000-0000-00000C400000}"/>
    <cellStyle name="40% - 강조색3 2 7 2 3 4" xfId="16488" xr:uid="{00000000-0005-0000-0000-00000D400000}"/>
    <cellStyle name="40% - 강조색3 2 7 2 3 5" xfId="16489" xr:uid="{00000000-0005-0000-0000-00000E400000}"/>
    <cellStyle name="40% - 강조색3 2 7 2 3 6" xfId="16490" xr:uid="{00000000-0005-0000-0000-00000F400000}"/>
    <cellStyle name="40% - 강조색3 2 7 2 4" xfId="16491" xr:uid="{00000000-0005-0000-0000-000010400000}"/>
    <cellStyle name="40% - 강조색3 2 7 2 4 2" xfId="16492" xr:uid="{00000000-0005-0000-0000-000011400000}"/>
    <cellStyle name="40% - 강조색3 2 7 2 5" xfId="16493" xr:uid="{00000000-0005-0000-0000-000012400000}"/>
    <cellStyle name="40% - 강조색3 2 7 2 5 2" xfId="16494" xr:uid="{00000000-0005-0000-0000-000013400000}"/>
    <cellStyle name="40% - 강조색3 2 7 2 6" xfId="16495" xr:uid="{00000000-0005-0000-0000-000014400000}"/>
    <cellStyle name="40% - 강조색3 2 7 2 7" xfId="16496" xr:uid="{00000000-0005-0000-0000-000015400000}"/>
    <cellStyle name="40% - 강조색3 2 7 2 8" xfId="16497" xr:uid="{00000000-0005-0000-0000-000016400000}"/>
    <cellStyle name="40% - 강조색3 2 7 2 9" xfId="16498" xr:uid="{00000000-0005-0000-0000-000017400000}"/>
    <cellStyle name="40% - 강조색3 2 7 3" xfId="16499" xr:uid="{00000000-0005-0000-0000-000018400000}"/>
    <cellStyle name="40% - 강조색3 2 7 3 10" xfId="16500" xr:uid="{00000000-0005-0000-0000-000019400000}"/>
    <cellStyle name="40% - 강조색3 2 7 3 2" xfId="16501" xr:uid="{00000000-0005-0000-0000-00001A400000}"/>
    <cellStyle name="40% - 강조색3 2 7 3 2 2" xfId="16502" xr:uid="{00000000-0005-0000-0000-00001B400000}"/>
    <cellStyle name="40% - 강조색3 2 7 3 2 2 2" xfId="16503" xr:uid="{00000000-0005-0000-0000-00001C400000}"/>
    <cellStyle name="40% - 강조색3 2 7 3 2 2 3" xfId="16504" xr:uid="{00000000-0005-0000-0000-00001D400000}"/>
    <cellStyle name="40% - 강조색3 2 7 3 2 2 4" xfId="16505" xr:uid="{00000000-0005-0000-0000-00001E400000}"/>
    <cellStyle name="40% - 강조색3 2 7 3 2 2 5" xfId="16506" xr:uid="{00000000-0005-0000-0000-00001F400000}"/>
    <cellStyle name="40% - 강조색3 2 7 3 2 3" xfId="16507" xr:uid="{00000000-0005-0000-0000-000020400000}"/>
    <cellStyle name="40% - 강조색3 2 7 3 2 4" xfId="16508" xr:uid="{00000000-0005-0000-0000-000021400000}"/>
    <cellStyle name="40% - 강조색3 2 7 3 2 5" xfId="16509" xr:uid="{00000000-0005-0000-0000-000022400000}"/>
    <cellStyle name="40% - 강조색3 2 7 3 2 6" xfId="16510" xr:uid="{00000000-0005-0000-0000-000023400000}"/>
    <cellStyle name="40% - 강조색3 2 7 3 2 7" xfId="16511" xr:uid="{00000000-0005-0000-0000-000024400000}"/>
    <cellStyle name="40% - 강조색3 2 7 3 3" xfId="16512" xr:uid="{00000000-0005-0000-0000-000025400000}"/>
    <cellStyle name="40% - 강조색3 2 7 3 3 2" xfId="16513" xr:uid="{00000000-0005-0000-0000-000026400000}"/>
    <cellStyle name="40% - 강조색3 2 7 3 3 3" xfId="16514" xr:uid="{00000000-0005-0000-0000-000027400000}"/>
    <cellStyle name="40% - 강조색3 2 7 3 3 4" xfId="16515" xr:uid="{00000000-0005-0000-0000-000028400000}"/>
    <cellStyle name="40% - 강조색3 2 7 3 3 5" xfId="16516" xr:uid="{00000000-0005-0000-0000-000029400000}"/>
    <cellStyle name="40% - 강조색3 2 7 3 3 6" xfId="16517" xr:uid="{00000000-0005-0000-0000-00002A400000}"/>
    <cellStyle name="40% - 강조색3 2 7 3 4" xfId="16518" xr:uid="{00000000-0005-0000-0000-00002B400000}"/>
    <cellStyle name="40% - 강조색3 2 7 3 4 2" xfId="16519" xr:uid="{00000000-0005-0000-0000-00002C400000}"/>
    <cellStyle name="40% - 강조색3 2 7 3 5" xfId="16520" xr:uid="{00000000-0005-0000-0000-00002D400000}"/>
    <cellStyle name="40% - 강조색3 2 7 3 5 2" xfId="16521" xr:uid="{00000000-0005-0000-0000-00002E400000}"/>
    <cellStyle name="40% - 강조색3 2 7 3 6" xfId="16522" xr:uid="{00000000-0005-0000-0000-00002F400000}"/>
    <cellStyle name="40% - 강조색3 2 7 3 7" xfId="16523" xr:uid="{00000000-0005-0000-0000-000030400000}"/>
    <cellStyle name="40% - 강조색3 2 7 3 8" xfId="16524" xr:uid="{00000000-0005-0000-0000-000031400000}"/>
    <cellStyle name="40% - 강조색3 2 7 3 9" xfId="16525" xr:uid="{00000000-0005-0000-0000-000032400000}"/>
    <cellStyle name="40% - 강조색3 2 7 4" xfId="16526" xr:uid="{00000000-0005-0000-0000-000033400000}"/>
    <cellStyle name="40% - 강조색3 2 7 4 10" xfId="16527" xr:uid="{00000000-0005-0000-0000-000034400000}"/>
    <cellStyle name="40% - 강조색3 2 7 4 2" xfId="16528" xr:uid="{00000000-0005-0000-0000-000035400000}"/>
    <cellStyle name="40% - 강조색3 2 7 4 2 2" xfId="16529" xr:uid="{00000000-0005-0000-0000-000036400000}"/>
    <cellStyle name="40% - 강조색3 2 7 4 2 3" xfId="16530" xr:uid="{00000000-0005-0000-0000-000037400000}"/>
    <cellStyle name="40% - 강조색3 2 7 4 2 4" xfId="16531" xr:uid="{00000000-0005-0000-0000-000038400000}"/>
    <cellStyle name="40% - 강조색3 2 7 4 2 5" xfId="16532" xr:uid="{00000000-0005-0000-0000-000039400000}"/>
    <cellStyle name="40% - 강조색3 2 7 4 2 6" xfId="16533" xr:uid="{00000000-0005-0000-0000-00003A400000}"/>
    <cellStyle name="40% - 강조색3 2 7 4 3" xfId="16534" xr:uid="{00000000-0005-0000-0000-00003B400000}"/>
    <cellStyle name="40% - 강조색3 2 7 4 3 2" xfId="16535" xr:uid="{00000000-0005-0000-0000-00003C400000}"/>
    <cellStyle name="40% - 강조색3 2 7 4 4" xfId="16536" xr:uid="{00000000-0005-0000-0000-00003D400000}"/>
    <cellStyle name="40% - 강조색3 2 7 4 4 2" xfId="16537" xr:uid="{00000000-0005-0000-0000-00003E400000}"/>
    <cellStyle name="40% - 강조색3 2 7 4 5" xfId="16538" xr:uid="{00000000-0005-0000-0000-00003F400000}"/>
    <cellStyle name="40% - 강조색3 2 7 4 5 2" xfId="16539" xr:uid="{00000000-0005-0000-0000-000040400000}"/>
    <cellStyle name="40% - 강조색3 2 7 4 6" xfId="16540" xr:uid="{00000000-0005-0000-0000-000041400000}"/>
    <cellStyle name="40% - 강조색3 2 7 4 7" xfId="16541" xr:uid="{00000000-0005-0000-0000-000042400000}"/>
    <cellStyle name="40% - 강조색3 2 7 4 8" xfId="16542" xr:uid="{00000000-0005-0000-0000-000043400000}"/>
    <cellStyle name="40% - 강조색3 2 7 4 9" xfId="16543" xr:uid="{00000000-0005-0000-0000-000044400000}"/>
    <cellStyle name="40% - 강조색3 2 7 5" xfId="16544" xr:uid="{00000000-0005-0000-0000-000045400000}"/>
    <cellStyle name="40% - 강조색3 2 7 5 2" xfId="16545" xr:uid="{00000000-0005-0000-0000-000046400000}"/>
    <cellStyle name="40% - 강조색3 2 7 5 3" xfId="16546" xr:uid="{00000000-0005-0000-0000-000047400000}"/>
    <cellStyle name="40% - 강조색3 2 7 5 4" xfId="16547" xr:uid="{00000000-0005-0000-0000-000048400000}"/>
    <cellStyle name="40% - 강조색3 2 7 5 5" xfId="16548" xr:uid="{00000000-0005-0000-0000-000049400000}"/>
    <cellStyle name="40% - 강조색3 2 7 5 6" xfId="16549" xr:uid="{00000000-0005-0000-0000-00004A400000}"/>
    <cellStyle name="40% - 강조색3 2 7 6" xfId="16550" xr:uid="{00000000-0005-0000-0000-00004B400000}"/>
    <cellStyle name="40% - 강조색3 2 7 6 2" xfId="16551" xr:uid="{00000000-0005-0000-0000-00004C400000}"/>
    <cellStyle name="40% - 강조색3 2 7 7" xfId="16552" xr:uid="{00000000-0005-0000-0000-00004D400000}"/>
    <cellStyle name="40% - 강조색3 2 7 7 2" xfId="16553" xr:uid="{00000000-0005-0000-0000-00004E400000}"/>
    <cellStyle name="40% - 강조색3 2 7 8" xfId="16554" xr:uid="{00000000-0005-0000-0000-00004F400000}"/>
    <cellStyle name="40% - 강조색3 2 7 8 2" xfId="16555" xr:uid="{00000000-0005-0000-0000-000050400000}"/>
    <cellStyle name="40% - 강조색3 2 7 9" xfId="16556" xr:uid="{00000000-0005-0000-0000-000051400000}"/>
    <cellStyle name="40% - 강조색3 2 8" xfId="16557" xr:uid="{00000000-0005-0000-0000-000052400000}"/>
    <cellStyle name="40% - 강조색3 2 8 10" xfId="16558" xr:uid="{00000000-0005-0000-0000-000053400000}"/>
    <cellStyle name="40% - 강조색3 2 8 11" xfId="16559" xr:uid="{00000000-0005-0000-0000-000054400000}"/>
    <cellStyle name="40% - 강조색3 2 8 12" xfId="16560" xr:uid="{00000000-0005-0000-0000-000055400000}"/>
    <cellStyle name="40% - 강조색3 2 8 2" xfId="16561" xr:uid="{00000000-0005-0000-0000-000056400000}"/>
    <cellStyle name="40% - 강조색3 2 8 2 10" xfId="16562" xr:uid="{00000000-0005-0000-0000-000057400000}"/>
    <cellStyle name="40% - 강조색3 2 8 2 2" xfId="16563" xr:uid="{00000000-0005-0000-0000-000058400000}"/>
    <cellStyle name="40% - 강조색3 2 8 2 2 2" xfId="16564" xr:uid="{00000000-0005-0000-0000-000059400000}"/>
    <cellStyle name="40% - 강조색3 2 8 2 2 2 2" xfId="16565" xr:uid="{00000000-0005-0000-0000-00005A400000}"/>
    <cellStyle name="40% - 강조색3 2 8 2 2 2 3" xfId="16566" xr:uid="{00000000-0005-0000-0000-00005B400000}"/>
    <cellStyle name="40% - 강조색3 2 8 2 2 2 4" xfId="16567" xr:uid="{00000000-0005-0000-0000-00005C400000}"/>
    <cellStyle name="40% - 강조색3 2 8 2 2 2 5" xfId="16568" xr:uid="{00000000-0005-0000-0000-00005D400000}"/>
    <cellStyle name="40% - 강조색3 2 8 2 2 3" xfId="16569" xr:uid="{00000000-0005-0000-0000-00005E400000}"/>
    <cellStyle name="40% - 강조색3 2 8 2 2 4" xfId="16570" xr:uid="{00000000-0005-0000-0000-00005F400000}"/>
    <cellStyle name="40% - 강조색3 2 8 2 2 5" xfId="16571" xr:uid="{00000000-0005-0000-0000-000060400000}"/>
    <cellStyle name="40% - 강조색3 2 8 2 2 6" xfId="16572" xr:uid="{00000000-0005-0000-0000-000061400000}"/>
    <cellStyle name="40% - 강조색3 2 8 2 2 7" xfId="16573" xr:uid="{00000000-0005-0000-0000-000062400000}"/>
    <cellStyle name="40% - 강조색3 2 8 2 3" xfId="16574" xr:uid="{00000000-0005-0000-0000-000063400000}"/>
    <cellStyle name="40% - 강조색3 2 8 2 3 2" xfId="16575" xr:uid="{00000000-0005-0000-0000-000064400000}"/>
    <cellStyle name="40% - 강조색3 2 8 2 3 3" xfId="16576" xr:uid="{00000000-0005-0000-0000-000065400000}"/>
    <cellStyle name="40% - 강조색3 2 8 2 3 4" xfId="16577" xr:uid="{00000000-0005-0000-0000-000066400000}"/>
    <cellStyle name="40% - 강조색3 2 8 2 3 5" xfId="16578" xr:uid="{00000000-0005-0000-0000-000067400000}"/>
    <cellStyle name="40% - 강조색3 2 8 2 3 6" xfId="16579" xr:uid="{00000000-0005-0000-0000-000068400000}"/>
    <cellStyle name="40% - 강조색3 2 8 2 4" xfId="16580" xr:uid="{00000000-0005-0000-0000-000069400000}"/>
    <cellStyle name="40% - 강조색3 2 8 2 4 2" xfId="16581" xr:uid="{00000000-0005-0000-0000-00006A400000}"/>
    <cellStyle name="40% - 강조색3 2 8 2 5" xfId="16582" xr:uid="{00000000-0005-0000-0000-00006B400000}"/>
    <cellStyle name="40% - 강조색3 2 8 2 5 2" xfId="16583" xr:uid="{00000000-0005-0000-0000-00006C400000}"/>
    <cellStyle name="40% - 강조색3 2 8 2 6" xfId="16584" xr:uid="{00000000-0005-0000-0000-00006D400000}"/>
    <cellStyle name="40% - 강조색3 2 8 2 7" xfId="16585" xr:uid="{00000000-0005-0000-0000-00006E400000}"/>
    <cellStyle name="40% - 강조색3 2 8 2 8" xfId="16586" xr:uid="{00000000-0005-0000-0000-00006F400000}"/>
    <cellStyle name="40% - 강조색3 2 8 2 9" xfId="16587" xr:uid="{00000000-0005-0000-0000-000070400000}"/>
    <cellStyle name="40% - 강조색3 2 8 3" xfId="16588" xr:uid="{00000000-0005-0000-0000-000071400000}"/>
    <cellStyle name="40% - 강조색3 2 8 3 10" xfId="16589" xr:uid="{00000000-0005-0000-0000-000072400000}"/>
    <cellStyle name="40% - 강조색3 2 8 3 2" xfId="16590" xr:uid="{00000000-0005-0000-0000-000073400000}"/>
    <cellStyle name="40% - 강조색3 2 8 3 2 2" xfId="16591" xr:uid="{00000000-0005-0000-0000-000074400000}"/>
    <cellStyle name="40% - 강조색3 2 8 3 2 3" xfId="16592" xr:uid="{00000000-0005-0000-0000-000075400000}"/>
    <cellStyle name="40% - 강조색3 2 8 3 2 4" xfId="16593" xr:uid="{00000000-0005-0000-0000-000076400000}"/>
    <cellStyle name="40% - 강조색3 2 8 3 2 5" xfId="16594" xr:uid="{00000000-0005-0000-0000-000077400000}"/>
    <cellStyle name="40% - 강조색3 2 8 3 2 6" xfId="16595" xr:uid="{00000000-0005-0000-0000-000078400000}"/>
    <cellStyle name="40% - 강조색3 2 8 3 3" xfId="16596" xr:uid="{00000000-0005-0000-0000-000079400000}"/>
    <cellStyle name="40% - 강조색3 2 8 3 3 2" xfId="16597" xr:uid="{00000000-0005-0000-0000-00007A400000}"/>
    <cellStyle name="40% - 강조색3 2 8 3 4" xfId="16598" xr:uid="{00000000-0005-0000-0000-00007B400000}"/>
    <cellStyle name="40% - 강조색3 2 8 3 4 2" xfId="16599" xr:uid="{00000000-0005-0000-0000-00007C400000}"/>
    <cellStyle name="40% - 강조색3 2 8 3 5" xfId="16600" xr:uid="{00000000-0005-0000-0000-00007D400000}"/>
    <cellStyle name="40% - 강조색3 2 8 3 5 2" xfId="16601" xr:uid="{00000000-0005-0000-0000-00007E400000}"/>
    <cellStyle name="40% - 강조색3 2 8 3 6" xfId="16602" xr:uid="{00000000-0005-0000-0000-00007F400000}"/>
    <cellStyle name="40% - 강조색3 2 8 3 7" xfId="16603" xr:uid="{00000000-0005-0000-0000-000080400000}"/>
    <cellStyle name="40% - 강조색3 2 8 3 8" xfId="16604" xr:uid="{00000000-0005-0000-0000-000081400000}"/>
    <cellStyle name="40% - 강조색3 2 8 3 9" xfId="16605" xr:uid="{00000000-0005-0000-0000-000082400000}"/>
    <cellStyle name="40% - 강조색3 2 8 4" xfId="16606" xr:uid="{00000000-0005-0000-0000-000083400000}"/>
    <cellStyle name="40% - 강조색3 2 8 4 2" xfId="16607" xr:uid="{00000000-0005-0000-0000-000084400000}"/>
    <cellStyle name="40% - 강조색3 2 8 4 3" xfId="16608" xr:uid="{00000000-0005-0000-0000-000085400000}"/>
    <cellStyle name="40% - 강조색3 2 8 4 4" xfId="16609" xr:uid="{00000000-0005-0000-0000-000086400000}"/>
    <cellStyle name="40% - 강조색3 2 8 4 5" xfId="16610" xr:uid="{00000000-0005-0000-0000-000087400000}"/>
    <cellStyle name="40% - 강조색3 2 8 4 6" xfId="16611" xr:uid="{00000000-0005-0000-0000-000088400000}"/>
    <cellStyle name="40% - 강조색3 2 8 5" xfId="16612" xr:uid="{00000000-0005-0000-0000-000089400000}"/>
    <cellStyle name="40% - 강조색3 2 8 5 2" xfId="16613" xr:uid="{00000000-0005-0000-0000-00008A400000}"/>
    <cellStyle name="40% - 강조색3 2 8 6" xfId="16614" xr:uid="{00000000-0005-0000-0000-00008B400000}"/>
    <cellStyle name="40% - 강조색3 2 8 6 2" xfId="16615" xr:uid="{00000000-0005-0000-0000-00008C400000}"/>
    <cellStyle name="40% - 강조색3 2 8 7" xfId="16616" xr:uid="{00000000-0005-0000-0000-00008D400000}"/>
    <cellStyle name="40% - 강조색3 2 8 7 2" xfId="16617" xr:uid="{00000000-0005-0000-0000-00008E400000}"/>
    <cellStyle name="40% - 강조색3 2 8 8" xfId="16618" xr:uid="{00000000-0005-0000-0000-00008F400000}"/>
    <cellStyle name="40% - 강조색3 2 8 9" xfId="16619" xr:uid="{00000000-0005-0000-0000-000090400000}"/>
    <cellStyle name="40% - 강조색3 2 9" xfId="16620" xr:uid="{00000000-0005-0000-0000-000091400000}"/>
    <cellStyle name="40% - 강조색3 2 9 10" xfId="16621" xr:uid="{00000000-0005-0000-0000-000092400000}"/>
    <cellStyle name="40% - 강조색3 2 9 2" xfId="16622" xr:uid="{00000000-0005-0000-0000-000093400000}"/>
    <cellStyle name="40% - 강조색3 2 9 2 2" xfId="16623" xr:uid="{00000000-0005-0000-0000-000094400000}"/>
    <cellStyle name="40% - 강조색3 2 9 2 2 2" xfId="16624" xr:uid="{00000000-0005-0000-0000-000095400000}"/>
    <cellStyle name="40% - 강조색3 2 9 2 2 3" xfId="16625" xr:uid="{00000000-0005-0000-0000-000096400000}"/>
    <cellStyle name="40% - 강조색3 2 9 2 2 4" xfId="16626" xr:uid="{00000000-0005-0000-0000-000097400000}"/>
    <cellStyle name="40% - 강조색3 2 9 2 2 5" xfId="16627" xr:uid="{00000000-0005-0000-0000-000098400000}"/>
    <cellStyle name="40% - 강조색3 2 9 2 3" xfId="16628" xr:uid="{00000000-0005-0000-0000-000099400000}"/>
    <cellStyle name="40% - 강조색3 2 9 2 4" xfId="16629" xr:uid="{00000000-0005-0000-0000-00009A400000}"/>
    <cellStyle name="40% - 강조색3 2 9 2 5" xfId="16630" xr:uid="{00000000-0005-0000-0000-00009B400000}"/>
    <cellStyle name="40% - 강조색3 2 9 2 6" xfId="16631" xr:uid="{00000000-0005-0000-0000-00009C400000}"/>
    <cellStyle name="40% - 강조색3 2 9 2 7" xfId="16632" xr:uid="{00000000-0005-0000-0000-00009D400000}"/>
    <cellStyle name="40% - 강조색3 2 9 3" xfId="16633" xr:uid="{00000000-0005-0000-0000-00009E400000}"/>
    <cellStyle name="40% - 강조색3 2 9 3 2" xfId="16634" xr:uid="{00000000-0005-0000-0000-00009F400000}"/>
    <cellStyle name="40% - 강조색3 2 9 3 3" xfId="16635" xr:uid="{00000000-0005-0000-0000-0000A0400000}"/>
    <cellStyle name="40% - 강조색3 2 9 3 4" xfId="16636" xr:uid="{00000000-0005-0000-0000-0000A1400000}"/>
    <cellStyle name="40% - 강조색3 2 9 3 5" xfId="16637" xr:uid="{00000000-0005-0000-0000-0000A2400000}"/>
    <cellStyle name="40% - 강조색3 2 9 3 6" xfId="16638" xr:uid="{00000000-0005-0000-0000-0000A3400000}"/>
    <cellStyle name="40% - 강조색3 2 9 4" xfId="16639" xr:uid="{00000000-0005-0000-0000-0000A4400000}"/>
    <cellStyle name="40% - 강조색3 2 9 4 2" xfId="16640" xr:uid="{00000000-0005-0000-0000-0000A5400000}"/>
    <cellStyle name="40% - 강조색3 2 9 5" xfId="16641" xr:uid="{00000000-0005-0000-0000-0000A6400000}"/>
    <cellStyle name="40% - 강조색3 2 9 5 2" xfId="16642" xr:uid="{00000000-0005-0000-0000-0000A7400000}"/>
    <cellStyle name="40% - 강조색3 2 9 6" xfId="16643" xr:uid="{00000000-0005-0000-0000-0000A8400000}"/>
    <cellStyle name="40% - 강조색3 2 9 7" xfId="16644" xr:uid="{00000000-0005-0000-0000-0000A9400000}"/>
    <cellStyle name="40% - 강조색3 2 9 8" xfId="16645" xr:uid="{00000000-0005-0000-0000-0000AA400000}"/>
    <cellStyle name="40% - 강조색3 2 9 9" xfId="16646" xr:uid="{00000000-0005-0000-0000-0000AB400000}"/>
    <cellStyle name="40% - 강조색3 3" xfId="16647" xr:uid="{00000000-0005-0000-0000-0000AC400000}"/>
    <cellStyle name="40% - 강조색3 4" xfId="16648" xr:uid="{00000000-0005-0000-0000-0000AD400000}"/>
    <cellStyle name="40% - 강조색3 5" xfId="16649" xr:uid="{00000000-0005-0000-0000-0000AE400000}"/>
    <cellStyle name="40% - 강조색3 6" xfId="16650" xr:uid="{00000000-0005-0000-0000-0000AF400000}"/>
    <cellStyle name="40% - 강조색4 2" xfId="16651" xr:uid="{00000000-0005-0000-0000-0000B0400000}"/>
    <cellStyle name="40% - 강조색4 2 10" xfId="16652" xr:uid="{00000000-0005-0000-0000-0000B1400000}"/>
    <cellStyle name="40% - 강조색4 2 10 10" xfId="16653" xr:uid="{00000000-0005-0000-0000-0000B2400000}"/>
    <cellStyle name="40% - 강조색4 2 10 2" xfId="16654" xr:uid="{00000000-0005-0000-0000-0000B3400000}"/>
    <cellStyle name="40% - 강조색4 2 10 2 2" xfId="16655" xr:uid="{00000000-0005-0000-0000-0000B4400000}"/>
    <cellStyle name="40% - 강조색4 2 10 2 3" xfId="16656" xr:uid="{00000000-0005-0000-0000-0000B5400000}"/>
    <cellStyle name="40% - 강조색4 2 10 2 4" xfId="16657" xr:uid="{00000000-0005-0000-0000-0000B6400000}"/>
    <cellStyle name="40% - 강조색4 2 10 2 5" xfId="16658" xr:uid="{00000000-0005-0000-0000-0000B7400000}"/>
    <cellStyle name="40% - 강조색4 2 10 2 6" xfId="16659" xr:uid="{00000000-0005-0000-0000-0000B8400000}"/>
    <cellStyle name="40% - 강조색4 2 10 3" xfId="16660" xr:uid="{00000000-0005-0000-0000-0000B9400000}"/>
    <cellStyle name="40% - 강조색4 2 10 3 2" xfId="16661" xr:uid="{00000000-0005-0000-0000-0000BA400000}"/>
    <cellStyle name="40% - 강조색4 2 10 4" xfId="16662" xr:uid="{00000000-0005-0000-0000-0000BB400000}"/>
    <cellStyle name="40% - 강조색4 2 10 4 2" xfId="16663" xr:uid="{00000000-0005-0000-0000-0000BC400000}"/>
    <cellStyle name="40% - 강조색4 2 10 5" xfId="16664" xr:uid="{00000000-0005-0000-0000-0000BD400000}"/>
    <cellStyle name="40% - 강조색4 2 10 5 2" xfId="16665" xr:uid="{00000000-0005-0000-0000-0000BE400000}"/>
    <cellStyle name="40% - 강조색4 2 10 6" xfId="16666" xr:uid="{00000000-0005-0000-0000-0000BF400000}"/>
    <cellStyle name="40% - 강조색4 2 10 7" xfId="16667" xr:uid="{00000000-0005-0000-0000-0000C0400000}"/>
    <cellStyle name="40% - 강조색4 2 10 8" xfId="16668" xr:uid="{00000000-0005-0000-0000-0000C1400000}"/>
    <cellStyle name="40% - 강조색4 2 10 9" xfId="16669" xr:uid="{00000000-0005-0000-0000-0000C2400000}"/>
    <cellStyle name="40% - 강조색4 2 11" xfId="16670" xr:uid="{00000000-0005-0000-0000-0000C3400000}"/>
    <cellStyle name="40% - 강조색4 2 11 10" xfId="16671" xr:uid="{00000000-0005-0000-0000-0000C4400000}"/>
    <cellStyle name="40% - 강조색4 2 11 2" xfId="16672" xr:uid="{00000000-0005-0000-0000-0000C5400000}"/>
    <cellStyle name="40% - 강조색4 2 11 2 2" xfId="16673" xr:uid="{00000000-0005-0000-0000-0000C6400000}"/>
    <cellStyle name="40% - 강조색4 2 11 3" xfId="16674" xr:uid="{00000000-0005-0000-0000-0000C7400000}"/>
    <cellStyle name="40% - 강조색4 2 11 3 2" xfId="16675" xr:uid="{00000000-0005-0000-0000-0000C8400000}"/>
    <cellStyle name="40% - 강조색4 2 11 4" xfId="16676" xr:uid="{00000000-0005-0000-0000-0000C9400000}"/>
    <cellStyle name="40% - 강조색4 2 11 4 2" xfId="16677" xr:uid="{00000000-0005-0000-0000-0000CA400000}"/>
    <cellStyle name="40% - 강조색4 2 11 5" xfId="16678" xr:uid="{00000000-0005-0000-0000-0000CB400000}"/>
    <cellStyle name="40% - 강조색4 2 11 5 2" xfId="16679" xr:uid="{00000000-0005-0000-0000-0000CC400000}"/>
    <cellStyle name="40% - 강조색4 2 11 6" xfId="16680" xr:uid="{00000000-0005-0000-0000-0000CD400000}"/>
    <cellStyle name="40% - 강조색4 2 11 7" xfId="16681" xr:uid="{00000000-0005-0000-0000-0000CE400000}"/>
    <cellStyle name="40% - 강조색4 2 11 8" xfId="16682" xr:uid="{00000000-0005-0000-0000-0000CF400000}"/>
    <cellStyle name="40% - 강조색4 2 11 9" xfId="16683" xr:uid="{00000000-0005-0000-0000-0000D0400000}"/>
    <cellStyle name="40% - 강조색4 2 12" xfId="16684" xr:uid="{00000000-0005-0000-0000-0000D1400000}"/>
    <cellStyle name="40% - 강조색4 2 12 2" xfId="16685" xr:uid="{00000000-0005-0000-0000-0000D2400000}"/>
    <cellStyle name="40% - 강조색4 2 13" xfId="16686" xr:uid="{00000000-0005-0000-0000-0000D3400000}"/>
    <cellStyle name="40% - 강조색4 2 13 2" xfId="16687" xr:uid="{00000000-0005-0000-0000-0000D4400000}"/>
    <cellStyle name="40% - 강조색4 2 14" xfId="16688" xr:uid="{00000000-0005-0000-0000-0000D5400000}"/>
    <cellStyle name="40% - 강조색4 2 14 2" xfId="16689" xr:uid="{00000000-0005-0000-0000-0000D6400000}"/>
    <cellStyle name="40% - 강조색4 2 15" xfId="16690" xr:uid="{00000000-0005-0000-0000-0000D7400000}"/>
    <cellStyle name="40% - 강조색4 2 15 2" xfId="16691" xr:uid="{00000000-0005-0000-0000-0000D8400000}"/>
    <cellStyle name="40% - 강조색4 2 16" xfId="16692" xr:uid="{00000000-0005-0000-0000-0000D9400000}"/>
    <cellStyle name="40% - 강조색4 2 17" xfId="16693" xr:uid="{00000000-0005-0000-0000-0000DA400000}"/>
    <cellStyle name="40% - 강조색4 2 18" xfId="16694" xr:uid="{00000000-0005-0000-0000-0000DB400000}"/>
    <cellStyle name="40% - 강조색4 2 19" xfId="16695" xr:uid="{00000000-0005-0000-0000-0000DC400000}"/>
    <cellStyle name="40% - 강조색4 2 2" xfId="16696" xr:uid="{00000000-0005-0000-0000-0000DD400000}"/>
    <cellStyle name="40% - 강조색4 2 2 10" xfId="16697" xr:uid="{00000000-0005-0000-0000-0000DE400000}"/>
    <cellStyle name="40% - 강조색4 2 2 10 10" xfId="16698" xr:uid="{00000000-0005-0000-0000-0000DF400000}"/>
    <cellStyle name="40% - 강조색4 2 2 10 2" xfId="16699" xr:uid="{00000000-0005-0000-0000-0000E0400000}"/>
    <cellStyle name="40% - 강조색4 2 2 10 2 2" xfId="16700" xr:uid="{00000000-0005-0000-0000-0000E1400000}"/>
    <cellStyle name="40% - 강조색4 2 2 10 3" xfId="16701" xr:uid="{00000000-0005-0000-0000-0000E2400000}"/>
    <cellStyle name="40% - 강조색4 2 2 10 3 2" xfId="16702" xr:uid="{00000000-0005-0000-0000-0000E3400000}"/>
    <cellStyle name="40% - 강조색4 2 2 10 4" xfId="16703" xr:uid="{00000000-0005-0000-0000-0000E4400000}"/>
    <cellStyle name="40% - 강조색4 2 2 10 4 2" xfId="16704" xr:uid="{00000000-0005-0000-0000-0000E5400000}"/>
    <cellStyle name="40% - 강조색4 2 2 10 5" xfId="16705" xr:uid="{00000000-0005-0000-0000-0000E6400000}"/>
    <cellStyle name="40% - 강조색4 2 2 10 5 2" xfId="16706" xr:uid="{00000000-0005-0000-0000-0000E7400000}"/>
    <cellStyle name="40% - 강조색4 2 2 10 6" xfId="16707" xr:uid="{00000000-0005-0000-0000-0000E8400000}"/>
    <cellStyle name="40% - 강조색4 2 2 10 7" xfId="16708" xr:uid="{00000000-0005-0000-0000-0000E9400000}"/>
    <cellStyle name="40% - 강조색4 2 2 10 8" xfId="16709" xr:uid="{00000000-0005-0000-0000-0000EA400000}"/>
    <cellStyle name="40% - 강조색4 2 2 10 9" xfId="16710" xr:uid="{00000000-0005-0000-0000-0000EB400000}"/>
    <cellStyle name="40% - 강조색4 2 2 11" xfId="16711" xr:uid="{00000000-0005-0000-0000-0000EC400000}"/>
    <cellStyle name="40% - 강조색4 2 2 11 2" xfId="16712" xr:uid="{00000000-0005-0000-0000-0000ED400000}"/>
    <cellStyle name="40% - 강조색4 2 2 12" xfId="16713" xr:uid="{00000000-0005-0000-0000-0000EE400000}"/>
    <cellStyle name="40% - 강조색4 2 2 12 2" xfId="16714" xr:uid="{00000000-0005-0000-0000-0000EF400000}"/>
    <cellStyle name="40% - 강조색4 2 2 13" xfId="16715" xr:uid="{00000000-0005-0000-0000-0000F0400000}"/>
    <cellStyle name="40% - 강조색4 2 2 13 2" xfId="16716" xr:uid="{00000000-0005-0000-0000-0000F1400000}"/>
    <cellStyle name="40% - 강조색4 2 2 14" xfId="16717" xr:uid="{00000000-0005-0000-0000-0000F2400000}"/>
    <cellStyle name="40% - 강조색4 2 2 14 2" xfId="16718" xr:uid="{00000000-0005-0000-0000-0000F3400000}"/>
    <cellStyle name="40% - 강조색4 2 2 15" xfId="16719" xr:uid="{00000000-0005-0000-0000-0000F4400000}"/>
    <cellStyle name="40% - 강조색4 2 2 16" xfId="16720" xr:uid="{00000000-0005-0000-0000-0000F5400000}"/>
    <cellStyle name="40% - 강조색4 2 2 17" xfId="16721" xr:uid="{00000000-0005-0000-0000-0000F6400000}"/>
    <cellStyle name="40% - 강조색4 2 2 18" xfId="16722" xr:uid="{00000000-0005-0000-0000-0000F7400000}"/>
    <cellStyle name="40% - 강조색4 2 2 19" xfId="16723" xr:uid="{00000000-0005-0000-0000-0000F8400000}"/>
    <cellStyle name="40% - 강조색4 2 2 2" xfId="16724" xr:uid="{00000000-0005-0000-0000-0000F9400000}"/>
    <cellStyle name="40% - 강조색4 2 2 2 10" xfId="16725" xr:uid="{00000000-0005-0000-0000-0000FA400000}"/>
    <cellStyle name="40% - 강조색4 2 2 2 10 2" xfId="16726" xr:uid="{00000000-0005-0000-0000-0000FB400000}"/>
    <cellStyle name="40% - 강조색4 2 2 2 11" xfId="16727" xr:uid="{00000000-0005-0000-0000-0000FC400000}"/>
    <cellStyle name="40% - 강조색4 2 2 2 12" xfId="16728" xr:uid="{00000000-0005-0000-0000-0000FD400000}"/>
    <cellStyle name="40% - 강조색4 2 2 2 13" xfId="16729" xr:uid="{00000000-0005-0000-0000-0000FE400000}"/>
    <cellStyle name="40% - 강조색4 2 2 2 14" xfId="16730" xr:uid="{00000000-0005-0000-0000-0000FF400000}"/>
    <cellStyle name="40% - 강조색4 2 2 2 15" xfId="16731" xr:uid="{00000000-0005-0000-0000-000000410000}"/>
    <cellStyle name="40% - 강조색4 2 2 2 2" xfId="16732" xr:uid="{00000000-0005-0000-0000-000001410000}"/>
    <cellStyle name="40% - 강조색4 2 2 2 2 10" xfId="16733" xr:uid="{00000000-0005-0000-0000-000002410000}"/>
    <cellStyle name="40% - 강조색4 2 2 2 2 11" xfId="16734" xr:uid="{00000000-0005-0000-0000-000003410000}"/>
    <cellStyle name="40% - 강조색4 2 2 2 2 12" xfId="16735" xr:uid="{00000000-0005-0000-0000-000004410000}"/>
    <cellStyle name="40% - 강조색4 2 2 2 2 13" xfId="16736" xr:uid="{00000000-0005-0000-0000-000005410000}"/>
    <cellStyle name="40% - 강조색4 2 2 2 2 14" xfId="16737" xr:uid="{00000000-0005-0000-0000-000006410000}"/>
    <cellStyle name="40% - 강조색4 2 2 2 2 2" xfId="16738" xr:uid="{00000000-0005-0000-0000-000007410000}"/>
    <cellStyle name="40% - 강조색4 2 2 2 2 2 10" xfId="16739" xr:uid="{00000000-0005-0000-0000-000008410000}"/>
    <cellStyle name="40% - 강조색4 2 2 2 2 2 2" xfId="16740" xr:uid="{00000000-0005-0000-0000-000009410000}"/>
    <cellStyle name="40% - 강조색4 2 2 2 2 2 2 2" xfId="16741" xr:uid="{00000000-0005-0000-0000-00000A410000}"/>
    <cellStyle name="40% - 강조색4 2 2 2 2 2 2 2 2" xfId="16742" xr:uid="{00000000-0005-0000-0000-00000B410000}"/>
    <cellStyle name="40% - 강조색4 2 2 2 2 2 2 2 3" xfId="16743" xr:uid="{00000000-0005-0000-0000-00000C410000}"/>
    <cellStyle name="40% - 강조색4 2 2 2 2 2 2 2 4" xfId="16744" xr:uid="{00000000-0005-0000-0000-00000D410000}"/>
    <cellStyle name="40% - 강조색4 2 2 2 2 2 2 2 5" xfId="16745" xr:uid="{00000000-0005-0000-0000-00000E410000}"/>
    <cellStyle name="40% - 강조색4 2 2 2 2 2 2 3" xfId="16746" xr:uid="{00000000-0005-0000-0000-00000F410000}"/>
    <cellStyle name="40% - 강조색4 2 2 2 2 2 2 4" xfId="16747" xr:uid="{00000000-0005-0000-0000-000010410000}"/>
    <cellStyle name="40% - 강조색4 2 2 2 2 2 2 5" xfId="16748" xr:uid="{00000000-0005-0000-0000-000011410000}"/>
    <cellStyle name="40% - 강조색4 2 2 2 2 2 2 6" xfId="16749" xr:uid="{00000000-0005-0000-0000-000012410000}"/>
    <cellStyle name="40% - 강조색4 2 2 2 2 2 2 7" xfId="16750" xr:uid="{00000000-0005-0000-0000-000013410000}"/>
    <cellStyle name="40% - 강조색4 2 2 2 2 2 3" xfId="16751" xr:uid="{00000000-0005-0000-0000-000014410000}"/>
    <cellStyle name="40% - 강조색4 2 2 2 2 2 3 2" xfId="16752" xr:uid="{00000000-0005-0000-0000-000015410000}"/>
    <cellStyle name="40% - 강조색4 2 2 2 2 2 3 3" xfId="16753" xr:uid="{00000000-0005-0000-0000-000016410000}"/>
    <cellStyle name="40% - 강조색4 2 2 2 2 2 3 4" xfId="16754" xr:uid="{00000000-0005-0000-0000-000017410000}"/>
    <cellStyle name="40% - 강조색4 2 2 2 2 2 3 5" xfId="16755" xr:uid="{00000000-0005-0000-0000-000018410000}"/>
    <cellStyle name="40% - 강조색4 2 2 2 2 2 3 6" xfId="16756" xr:uid="{00000000-0005-0000-0000-000019410000}"/>
    <cellStyle name="40% - 강조색4 2 2 2 2 2 4" xfId="16757" xr:uid="{00000000-0005-0000-0000-00001A410000}"/>
    <cellStyle name="40% - 강조색4 2 2 2 2 2 4 2" xfId="16758" xr:uid="{00000000-0005-0000-0000-00001B410000}"/>
    <cellStyle name="40% - 강조색4 2 2 2 2 2 4 3" xfId="16759" xr:uid="{00000000-0005-0000-0000-00001C410000}"/>
    <cellStyle name="40% - 강조색4 2 2 2 2 2 5" xfId="16760" xr:uid="{00000000-0005-0000-0000-00001D410000}"/>
    <cellStyle name="40% - 강조색4 2 2 2 2 2 5 2" xfId="16761" xr:uid="{00000000-0005-0000-0000-00001E410000}"/>
    <cellStyle name="40% - 강조색4 2 2 2 2 2 6" xfId="16762" xr:uid="{00000000-0005-0000-0000-00001F410000}"/>
    <cellStyle name="40% - 강조색4 2 2 2 2 2 7" xfId="16763" xr:uid="{00000000-0005-0000-0000-000020410000}"/>
    <cellStyle name="40% - 강조색4 2 2 2 2 2 8" xfId="16764" xr:uid="{00000000-0005-0000-0000-000021410000}"/>
    <cellStyle name="40% - 강조색4 2 2 2 2 2 9" xfId="16765" xr:uid="{00000000-0005-0000-0000-000022410000}"/>
    <cellStyle name="40% - 강조색4 2 2 2 2 3" xfId="16766" xr:uid="{00000000-0005-0000-0000-000023410000}"/>
    <cellStyle name="40% - 강조색4 2 2 2 2 3 10" xfId="16767" xr:uid="{00000000-0005-0000-0000-000024410000}"/>
    <cellStyle name="40% - 강조색4 2 2 2 2 3 2" xfId="16768" xr:uid="{00000000-0005-0000-0000-000025410000}"/>
    <cellStyle name="40% - 강조색4 2 2 2 2 3 2 2" xfId="16769" xr:uid="{00000000-0005-0000-0000-000026410000}"/>
    <cellStyle name="40% - 강조색4 2 2 2 2 3 2 2 2" xfId="16770" xr:uid="{00000000-0005-0000-0000-000027410000}"/>
    <cellStyle name="40% - 강조색4 2 2 2 2 3 2 2 3" xfId="16771" xr:uid="{00000000-0005-0000-0000-000028410000}"/>
    <cellStyle name="40% - 강조색4 2 2 2 2 3 2 2 4" xfId="16772" xr:uid="{00000000-0005-0000-0000-000029410000}"/>
    <cellStyle name="40% - 강조색4 2 2 2 2 3 2 2 5" xfId="16773" xr:uid="{00000000-0005-0000-0000-00002A410000}"/>
    <cellStyle name="40% - 강조색4 2 2 2 2 3 2 3" xfId="16774" xr:uid="{00000000-0005-0000-0000-00002B410000}"/>
    <cellStyle name="40% - 강조색4 2 2 2 2 3 2 4" xfId="16775" xr:uid="{00000000-0005-0000-0000-00002C410000}"/>
    <cellStyle name="40% - 강조색4 2 2 2 2 3 2 5" xfId="16776" xr:uid="{00000000-0005-0000-0000-00002D410000}"/>
    <cellStyle name="40% - 강조색4 2 2 2 2 3 2 6" xfId="16777" xr:uid="{00000000-0005-0000-0000-00002E410000}"/>
    <cellStyle name="40% - 강조색4 2 2 2 2 3 2 7" xfId="16778" xr:uid="{00000000-0005-0000-0000-00002F410000}"/>
    <cellStyle name="40% - 강조색4 2 2 2 2 3 3" xfId="16779" xr:uid="{00000000-0005-0000-0000-000030410000}"/>
    <cellStyle name="40% - 강조색4 2 2 2 2 3 3 2" xfId="16780" xr:uid="{00000000-0005-0000-0000-000031410000}"/>
    <cellStyle name="40% - 강조색4 2 2 2 2 3 3 3" xfId="16781" xr:uid="{00000000-0005-0000-0000-000032410000}"/>
    <cellStyle name="40% - 강조색4 2 2 2 2 3 3 4" xfId="16782" xr:uid="{00000000-0005-0000-0000-000033410000}"/>
    <cellStyle name="40% - 강조색4 2 2 2 2 3 3 5" xfId="16783" xr:uid="{00000000-0005-0000-0000-000034410000}"/>
    <cellStyle name="40% - 강조색4 2 2 2 2 3 3 6" xfId="16784" xr:uid="{00000000-0005-0000-0000-000035410000}"/>
    <cellStyle name="40% - 강조색4 2 2 2 2 3 4" xfId="16785" xr:uid="{00000000-0005-0000-0000-000036410000}"/>
    <cellStyle name="40% - 강조색4 2 2 2 2 3 4 2" xfId="16786" xr:uid="{00000000-0005-0000-0000-000037410000}"/>
    <cellStyle name="40% - 강조색4 2 2 2 2 3 4 3" xfId="16787" xr:uid="{00000000-0005-0000-0000-000038410000}"/>
    <cellStyle name="40% - 강조색4 2 2 2 2 3 5" xfId="16788" xr:uid="{00000000-0005-0000-0000-000039410000}"/>
    <cellStyle name="40% - 강조색4 2 2 2 2 3 5 2" xfId="16789" xr:uid="{00000000-0005-0000-0000-00003A410000}"/>
    <cellStyle name="40% - 강조색4 2 2 2 2 3 6" xfId="16790" xr:uid="{00000000-0005-0000-0000-00003B410000}"/>
    <cellStyle name="40% - 강조색4 2 2 2 2 3 7" xfId="16791" xr:uid="{00000000-0005-0000-0000-00003C410000}"/>
    <cellStyle name="40% - 강조색4 2 2 2 2 3 8" xfId="16792" xr:uid="{00000000-0005-0000-0000-00003D410000}"/>
    <cellStyle name="40% - 강조색4 2 2 2 2 3 9" xfId="16793" xr:uid="{00000000-0005-0000-0000-00003E410000}"/>
    <cellStyle name="40% - 강조색4 2 2 2 2 4" xfId="16794" xr:uid="{00000000-0005-0000-0000-00003F410000}"/>
    <cellStyle name="40% - 강조색4 2 2 2 2 4 10" xfId="16795" xr:uid="{00000000-0005-0000-0000-000040410000}"/>
    <cellStyle name="40% - 강조색4 2 2 2 2 4 2" xfId="16796" xr:uid="{00000000-0005-0000-0000-000041410000}"/>
    <cellStyle name="40% - 강조색4 2 2 2 2 4 2 2" xfId="16797" xr:uid="{00000000-0005-0000-0000-000042410000}"/>
    <cellStyle name="40% - 강조색4 2 2 2 2 4 2 3" xfId="16798" xr:uid="{00000000-0005-0000-0000-000043410000}"/>
    <cellStyle name="40% - 강조색4 2 2 2 2 4 2 4" xfId="16799" xr:uid="{00000000-0005-0000-0000-000044410000}"/>
    <cellStyle name="40% - 강조색4 2 2 2 2 4 2 5" xfId="16800" xr:uid="{00000000-0005-0000-0000-000045410000}"/>
    <cellStyle name="40% - 강조색4 2 2 2 2 4 2 6" xfId="16801" xr:uid="{00000000-0005-0000-0000-000046410000}"/>
    <cellStyle name="40% - 강조색4 2 2 2 2 4 3" xfId="16802" xr:uid="{00000000-0005-0000-0000-000047410000}"/>
    <cellStyle name="40% - 강조색4 2 2 2 2 4 3 2" xfId="16803" xr:uid="{00000000-0005-0000-0000-000048410000}"/>
    <cellStyle name="40% - 강조색4 2 2 2 2 4 3 3" xfId="16804" xr:uid="{00000000-0005-0000-0000-000049410000}"/>
    <cellStyle name="40% - 강조색4 2 2 2 2 4 4" xfId="16805" xr:uid="{00000000-0005-0000-0000-00004A410000}"/>
    <cellStyle name="40% - 강조색4 2 2 2 2 4 4 2" xfId="16806" xr:uid="{00000000-0005-0000-0000-00004B410000}"/>
    <cellStyle name="40% - 강조색4 2 2 2 2 4 4 3" xfId="16807" xr:uid="{00000000-0005-0000-0000-00004C410000}"/>
    <cellStyle name="40% - 강조색4 2 2 2 2 4 5" xfId="16808" xr:uid="{00000000-0005-0000-0000-00004D410000}"/>
    <cellStyle name="40% - 강조색4 2 2 2 2 4 5 2" xfId="16809" xr:uid="{00000000-0005-0000-0000-00004E410000}"/>
    <cellStyle name="40% - 강조색4 2 2 2 2 4 6" xfId="16810" xr:uid="{00000000-0005-0000-0000-00004F410000}"/>
    <cellStyle name="40% - 강조색4 2 2 2 2 4 7" xfId="16811" xr:uid="{00000000-0005-0000-0000-000050410000}"/>
    <cellStyle name="40% - 강조색4 2 2 2 2 4 8" xfId="16812" xr:uid="{00000000-0005-0000-0000-000051410000}"/>
    <cellStyle name="40% - 강조색4 2 2 2 2 4 9" xfId="16813" xr:uid="{00000000-0005-0000-0000-000052410000}"/>
    <cellStyle name="40% - 강조색4 2 2 2 2 5" xfId="16814" xr:uid="{00000000-0005-0000-0000-000053410000}"/>
    <cellStyle name="40% - 강조색4 2 2 2 2 5 10" xfId="16815" xr:uid="{00000000-0005-0000-0000-000054410000}"/>
    <cellStyle name="40% - 강조색4 2 2 2 2 5 2" xfId="16816" xr:uid="{00000000-0005-0000-0000-000055410000}"/>
    <cellStyle name="40% - 강조색4 2 2 2 2 5 2 2" xfId="16817" xr:uid="{00000000-0005-0000-0000-000056410000}"/>
    <cellStyle name="40% - 강조색4 2 2 2 2 5 2 3" xfId="16818" xr:uid="{00000000-0005-0000-0000-000057410000}"/>
    <cellStyle name="40% - 강조색4 2 2 2 2 5 3" xfId="16819" xr:uid="{00000000-0005-0000-0000-000058410000}"/>
    <cellStyle name="40% - 강조색4 2 2 2 2 5 3 2" xfId="16820" xr:uid="{00000000-0005-0000-0000-000059410000}"/>
    <cellStyle name="40% - 강조색4 2 2 2 2 5 3 3" xfId="16821" xr:uid="{00000000-0005-0000-0000-00005A410000}"/>
    <cellStyle name="40% - 강조색4 2 2 2 2 5 4" xfId="16822" xr:uid="{00000000-0005-0000-0000-00005B410000}"/>
    <cellStyle name="40% - 강조색4 2 2 2 2 5 4 2" xfId="16823" xr:uid="{00000000-0005-0000-0000-00005C410000}"/>
    <cellStyle name="40% - 강조색4 2 2 2 2 5 5" xfId="16824" xr:uid="{00000000-0005-0000-0000-00005D410000}"/>
    <cellStyle name="40% - 강조색4 2 2 2 2 5 5 2" xfId="16825" xr:uid="{00000000-0005-0000-0000-00005E410000}"/>
    <cellStyle name="40% - 강조색4 2 2 2 2 5 6" xfId="16826" xr:uid="{00000000-0005-0000-0000-00005F410000}"/>
    <cellStyle name="40% - 강조색4 2 2 2 2 5 7" xfId="16827" xr:uid="{00000000-0005-0000-0000-000060410000}"/>
    <cellStyle name="40% - 강조색4 2 2 2 2 5 8" xfId="16828" xr:uid="{00000000-0005-0000-0000-000061410000}"/>
    <cellStyle name="40% - 강조색4 2 2 2 2 5 9" xfId="16829" xr:uid="{00000000-0005-0000-0000-000062410000}"/>
    <cellStyle name="40% - 강조색4 2 2 2 2 6" xfId="16830" xr:uid="{00000000-0005-0000-0000-000063410000}"/>
    <cellStyle name="40% - 강조색4 2 2 2 2 6 2" xfId="16831" xr:uid="{00000000-0005-0000-0000-000064410000}"/>
    <cellStyle name="40% - 강조색4 2 2 2 2 6 3" xfId="16832" xr:uid="{00000000-0005-0000-0000-000065410000}"/>
    <cellStyle name="40% - 강조색4 2 2 2 2 7" xfId="16833" xr:uid="{00000000-0005-0000-0000-000066410000}"/>
    <cellStyle name="40% - 강조색4 2 2 2 2 7 2" xfId="16834" xr:uid="{00000000-0005-0000-0000-000067410000}"/>
    <cellStyle name="40% - 강조색4 2 2 2 2 7 3" xfId="16835" xr:uid="{00000000-0005-0000-0000-000068410000}"/>
    <cellStyle name="40% - 강조색4 2 2 2 2 8" xfId="16836" xr:uid="{00000000-0005-0000-0000-000069410000}"/>
    <cellStyle name="40% - 강조색4 2 2 2 2 8 2" xfId="16837" xr:uid="{00000000-0005-0000-0000-00006A410000}"/>
    <cellStyle name="40% - 강조색4 2 2 2 2 8 3" xfId="16838" xr:uid="{00000000-0005-0000-0000-00006B410000}"/>
    <cellStyle name="40% - 강조색4 2 2 2 2 9" xfId="16839" xr:uid="{00000000-0005-0000-0000-00006C410000}"/>
    <cellStyle name="40% - 강조색4 2 2 2 2 9 2" xfId="16840" xr:uid="{00000000-0005-0000-0000-00006D410000}"/>
    <cellStyle name="40% - 강조색4 2 2 2 3" xfId="16841" xr:uid="{00000000-0005-0000-0000-00006E410000}"/>
    <cellStyle name="40% - 강조색4 2 2 2 3 10" xfId="16842" xr:uid="{00000000-0005-0000-0000-00006F410000}"/>
    <cellStyle name="40% - 강조색4 2 2 2 3 2" xfId="16843" xr:uid="{00000000-0005-0000-0000-000070410000}"/>
    <cellStyle name="40% - 강조색4 2 2 2 3 2 2" xfId="16844" xr:uid="{00000000-0005-0000-0000-000071410000}"/>
    <cellStyle name="40% - 강조색4 2 2 2 3 2 2 2" xfId="16845" xr:uid="{00000000-0005-0000-0000-000072410000}"/>
    <cellStyle name="40% - 강조색4 2 2 2 3 2 2 3" xfId="16846" xr:uid="{00000000-0005-0000-0000-000073410000}"/>
    <cellStyle name="40% - 강조색4 2 2 2 3 2 2 4" xfId="16847" xr:uid="{00000000-0005-0000-0000-000074410000}"/>
    <cellStyle name="40% - 강조색4 2 2 2 3 2 2 5" xfId="16848" xr:uid="{00000000-0005-0000-0000-000075410000}"/>
    <cellStyle name="40% - 강조색4 2 2 2 3 2 3" xfId="16849" xr:uid="{00000000-0005-0000-0000-000076410000}"/>
    <cellStyle name="40% - 강조색4 2 2 2 3 2 4" xfId="16850" xr:uid="{00000000-0005-0000-0000-000077410000}"/>
    <cellStyle name="40% - 강조색4 2 2 2 3 2 5" xfId="16851" xr:uid="{00000000-0005-0000-0000-000078410000}"/>
    <cellStyle name="40% - 강조색4 2 2 2 3 2 6" xfId="16852" xr:uid="{00000000-0005-0000-0000-000079410000}"/>
    <cellStyle name="40% - 강조색4 2 2 2 3 2 7" xfId="16853" xr:uid="{00000000-0005-0000-0000-00007A410000}"/>
    <cellStyle name="40% - 강조색4 2 2 2 3 3" xfId="16854" xr:uid="{00000000-0005-0000-0000-00007B410000}"/>
    <cellStyle name="40% - 강조색4 2 2 2 3 3 2" xfId="16855" xr:uid="{00000000-0005-0000-0000-00007C410000}"/>
    <cellStyle name="40% - 강조색4 2 2 2 3 3 3" xfId="16856" xr:uid="{00000000-0005-0000-0000-00007D410000}"/>
    <cellStyle name="40% - 강조색4 2 2 2 3 3 4" xfId="16857" xr:uid="{00000000-0005-0000-0000-00007E410000}"/>
    <cellStyle name="40% - 강조색4 2 2 2 3 3 5" xfId="16858" xr:uid="{00000000-0005-0000-0000-00007F410000}"/>
    <cellStyle name="40% - 강조색4 2 2 2 3 3 6" xfId="16859" xr:uid="{00000000-0005-0000-0000-000080410000}"/>
    <cellStyle name="40% - 강조색4 2 2 2 3 4" xfId="16860" xr:uid="{00000000-0005-0000-0000-000081410000}"/>
    <cellStyle name="40% - 강조색4 2 2 2 3 4 2" xfId="16861" xr:uid="{00000000-0005-0000-0000-000082410000}"/>
    <cellStyle name="40% - 강조색4 2 2 2 3 4 3" xfId="16862" xr:uid="{00000000-0005-0000-0000-000083410000}"/>
    <cellStyle name="40% - 강조색4 2 2 2 3 5" xfId="16863" xr:uid="{00000000-0005-0000-0000-000084410000}"/>
    <cellStyle name="40% - 강조색4 2 2 2 3 5 2" xfId="16864" xr:uid="{00000000-0005-0000-0000-000085410000}"/>
    <cellStyle name="40% - 강조색4 2 2 2 3 6" xfId="16865" xr:uid="{00000000-0005-0000-0000-000086410000}"/>
    <cellStyle name="40% - 강조색4 2 2 2 3 7" xfId="16866" xr:uid="{00000000-0005-0000-0000-000087410000}"/>
    <cellStyle name="40% - 강조색4 2 2 2 3 8" xfId="16867" xr:uid="{00000000-0005-0000-0000-000088410000}"/>
    <cellStyle name="40% - 강조색4 2 2 2 3 9" xfId="16868" xr:uid="{00000000-0005-0000-0000-000089410000}"/>
    <cellStyle name="40% - 강조색4 2 2 2 4" xfId="16869" xr:uid="{00000000-0005-0000-0000-00008A410000}"/>
    <cellStyle name="40% - 강조색4 2 2 2 4 10" xfId="16870" xr:uid="{00000000-0005-0000-0000-00008B410000}"/>
    <cellStyle name="40% - 강조색4 2 2 2 4 2" xfId="16871" xr:uid="{00000000-0005-0000-0000-00008C410000}"/>
    <cellStyle name="40% - 강조색4 2 2 2 4 2 2" xfId="16872" xr:uid="{00000000-0005-0000-0000-00008D410000}"/>
    <cellStyle name="40% - 강조색4 2 2 2 4 2 2 2" xfId="16873" xr:uid="{00000000-0005-0000-0000-00008E410000}"/>
    <cellStyle name="40% - 강조색4 2 2 2 4 2 2 3" xfId="16874" xr:uid="{00000000-0005-0000-0000-00008F410000}"/>
    <cellStyle name="40% - 강조색4 2 2 2 4 2 2 4" xfId="16875" xr:uid="{00000000-0005-0000-0000-000090410000}"/>
    <cellStyle name="40% - 강조색4 2 2 2 4 2 2 5" xfId="16876" xr:uid="{00000000-0005-0000-0000-000091410000}"/>
    <cellStyle name="40% - 강조색4 2 2 2 4 2 3" xfId="16877" xr:uid="{00000000-0005-0000-0000-000092410000}"/>
    <cellStyle name="40% - 강조색4 2 2 2 4 2 4" xfId="16878" xr:uid="{00000000-0005-0000-0000-000093410000}"/>
    <cellStyle name="40% - 강조색4 2 2 2 4 2 5" xfId="16879" xr:uid="{00000000-0005-0000-0000-000094410000}"/>
    <cellStyle name="40% - 강조색4 2 2 2 4 2 6" xfId="16880" xr:uid="{00000000-0005-0000-0000-000095410000}"/>
    <cellStyle name="40% - 강조색4 2 2 2 4 2 7" xfId="16881" xr:uid="{00000000-0005-0000-0000-000096410000}"/>
    <cellStyle name="40% - 강조색4 2 2 2 4 3" xfId="16882" xr:uid="{00000000-0005-0000-0000-000097410000}"/>
    <cellStyle name="40% - 강조색4 2 2 2 4 3 2" xfId="16883" xr:uid="{00000000-0005-0000-0000-000098410000}"/>
    <cellStyle name="40% - 강조색4 2 2 2 4 3 3" xfId="16884" xr:uid="{00000000-0005-0000-0000-000099410000}"/>
    <cellStyle name="40% - 강조색4 2 2 2 4 3 4" xfId="16885" xr:uid="{00000000-0005-0000-0000-00009A410000}"/>
    <cellStyle name="40% - 강조색4 2 2 2 4 3 5" xfId="16886" xr:uid="{00000000-0005-0000-0000-00009B410000}"/>
    <cellStyle name="40% - 강조색4 2 2 2 4 3 6" xfId="16887" xr:uid="{00000000-0005-0000-0000-00009C410000}"/>
    <cellStyle name="40% - 강조색4 2 2 2 4 4" xfId="16888" xr:uid="{00000000-0005-0000-0000-00009D410000}"/>
    <cellStyle name="40% - 강조색4 2 2 2 4 4 2" xfId="16889" xr:uid="{00000000-0005-0000-0000-00009E410000}"/>
    <cellStyle name="40% - 강조색4 2 2 2 4 4 3" xfId="16890" xr:uid="{00000000-0005-0000-0000-00009F410000}"/>
    <cellStyle name="40% - 강조색4 2 2 2 4 5" xfId="16891" xr:uid="{00000000-0005-0000-0000-0000A0410000}"/>
    <cellStyle name="40% - 강조색4 2 2 2 4 5 2" xfId="16892" xr:uid="{00000000-0005-0000-0000-0000A1410000}"/>
    <cellStyle name="40% - 강조색4 2 2 2 4 6" xfId="16893" xr:uid="{00000000-0005-0000-0000-0000A2410000}"/>
    <cellStyle name="40% - 강조색4 2 2 2 4 7" xfId="16894" xr:uid="{00000000-0005-0000-0000-0000A3410000}"/>
    <cellStyle name="40% - 강조색4 2 2 2 4 8" xfId="16895" xr:uid="{00000000-0005-0000-0000-0000A4410000}"/>
    <cellStyle name="40% - 강조색4 2 2 2 4 9" xfId="16896" xr:uid="{00000000-0005-0000-0000-0000A5410000}"/>
    <cellStyle name="40% - 강조색4 2 2 2 5" xfId="16897" xr:uid="{00000000-0005-0000-0000-0000A6410000}"/>
    <cellStyle name="40% - 강조색4 2 2 2 5 10" xfId="16898" xr:uid="{00000000-0005-0000-0000-0000A7410000}"/>
    <cellStyle name="40% - 강조색4 2 2 2 5 2" xfId="16899" xr:uid="{00000000-0005-0000-0000-0000A8410000}"/>
    <cellStyle name="40% - 강조색4 2 2 2 5 2 2" xfId="16900" xr:uid="{00000000-0005-0000-0000-0000A9410000}"/>
    <cellStyle name="40% - 강조색4 2 2 2 5 2 3" xfId="16901" xr:uid="{00000000-0005-0000-0000-0000AA410000}"/>
    <cellStyle name="40% - 강조색4 2 2 2 5 2 4" xfId="16902" xr:uid="{00000000-0005-0000-0000-0000AB410000}"/>
    <cellStyle name="40% - 강조색4 2 2 2 5 2 5" xfId="16903" xr:uid="{00000000-0005-0000-0000-0000AC410000}"/>
    <cellStyle name="40% - 강조색4 2 2 2 5 2 6" xfId="16904" xr:uid="{00000000-0005-0000-0000-0000AD410000}"/>
    <cellStyle name="40% - 강조색4 2 2 2 5 3" xfId="16905" xr:uid="{00000000-0005-0000-0000-0000AE410000}"/>
    <cellStyle name="40% - 강조색4 2 2 2 5 3 2" xfId="16906" xr:uid="{00000000-0005-0000-0000-0000AF410000}"/>
    <cellStyle name="40% - 강조색4 2 2 2 5 3 3" xfId="16907" xr:uid="{00000000-0005-0000-0000-0000B0410000}"/>
    <cellStyle name="40% - 강조색4 2 2 2 5 4" xfId="16908" xr:uid="{00000000-0005-0000-0000-0000B1410000}"/>
    <cellStyle name="40% - 강조색4 2 2 2 5 4 2" xfId="16909" xr:uid="{00000000-0005-0000-0000-0000B2410000}"/>
    <cellStyle name="40% - 강조색4 2 2 2 5 4 3" xfId="16910" xr:uid="{00000000-0005-0000-0000-0000B3410000}"/>
    <cellStyle name="40% - 강조색4 2 2 2 5 5" xfId="16911" xr:uid="{00000000-0005-0000-0000-0000B4410000}"/>
    <cellStyle name="40% - 강조색4 2 2 2 5 5 2" xfId="16912" xr:uid="{00000000-0005-0000-0000-0000B5410000}"/>
    <cellStyle name="40% - 강조색4 2 2 2 5 6" xfId="16913" xr:uid="{00000000-0005-0000-0000-0000B6410000}"/>
    <cellStyle name="40% - 강조색4 2 2 2 5 7" xfId="16914" xr:uid="{00000000-0005-0000-0000-0000B7410000}"/>
    <cellStyle name="40% - 강조색4 2 2 2 5 8" xfId="16915" xr:uid="{00000000-0005-0000-0000-0000B8410000}"/>
    <cellStyle name="40% - 강조색4 2 2 2 5 9" xfId="16916" xr:uid="{00000000-0005-0000-0000-0000B9410000}"/>
    <cellStyle name="40% - 강조색4 2 2 2 6" xfId="16917" xr:uid="{00000000-0005-0000-0000-0000BA410000}"/>
    <cellStyle name="40% - 강조색4 2 2 2 6 10" xfId="16918" xr:uid="{00000000-0005-0000-0000-0000BB410000}"/>
    <cellStyle name="40% - 강조색4 2 2 2 6 2" xfId="16919" xr:uid="{00000000-0005-0000-0000-0000BC410000}"/>
    <cellStyle name="40% - 강조색4 2 2 2 6 2 2" xfId="16920" xr:uid="{00000000-0005-0000-0000-0000BD410000}"/>
    <cellStyle name="40% - 강조색4 2 2 2 6 2 3" xfId="16921" xr:uid="{00000000-0005-0000-0000-0000BE410000}"/>
    <cellStyle name="40% - 강조색4 2 2 2 6 3" xfId="16922" xr:uid="{00000000-0005-0000-0000-0000BF410000}"/>
    <cellStyle name="40% - 강조색4 2 2 2 6 3 2" xfId="16923" xr:uid="{00000000-0005-0000-0000-0000C0410000}"/>
    <cellStyle name="40% - 강조색4 2 2 2 6 3 3" xfId="16924" xr:uid="{00000000-0005-0000-0000-0000C1410000}"/>
    <cellStyle name="40% - 강조색4 2 2 2 6 4" xfId="16925" xr:uid="{00000000-0005-0000-0000-0000C2410000}"/>
    <cellStyle name="40% - 강조색4 2 2 2 6 4 2" xfId="16926" xr:uid="{00000000-0005-0000-0000-0000C3410000}"/>
    <cellStyle name="40% - 강조색4 2 2 2 6 5" xfId="16927" xr:uid="{00000000-0005-0000-0000-0000C4410000}"/>
    <cellStyle name="40% - 강조색4 2 2 2 6 5 2" xfId="16928" xr:uid="{00000000-0005-0000-0000-0000C5410000}"/>
    <cellStyle name="40% - 강조색4 2 2 2 6 6" xfId="16929" xr:uid="{00000000-0005-0000-0000-0000C6410000}"/>
    <cellStyle name="40% - 강조색4 2 2 2 6 7" xfId="16930" xr:uid="{00000000-0005-0000-0000-0000C7410000}"/>
    <cellStyle name="40% - 강조색4 2 2 2 6 8" xfId="16931" xr:uid="{00000000-0005-0000-0000-0000C8410000}"/>
    <cellStyle name="40% - 강조색4 2 2 2 6 9" xfId="16932" xr:uid="{00000000-0005-0000-0000-0000C9410000}"/>
    <cellStyle name="40% - 강조색4 2 2 2 7" xfId="16933" xr:uid="{00000000-0005-0000-0000-0000CA410000}"/>
    <cellStyle name="40% - 강조색4 2 2 2 7 2" xfId="16934" xr:uid="{00000000-0005-0000-0000-0000CB410000}"/>
    <cellStyle name="40% - 강조색4 2 2 2 7 3" xfId="16935" xr:uid="{00000000-0005-0000-0000-0000CC410000}"/>
    <cellStyle name="40% - 강조색4 2 2 2 8" xfId="16936" xr:uid="{00000000-0005-0000-0000-0000CD410000}"/>
    <cellStyle name="40% - 강조색4 2 2 2 8 2" xfId="16937" xr:uid="{00000000-0005-0000-0000-0000CE410000}"/>
    <cellStyle name="40% - 강조색4 2 2 2 8 3" xfId="16938" xr:uid="{00000000-0005-0000-0000-0000CF410000}"/>
    <cellStyle name="40% - 강조색4 2 2 2 9" xfId="16939" xr:uid="{00000000-0005-0000-0000-0000D0410000}"/>
    <cellStyle name="40% - 강조색4 2 2 2 9 2" xfId="16940" xr:uid="{00000000-0005-0000-0000-0000D1410000}"/>
    <cellStyle name="40% - 강조색4 2 2 2 9 3" xfId="16941" xr:uid="{00000000-0005-0000-0000-0000D2410000}"/>
    <cellStyle name="40% - 강조색4 2 2 3" xfId="16942" xr:uid="{00000000-0005-0000-0000-0000D3410000}"/>
    <cellStyle name="40% - 강조색4 2 2 3 10" xfId="16943" xr:uid="{00000000-0005-0000-0000-0000D4410000}"/>
    <cellStyle name="40% - 강조색4 2 2 3 10 2" xfId="16944" xr:uid="{00000000-0005-0000-0000-0000D5410000}"/>
    <cellStyle name="40% - 강조색4 2 2 3 11" xfId="16945" xr:uid="{00000000-0005-0000-0000-0000D6410000}"/>
    <cellStyle name="40% - 강조색4 2 2 3 12" xfId="16946" xr:uid="{00000000-0005-0000-0000-0000D7410000}"/>
    <cellStyle name="40% - 강조색4 2 2 3 13" xfId="16947" xr:uid="{00000000-0005-0000-0000-0000D8410000}"/>
    <cellStyle name="40% - 강조색4 2 2 3 14" xfId="16948" xr:uid="{00000000-0005-0000-0000-0000D9410000}"/>
    <cellStyle name="40% - 강조색4 2 2 3 15" xfId="16949" xr:uid="{00000000-0005-0000-0000-0000DA410000}"/>
    <cellStyle name="40% - 강조색4 2 2 3 2" xfId="16950" xr:uid="{00000000-0005-0000-0000-0000DB410000}"/>
    <cellStyle name="40% - 강조색4 2 2 3 2 10" xfId="16951" xr:uid="{00000000-0005-0000-0000-0000DC410000}"/>
    <cellStyle name="40% - 강조색4 2 2 3 2 11" xfId="16952" xr:uid="{00000000-0005-0000-0000-0000DD410000}"/>
    <cellStyle name="40% - 강조색4 2 2 3 2 12" xfId="16953" xr:uid="{00000000-0005-0000-0000-0000DE410000}"/>
    <cellStyle name="40% - 강조색4 2 2 3 2 2" xfId="16954" xr:uid="{00000000-0005-0000-0000-0000DF410000}"/>
    <cellStyle name="40% - 강조색4 2 2 3 2 2 10" xfId="16955" xr:uid="{00000000-0005-0000-0000-0000E0410000}"/>
    <cellStyle name="40% - 강조색4 2 2 3 2 2 2" xfId="16956" xr:uid="{00000000-0005-0000-0000-0000E1410000}"/>
    <cellStyle name="40% - 강조색4 2 2 3 2 2 2 2" xfId="16957" xr:uid="{00000000-0005-0000-0000-0000E2410000}"/>
    <cellStyle name="40% - 강조색4 2 2 3 2 2 2 2 2" xfId="16958" xr:uid="{00000000-0005-0000-0000-0000E3410000}"/>
    <cellStyle name="40% - 강조색4 2 2 3 2 2 2 2 3" xfId="16959" xr:uid="{00000000-0005-0000-0000-0000E4410000}"/>
    <cellStyle name="40% - 강조색4 2 2 3 2 2 2 2 4" xfId="16960" xr:uid="{00000000-0005-0000-0000-0000E5410000}"/>
    <cellStyle name="40% - 강조색4 2 2 3 2 2 2 2 5" xfId="16961" xr:uid="{00000000-0005-0000-0000-0000E6410000}"/>
    <cellStyle name="40% - 강조색4 2 2 3 2 2 2 3" xfId="16962" xr:uid="{00000000-0005-0000-0000-0000E7410000}"/>
    <cellStyle name="40% - 강조색4 2 2 3 2 2 2 4" xfId="16963" xr:uid="{00000000-0005-0000-0000-0000E8410000}"/>
    <cellStyle name="40% - 강조색4 2 2 3 2 2 2 5" xfId="16964" xr:uid="{00000000-0005-0000-0000-0000E9410000}"/>
    <cellStyle name="40% - 강조색4 2 2 3 2 2 2 6" xfId="16965" xr:uid="{00000000-0005-0000-0000-0000EA410000}"/>
    <cellStyle name="40% - 강조색4 2 2 3 2 2 2 7" xfId="16966" xr:uid="{00000000-0005-0000-0000-0000EB410000}"/>
    <cellStyle name="40% - 강조색4 2 2 3 2 2 3" xfId="16967" xr:uid="{00000000-0005-0000-0000-0000EC410000}"/>
    <cellStyle name="40% - 강조색4 2 2 3 2 2 3 2" xfId="16968" xr:uid="{00000000-0005-0000-0000-0000ED410000}"/>
    <cellStyle name="40% - 강조색4 2 2 3 2 2 3 3" xfId="16969" xr:uid="{00000000-0005-0000-0000-0000EE410000}"/>
    <cellStyle name="40% - 강조색4 2 2 3 2 2 3 4" xfId="16970" xr:uid="{00000000-0005-0000-0000-0000EF410000}"/>
    <cellStyle name="40% - 강조색4 2 2 3 2 2 3 5" xfId="16971" xr:uid="{00000000-0005-0000-0000-0000F0410000}"/>
    <cellStyle name="40% - 강조색4 2 2 3 2 2 3 6" xfId="16972" xr:uid="{00000000-0005-0000-0000-0000F1410000}"/>
    <cellStyle name="40% - 강조색4 2 2 3 2 2 4" xfId="16973" xr:uid="{00000000-0005-0000-0000-0000F2410000}"/>
    <cellStyle name="40% - 강조색4 2 2 3 2 2 4 2" xfId="16974" xr:uid="{00000000-0005-0000-0000-0000F3410000}"/>
    <cellStyle name="40% - 강조색4 2 2 3 2 2 5" xfId="16975" xr:uid="{00000000-0005-0000-0000-0000F4410000}"/>
    <cellStyle name="40% - 강조색4 2 2 3 2 2 5 2" xfId="16976" xr:uid="{00000000-0005-0000-0000-0000F5410000}"/>
    <cellStyle name="40% - 강조색4 2 2 3 2 2 6" xfId="16977" xr:uid="{00000000-0005-0000-0000-0000F6410000}"/>
    <cellStyle name="40% - 강조색4 2 2 3 2 2 7" xfId="16978" xr:uid="{00000000-0005-0000-0000-0000F7410000}"/>
    <cellStyle name="40% - 강조색4 2 2 3 2 2 8" xfId="16979" xr:uid="{00000000-0005-0000-0000-0000F8410000}"/>
    <cellStyle name="40% - 강조색4 2 2 3 2 2 9" xfId="16980" xr:uid="{00000000-0005-0000-0000-0000F9410000}"/>
    <cellStyle name="40% - 강조색4 2 2 3 2 3" xfId="16981" xr:uid="{00000000-0005-0000-0000-0000FA410000}"/>
    <cellStyle name="40% - 강조색4 2 2 3 2 3 10" xfId="16982" xr:uid="{00000000-0005-0000-0000-0000FB410000}"/>
    <cellStyle name="40% - 강조색4 2 2 3 2 3 2" xfId="16983" xr:uid="{00000000-0005-0000-0000-0000FC410000}"/>
    <cellStyle name="40% - 강조색4 2 2 3 2 3 2 2" xfId="16984" xr:uid="{00000000-0005-0000-0000-0000FD410000}"/>
    <cellStyle name="40% - 강조색4 2 2 3 2 3 2 3" xfId="16985" xr:uid="{00000000-0005-0000-0000-0000FE410000}"/>
    <cellStyle name="40% - 강조색4 2 2 3 2 3 2 4" xfId="16986" xr:uid="{00000000-0005-0000-0000-0000FF410000}"/>
    <cellStyle name="40% - 강조색4 2 2 3 2 3 2 5" xfId="16987" xr:uid="{00000000-0005-0000-0000-000000420000}"/>
    <cellStyle name="40% - 강조색4 2 2 3 2 3 2 6" xfId="16988" xr:uid="{00000000-0005-0000-0000-000001420000}"/>
    <cellStyle name="40% - 강조색4 2 2 3 2 3 3" xfId="16989" xr:uid="{00000000-0005-0000-0000-000002420000}"/>
    <cellStyle name="40% - 강조색4 2 2 3 2 3 3 2" xfId="16990" xr:uid="{00000000-0005-0000-0000-000003420000}"/>
    <cellStyle name="40% - 강조색4 2 2 3 2 3 4" xfId="16991" xr:uid="{00000000-0005-0000-0000-000004420000}"/>
    <cellStyle name="40% - 강조색4 2 2 3 2 3 4 2" xfId="16992" xr:uid="{00000000-0005-0000-0000-000005420000}"/>
    <cellStyle name="40% - 강조색4 2 2 3 2 3 5" xfId="16993" xr:uid="{00000000-0005-0000-0000-000006420000}"/>
    <cellStyle name="40% - 강조색4 2 2 3 2 3 5 2" xfId="16994" xr:uid="{00000000-0005-0000-0000-000007420000}"/>
    <cellStyle name="40% - 강조색4 2 2 3 2 3 6" xfId="16995" xr:uid="{00000000-0005-0000-0000-000008420000}"/>
    <cellStyle name="40% - 강조색4 2 2 3 2 3 7" xfId="16996" xr:uid="{00000000-0005-0000-0000-000009420000}"/>
    <cellStyle name="40% - 강조색4 2 2 3 2 3 8" xfId="16997" xr:uid="{00000000-0005-0000-0000-00000A420000}"/>
    <cellStyle name="40% - 강조색4 2 2 3 2 3 9" xfId="16998" xr:uid="{00000000-0005-0000-0000-00000B420000}"/>
    <cellStyle name="40% - 강조색4 2 2 3 2 4" xfId="16999" xr:uid="{00000000-0005-0000-0000-00000C420000}"/>
    <cellStyle name="40% - 강조색4 2 2 3 2 4 2" xfId="17000" xr:uid="{00000000-0005-0000-0000-00000D420000}"/>
    <cellStyle name="40% - 강조색4 2 2 3 2 4 3" xfId="17001" xr:uid="{00000000-0005-0000-0000-00000E420000}"/>
    <cellStyle name="40% - 강조색4 2 2 3 2 4 4" xfId="17002" xr:uid="{00000000-0005-0000-0000-00000F420000}"/>
    <cellStyle name="40% - 강조색4 2 2 3 2 4 5" xfId="17003" xr:uid="{00000000-0005-0000-0000-000010420000}"/>
    <cellStyle name="40% - 강조색4 2 2 3 2 4 6" xfId="17004" xr:uid="{00000000-0005-0000-0000-000011420000}"/>
    <cellStyle name="40% - 강조색4 2 2 3 2 5" xfId="17005" xr:uid="{00000000-0005-0000-0000-000012420000}"/>
    <cellStyle name="40% - 강조색4 2 2 3 2 5 2" xfId="17006" xr:uid="{00000000-0005-0000-0000-000013420000}"/>
    <cellStyle name="40% - 강조색4 2 2 3 2 6" xfId="17007" xr:uid="{00000000-0005-0000-0000-000014420000}"/>
    <cellStyle name="40% - 강조색4 2 2 3 2 6 2" xfId="17008" xr:uid="{00000000-0005-0000-0000-000015420000}"/>
    <cellStyle name="40% - 강조색4 2 2 3 2 7" xfId="17009" xr:uid="{00000000-0005-0000-0000-000016420000}"/>
    <cellStyle name="40% - 강조색4 2 2 3 2 7 2" xfId="17010" xr:uid="{00000000-0005-0000-0000-000017420000}"/>
    <cellStyle name="40% - 강조색4 2 2 3 2 8" xfId="17011" xr:uid="{00000000-0005-0000-0000-000018420000}"/>
    <cellStyle name="40% - 강조색4 2 2 3 2 9" xfId="17012" xr:uid="{00000000-0005-0000-0000-000019420000}"/>
    <cellStyle name="40% - 강조색4 2 2 3 3" xfId="17013" xr:uid="{00000000-0005-0000-0000-00001A420000}"/>
    <cellStyle name="40% - 강조색4 2 2 3 3 10" xfId="17014" xr:uid="{00000000-0005-0000-0000-00001B420000}"/>
    <cellStyle name="40% - 강조색4 2 2 3 3 2" xfId="17015" xr:uid="{00000000-0005-0000-0000-00001C420000}"/>
    <cellStyle name="40% - 강조색4 2 2 3 3 2 2" xfId="17016" xr:uid="{00000000-0005-0000-0000-00001D420000}"/>
    <cellStyle name="40% - 강조색4 2 2 3 3 2 2 2" xfId="17017" xr:uid="{00000000-0005-0000-0000-00001E420000}"/>
    <cellStyle name="40% - 강조색4 2 2 3 3 2 2 3" xfId="17018" xr:uid="{00000000-0005-0000-0000-00001F420000}"/>
    <cellStyle name="40% - 강조색4 2 2 3 3 2 2 4" xfId="17019" xr:uid="{00000000-0005-0000-0000-000020420000}"/>
    <cellStyle name="40% - 강조색4 2 2 3 3 2 2 5" xfId="17020" xr:uid="{00000000-0005-0000-0000-000021420000}"/>
    <cellStyle name="40% - 강조색4 2 2 3 3 2 3" xfId="17021" xr:uid="{00000000-0005-0000-0000-000022420000}"/>
    <cellStyle name="40% - 강조색4 2 2 3 3 2 4" xfId="17022" xr:uid="{00000000-0005-0000-0000-000023420000}"/>
    <cellStyle name="40% - 강조색4 2 2 3 3 2 5" xfId="17023" xr:uid="{00000000-0005-0000-0000-000024420000}"/>
    <cellStyle name="40% - 강조색4 2 2 3 3 2 6" xfId="17024" xr:uid="{00000000-0005-0000-0000-000025420000}"/>
    <cellStyle name="40% - 강조색4 2 2 3 3 2 7" xfId="17025" xr:uid="{00000000-0005-0000-0000-000026420000}"/>
    <cellStyle name="40% - 강조색4 2 2 3 3 3" xfId="17026" xr:uid="{00000000-0005-0000-0000-000027420000}"/>
    <cellStyle name="40% - 강조색4 2 2 3 3 3 2" xfId="17027" xr:uid="{00000000-0005-0000-0000-000028420000}"/>
    <cellStyle name="40% - 강조색4 2 2 3 3 3 3" xfId="17028" xr:uid="{00000000-0005-0000-0000-000029420000}"/>
    <cellStyle name="40% - 강조색4 2 2 3 3 3 4" xfId="17029" xr:uid="{00000000-0005-0000-0000-00002A420000}"/>
    <cellStyle name="40% - 강조색4 2 2 3 3 3 5" xfId="17030" xr:uid="{00000000-0005-0000-0000-00002B420000}"/>
    <cellStyle name="40% - 강조색4 2 2 3 3 3 6" xfId="17031" xr:uid="{00000000-0005-0000-0000-00002C420000}"/>
    <cellStyle name="40% - 강조색4 2 2 3 3 4" xfId="17032" xr:uid="{00000000-0005-0000-0000-00002D420000}"/>
    <cellStyle name="40% - 강조색4 2 2 3 3 4 2" xfId="17033" xr:uid="{00000000-0005-0000-0000-00002E420000}"/>
    <cellStyle name="40% - 강조색4 2 2 3 3 4 3" xfId="17034" xr:uid="{00000000-0005-0000-0000-00002F420000}"/>
    <cellStyle name="40% - 강조색4 2 2 3 3 5" xfId="17035" xr:uid="{00000000-0005-0000-0000-000030420000}"/>
    <cellStyle name="40% - 강조색4 2 2 3 3 5 2" xfId="17036" xr:uid="{00000000-0005-0000-0000-000031420000}"/>
    <cellStyle name="40% - 강조색4 2 2 3 3 6" xfId="17037" xr:uid="{00000000-0005-0000-0000-000032420000}"/>
    <cellStyle name="40% - 강조색4 2 2 3 3 7" xfId="17038" xr:uid="{00000000-0005-0000-0000-000033420000}"/>
    <cellStyle name="40% - 강조색4 2 2 3 3 8" xfId="17039" xr:uid="{00000000-0005-0000-0000-000034420000}"/>
    <cellStyle name="40% - 강조색4 2 2 3 3 9" xfId="17040" xr:uid="{00000000-0005-0000-0000-000035420000}"/>
    <cellStyle name="40% - 강조색4 2 2 3 4" xfId="17041" xr:uid="{00000000-0005-0000-0000-000036420000}"/>
    <cellStyle name="40% - 강조색4 2 2 3 4 10" xfId="17042" xr:uid="{00000000-0005-0000-0000-000037420000}"/>
    <cellStyle name="40% - 강조색4 2 2 3 4 2" xfId="17043" xr:uid="{00000000-0005-0000-0000-000038420000}"/>
    <cellStyle name="40% - 강조색4 2 2 3 4 2 2" xfId="17044" xr:uid="{00000000-0005-0000-0000-000039420000}"/>
    <cellStyle name="40% - 강조색4 2 2 3 4 2 2 2" xfId="17045" xr:uid="{00000000-0005-0000-0000-00003A420000}"/>
    <cellStyle name="40% - 강조색4 2 2 3 4 2 2 3" xfId="17046" xr:uid="{00000000-0005-0000-0000-00003B420000}"/>
    <cellStyle name="40% - 강조색4 2 2 3 4 2 2 4" xfId="17047" xr:uid="{00000000-0005-0000-0000-00003C420000}"/>
    <cellStyle name="40% - 강조색4 2 2 3 4 2 2 5" xfId="17048" xr:uid="{00000000-0005-0000-0000-00003D420000}"/>
    <cellStyle name="40% - 강조색4 2 2 3 4 2 3" xfId="17049" xr:uid="{00000000-0005-0000-0000-00003E420000}"/>
    <cellStyle name="40% - 강조색4 2 2 3 4 2 4" xfId="17050" xr:uid="{00000000-0005-0000-0000-00003F420000}"/>
    <cellStyle name="40% - 강조색4 2 2 3 4 2 5" xfId="17051" xr:uid="{00000000-0005-0000-0000-000040420000}"/>
    <cellStyle name="40% - 강조색4 2 2 3 4 2 6" xfId="17052" xr:uid="{00000000-0005-0000-0000-000041420000}"/>
    <cellStyle name="40% - 강조색4 2 2 3 4 2 7" xfId="17053" xr:uid="{00000000-0005-0000-0000-000042420000}"/>
    <cellStyle name="40% - 강조색4 2 2 3 4 3" xfId="17054" xr:uid="{00000000-0005-0000-0000-000043420000}"/>
    <cellStyle name="40% - 강조색4 2 2 3 4 3 2" xfId="17055" xr:uid="{00000000-0005-0000-0000-000044420000}"/>
    <cellStyle name="40% - 강조색4 2 2 3 4 3 3" xfId="17056" xr:uid="{00000000-0005-0000-0000-000045420000}"/>
    <cellStyle name="40% - 강조색4 2 2 3 4 3 4" xfId="17057" xr:uid="{00000000-0005-0000-0000-000046420000}"/>
    <cellStyle name="40% - 강조색4 2 2 3 4 3 5" xfId="17058" xr:uid="{00000000-0005-0000-0000-000047420000}"/>
    <cellStyle name="40% - 강조색4 2 2 3 4 3 6" xfId="17059" xr:uid="{00000000-0005-0000-0000-000048420000}"/>
    <cellStyle name="40% - 강조색4 2 2 3 4 4" xfId="17060" xr:uid="{00000000-0005-0000-0000-000049420000}"/>
    <cellStyle name="40% - 강조색4 2 2 3 4 4 2" xfId="17061" xr:uid="{00000000-0005-0000-0000-00004A420000}"/>
    <cellStyle name="40% - 강조색4 2 2 3 4 4 3" xfId="17062" xr:uid="{00000000-0005-0000-0000-00004B420000}"/>
    <cellStyle name="40% - 강조색4 2 2 3 4 5" xfId="17063" xr:uid="{00000000-0005-0000-0000-00004C420000}"/>
    <cellStyle name="40% - 강조색4 2 2 3 4 5 2" xfId="17064" xr:uid="{00000000-0005-0000-0000-00004D420000}"/>
    <cellStyle name="40% - 강조색4 2 2 3 4 6" xfId="17065" xr:uid="{00000000-0005-0000-0000-00004E420000}"/>
    <cellStyle name="40% - 강조색4 2 2 3 4 7" xfId="17066" xr:uid="{00000000-0005-0000-0000-00004F420000}"/>
    <cellStyle name="40% - 강조색4 2 2 3 4 8" xfId="17067" xr:uid="{00000000-0005-0000-0000-000050420000}"/>
    <cellStyle name="40% - 강조색4 2 2 3 4 9" xfId="17068" xr:uid="{00000000-0005-0000-0000-000051420000}"/>
    <cellStyle name="40% - 강조색4 2 2 3 5" xfId="17069" xr:uid="{00000000-0005-0000-0000-000052420000}"/>
    <cellStyle name="40% - 강조색4 2 2 3 5 10" xfId="17070" xr:uid="{00000000-0005-0000-0000-000053420000}"/>
    <cellStyle name="40% - 강조색4 2 2 3 5 2" xfId="17071" xr:uid="{00000000-0005-0000-0000-000054420000}"/>
    <cellStyle name="40% - 강조색4 2 2 3 5 2 2" xfId="17072" xr:uid="{00000000-0005-0000-0000-000055420000}"/>
    <cellStyle name="40% - 강조색4 2 2 3 5 2 3" xfId="17073" xr:uid="{00000000-0005-0000-0000-000056420000}"/>
    <cellStyle name="40% - 강조색4 2 2 3 5 2 4" xfId="17074" xr:uid="{00000000-0005-0000-0000-000057420000}"/>
    <cellStyle name="40% - 강조색4 2 2 3 5 2 5" xfId="17075" xr:uid="{00000000-0005-0000-0000-000058420000}"/>
    <cellStyle name="40% - 강조색4 2 2 3 5 2 6" xfId="17076" xr:uid="{00000000-0005-0000-0000-000059420000}"/>
    <cellStyle name="40% - 강조색4 2 2 3 5 3" xfId="17077" xr:uid="{00000000-0005-0000-0000-00005A420000}"/>
    <cellStyle name="40% - 강조색4 2 2 3 5 3 2" xfId="17078" xr:uid="{00000000-0005-0000-0000-00005B420000}"/>
    <cellStyle name="40% - 강조색4 2 2 3 5 3 3" xfId="17079" xr:uid="{00000000-0005-0000-0000-00005C420000}"/>
    <cellStyle name="40% - 강조색4 2 2 3 5 4" xfId="17080" xr:uid="{00000000-0005-0000-0000-00005D420000}"/>
    <cellStyle name="40% - 강조색4 2 2 3 5 4 2" xfId="17081" xr:uid="{00000000-0005-0000-0000-00005E420000}"/>
    <cellStyle name="40% - 강조색4 2 2 3 5 5" xfId="17082" xr:uid="{00000000-0005-0000-0000-00005F420000}"/>
    <cellStyle name="40% - 강조색4 2 2 3 5 5 2" xfId="17083" xr:uid="{00000000-0005-0000-0000-000060420000}"/>
    <cellStyle name="40% - 강조색4 2 2 3 5 6" xfId="17084" xr:uid="{00000000-0005-0000-0000-000061420000}"/>
    <cellStyle name="40% - 강조색4 2 2 3 5 7" xfId="17085" xr:uid="{00000000-0005-0000-0000-000062420000}"/>
    <cellStyle name="40% - 강조색4 2 2 3 5 8" xfId="17086" xr:uid="{00000000-0005-0000-0000-000063420000}"/>
    <cellStyle name="40% - 강조색4 2 2 3 5 9" xfId="17087" xr:uid="{00000000-0005-0000-0000-000064420000}"/>
    <cellStyle name="40% - 강조색4 2 2 3 6" xfId="17088" xr:uid="{00000000-0005-0000-0000-000065420000}"/>
    <cellStyle name="40% - 강조색4 2 2 3 6 10" xfId="17089" xr:uid="{00000000-0005-0000-0000-000066420000}"/>
    <cellStyle name="40% - 강조색4 2 2 3 6 2" xfId="17090" xr:uid="{00000000-0005-0000-0000-000067420000}"/>
    <cellStyle name="40% - 강조색4 2 2 3 6 2 2" xfId="17091" xr:uid="{00000000-0005-0000-0000-000068420000}"/>
    <cellStyle name="40% - 강조색4 2 2 3 6 3" xfId="17092" xr:uid="{00000000-0005-0000-0000-000069420000}"/>
    <cellStyle name="40% - 강조색4 2 2 3 6 3 2" xfId="17093" xr:uid="{00000000-0005-0000-0000-00006A420000}"/>
    <cellStyle name="40% - 강조색4 2 2 3 6 4" xfId="17094" xr:uid="{00000000-0005-0000-0000-00006B420000}"/>
    <cellStyle name="40% - 강조색4 2 2 3 6 4 2" xfId="17095" xr:uid="{00000000-0005-0000-0000-00006C420000}"/>
    <cellStyle name="40% - 강조색4 2 2 3 6 5" xfId="17096" xr:uid="{00000000-0005-0000-0000-00006D420000}"/>
    <cellStyle name="40% - 강조색4 2 2 3 6 5 2" xfId="17097" xr:uid="{00000000-0005-0000-0000-00006E420000}"/>
    <cellStyle name="40% - 강조색4 2 2 3 6 6" xfId="17098" xr:uid="{00000000-0005-0000-0000-00006F420000}"/>
    <cellStyle name="40% - 강조색4 2 2 3 6 7" xfId="17099" xr:uid="{00000000-0005-0000-0000-000070420000}"/>
    <cellStyle name="40% - 강조색4 2 2 3 6 8" xfId="17100" xr:uid="{00000000-0005-0000-0000-000071420000}"/>
    <cellStyle name="40% - 강조색4 2 2 3 6 9" xfId="17101" xr:uid="{00000000-0005-0000-0000-000072420000}"/>
    <cellStyle name="40% - 강조색4 2 2 3 7" xfId="17102" xr:uid="{00000000-0005-0000-0000-000073420000}"/>
    <cellStyle name="40% - 강조색4 2 2 3 7 2" xfId="17103" xr:uid="{00000000-0005-0000-0000-000074420000}"/>
    <cellStyle name="40% - 강조색4 2 2 3 7 3" xfId="17104" xr:uid="{00000000-0005-0000-0000-000075420000}"/>
    <cellStyle name="40% - 강조색4 2 2 3 8" xfId="17105" xr:uid="{00000000-0005-0000-0000-000076420000}"/>
    <cellStyle name="40% - 강조색4 2 2 3 8 2" xfId="17106" xr:uid="{00000000-0005-0000-0000-000077420000}"/>
    <cellStyle name="40% - 강조색4 2 2 3 8 3" xfId="17107" xr:uid="{00000000-0005-0000-0000-000078420000}"/>
    <cellStyle name="40% - 강조색4 2 2 3 9" xfId="17108" xr:uid="{00000000-0005-0000-0000-000079420000}"/>
    <cellStyle name="40% - 강조색4 2 2 3 9 2" xfId="17109" xr:uid="{00000000-0005-0000-0000-00007A420000}"/>
    <cellStyle name="40% - 강조색4 2 2 4" xfId="17110" xr:uid="{00000000-0005-0000-0000-00007B420000}"/>
    <cellStyle name="40% - 강조색4 2 2 4 10" xfId="17111" xr:uid="{00000000-0005-0000-0000-00007C420000}"/>
    <cellStyle name="40% - 강조색4 2 2 4 11" xfId="17112" xr:uid="{00000000-0005-0000-0000-00007D420000}"/>
    <cellStyle name="40% - 강조색4 2 2 4 12" xfId="17113" xr:uid="{00000000-0005-0000-0000-00007E420000}"/>
    <cellStyle name="40% - 강조색4 2 2 4 13" xfId="17114" xr:uid="{00000000-0005-0000-0000-00007F420000}"/>
    <cellStyle name="40% - 강조색4 2 2 4 14" xfId="17115" xr:uid="{00000000-0005-0000-0000-000080420000}"/>
    <cellStyle name="40% - 강조색4 2 2 4 2" xfId="17116" xr:uid="{00000000-0005-0000-0000-000081420000}"/>
    <cellStyle name="40% - 강조색4 2 2 4 2 10" xfId="17117" xr:uid="{00000000-0005-0000-0000-000082420000}"/>
    <cellStyle name="40% - 강조색4 2 2 4 2 11" xfId="17118" xr:uid="{00000000-0005-0000-0000-000083420000}"/>
    <cellStyle name="40% - 강조색4 2 2 4 2 12" xfId="17119" xr:uid="{00000000-0005-0000-0000-000084420000}"/>
    <cellStyle name="40% - 강조색4 2 2 4 2 2" xfId="17120" xr:uid="{00000000-0005-0000-0000-000085420000}"/>
    <cellStyle name="40% - 강조색4 2 2 4 2 2 10" xfId="17121" xr:uid="{00000000-0005-0000-0000-000086420000}"/>
    <cellStyle name="40% - 강조색4 2 2 4 2 2 2" xfId="17122" xr:uid="{00000000-0005-0000-0000-000087420000}"/>
    <cellStyle name="40% - 강조색4 2 2 4 2 2 2 2" xfId="17123" xr:uid="{00000000-0005-0000-0000-000088420000}"/>
    <cellStyle name="40% - 강조색4 2 2 4 2 2 2 2 2" xfId="17124" xr:uid="{00000000-0005-0000-0000-000089420000}"/>
    <cellStyle name="40% - 강조색4 2 2 4 2 2 2 2 3" xfId="17125" xr:uid="{00000000-0005-0000-0000-00008A420000}"/>
    <cellStyle name="40% - 강조색4 2 2 4 2 2 2 2 4" xfId="17126" xr:uid="{00000000-0005-0000-0000-00008B420000}"/>
    <cellStyle name="40% - 강조색4 2 2 4 2 2 2 2 5" xfId="17127" xr:uid="{00000000-0005-0000-0000-00008C420000}"/>
    <cellStyle name="40% - 강조색4 2 2 4 2 2 2 3" xfId="17128" xr:uid="{00000000-0005-0000-0000-00008D420000}"/>
    <cellStyle name="40% - 강조색4 2 2 4 2 2 2 4" xfId="17129" xr:uid="{00000000-0005-0000-0000-00008E420000}"/>
    <cellStyle name="40% - 강조색4 2 2 4 2 2 2 5" xfId="17130" xr:uid="{00000000-0005-0000-0000-00008F420000}"/>
    <cellStyle name="40% - 강조색4 2 2 4 2 2 2 6" xfId="17131" xr:uid="{00000000-0005-0000-0000-000090420000}"/>
    <cellStyle name="40% - 강조색4 2 2 4 2 2 2 7" xfId="17132" xr:uid="{00000000-0005-0000-0000-000091420000}"/>
    <cellStyle name="40% - 강조색4 2 2 4 2 2 3" xfId="17133" xr:uid="{00000000-0005-0000-0000-000092420000}"/>
    <cellStyle name="40% - 강조색4 2 2 4 2 2 3 2" xfId="17134" xr:uid="{00000000-0005-0000-0000-000093420000}"/>
    <cellStyle name="40% - 강조색4 2 2 4 2 2 3 3" xfId="17135" xr:uid="{00000000-0005-0000-0000-000094420000}"/>
    <cellStyle name="40% - 강조색4 2 2 4 2 2 3 4" xfId="17136" xr:uid="{00000000-0005-0000-0000-000095420000}"/>
    <cellStyle name="40% - 강조색4 2 2 4 2 2 3 5" xfId="17137" xr:uid="{00000000-0005-0000-0000-000096420000}"/>
    <cellStyle name="40% - 강조색4 2 2 4 2 2 3 6" xfId="17138" xr:uid="{00000000-0005-0000-0000-000097420000}"/>
    <cellStyle name="40% - 강조색4 2 2 4 2 2 4" xfId="17139" xr:uid="{00000000-0005-0000-0000-000098420000}"/>
    <cellStyle name="40% - 강조색4 2 2 4 2 2 4 2" xfId="17140" xr:uid="{00000000-0005-0000-0000-000099420000}"/>
    <cellStyle name="40% - 강조색4 2 2 4 2 2 5" xfId="17141" xr:uid="{00000000-0005-0000-0000-00009A420000}"/>
    <cellStyle name="40% - 강조색4 2 2 4 2 2 5 2" xfId="17142" xr:uid="{00000000-0005-0000-0000-00009B420000}"/>
    <cellStyle name="40% - 강조색4 2 2 4 2 2 6" xfId="17143" xr:uid="{00000000-0005-0000-0000-00009C420000}"/>
    <cellStyle name="40% - 강조색4 2 2 4 2 2 7" xfId="17144" xr:uid="{00000000-0005-0000-0000-00009D420000}"/>
    <cellStyle name="40% - 강조색4 2 2 4 2 2 8" xfId="17145" xr:uid="{00000000-0005-0000-0000-00009E420000}"/>
    <cellStyle name="40% - 강조색4 2 2 4 2 2 9" xfId="17146" xr:uid="{00000000-0005-0000-0000-00009F420000}"/>
    <cellStyle name="40% - 강조색4 2 2 4 2 3" xfId="17147" xr:uid="{00000000-0005-0000-0000-0000A0420000}"/>
    <cellStyle name="40% - 강조색4 2 2 4 2 3 10" xfId="17148" xr:uid="{00000000-0005-0000-0000-0000A1420000}"/>
    <cellStyle name="40% - 강조색4 2 2 4 2 3 2" xfId="17149" xr:uid="{00000000-0005-0000-0000-0000A2420000}"/>
    <cellStyle name="40% - 강조색4 2 2 4 2 3 2 2" xfId="17150" xr:uid="{00000000-0005-0000-0000-0000A3420000}"/>
    <cellStyle name="40% - 강조색4 2 2 4 2 3 2 3" xfId="17151" xr:uid="{00000000-0005-0000-0000-0000A4420000}"/>
    <cellStyle name="40% - 강조색4 2 2 4 2 3 2 4" xfId="17152" xr:uid="{00000000-0005-0000-0000-0000A5420000}"/>
    <cellStyle name="40% - 강조색4 2 2 4 2 3 2 5" xfId="17153" xr:uid="{00000000-0005-0000-0000-0000A6420000}"/>
    <cellStyle name="40% - 강조색4 2 2 4 2 3 2 6" xfId="17154" xr:uid="{00000000-0005-0000-0000-0000A7420000}"/>
    <cellStyle name="40% - 강조색4 2 2 4 2 3 3" xfId="17155" xr:uid="{00000000-0005-0000-0000-0000A8420000}"/>
    <cellStyle name="40% - 강조색4 2 2 4 2 3 3 2" xfId="17156" xr:uid="{00000000-0005-0000-0000-0000A9420000}"/>
    <cellStyle name="40% - 강조색4 2 2 4 2 3 4" xfId="17157" xr:uid="{00000000-0005-0000-0000-0000AA420000}"/>
    <cellStyle name="40% - 강조색4 2 2 4 2 3 4 2" xfId="17158" xr:uid="{00000000-0005-0000-0000-0000AB420000}"/>
    <cellStyle name="40% - 강조색4 2 2 4 2 3 5" xfId="17159" xr:uid="{00000000-0005-0000-0000-0000AC420000}"/>
    <cellStyle name="40% - 강조색4 2 2 4 2 3 5 2" xfId="17160" xr:uid="{00000000-0005-0000-0000-0000AD420000}"/>
    <cellStyle name="40% - 강조색4 2 2 4 2 3 6" xfId="17161" xr:uid="{00000000-0005-0000-0000-0000AE420000}"/>
    <cellStyle name="40% - 강조색4 2 2 4 2 3 7" xfId="17162" xr:uid="{00000000-0005-0000-0000-0000AF420000}"/>
    <cellStyle name="40% - 강조색4 2 2 4 2 3 8" xfId="17163" xr:uid="{00000000-0005-0000-0000-0000B0420000}"/>
    <cellStyle name="40% - 강조색4 2 2 4 2 3 9" xfId="17164" xr:uid="{00000000-0005-0000-0000-0000B1420000}"/>
    <cellStyle name="40% - 강조색4 2 2 4 2 4" xfId="17165" xr:uid="{00000000-0005-0000-0000-0000B2420000}"/>
    <cellStyle name="40% - 강조색4 2 2 4 2 4 2" xfId="17166" xr:uid="{00000000-0005-0000-0000-0000B3420000}"/>
    <cellStyle name="40% - 강조색4 2 2 4 2 4 3" xfId="17167" xr:uid="{00000000-0005-0000-0000-0000B4420000}"/>
    <cellStyle name="40% - 강조색4 2 2 4 2 4 4" xfId="17168" xr:uid="{00000000-0005-0000-0000-0000B5420000}"/>
    <cellStyle name="40% - 강조색4 2 2 4 2 4 5" xfId="17169" xr:uid="{00000000-0005-0000-0000-0000B6420000}"/>
    <cellStyle name="40% - 강조색4 2 2 4 2 4 6" xfId="17170" xr:uid="{00000000-0005-0000-0000-0000B7420000}"/>
    <cellStyle name="40% - 강조색4 2 2 4 2 5" xfId="17171" xr:uid="{00000000-0005-0000-0000-0000B8420000}"/>
    <cellStyle name="40% - 강조색4 2 2 4 2 5 2" xfId="17172" xr:uid="{00000000-0005-0000-0000-0000B9420000}"/>
    <cellStyle name="40% - 강조색4 2 2 4 2 6" xfId="17173" xr:uid="{00000000-0005-0000-0000-0000BA420000}"/>
    <cellStyle name="40% - 강조색4 2 2 4 2 6 2" xfId="17174" xr:uid="{00000000-0005-0000-0000-0000BB420000}"/>
    <cellStyle name="40% - 강조색4 2 2 4 2 7" xfId="17175" xr:uid="{00000000-0005-0000-0000-0000BC420000}"/>
    <cellStyle name="40% - 강조색4 2 2 4 2 7 2" xfId="17176" xr:uid="{00000000-0005-0000-0000-0000BD420000}"/>
    <cellStyle name="40% - 강조색4 2 2 4 2 8" xfId="17177" xr:uid="{00000000-0005-0000-0000-0000BE420000}"/>
    <cellStyle name="40% - 강조색4 2 2 4 2 9" xfId="17178" xr:uid="{00000000-0005-0000-0000-0000BF420000}"/>
    <cellStyle name="40% - 강조색4 2 2 4 3" xfId="17179" xr:uid="{00000000-0005-0000-0000-0000C0420000}"/>
    <cellStyle name="40% - 강조색4 2 2 4 3 10" xfId="17180" xr:uid="{00000000-0005-0000-0000-0000C1420000}"/>
    <cellStyle name="40% - 강조색4 2 2 4 3 2" xfId="17181" xr:uid="{00000000-0005-0000-0000-0000C2420000}"/>
    <cellStyle name="40% - 강조색4 2 2 4 3 2 2" xfId="17182" xr:uid="{00000000-0005-0000-0000-0000C3420000}"/>
    <cellStyle name="40% - 강조색4 2 2 4 3 2 2 2" xfId="17183" xr:uid="{00000000-0005-0000-0000-0000C4420000}"/>
    <cellStyle name="40% - 강조색4 2 2 4 3 2 2 3" xfId="17184" xr:uid="{00000000-0005-0000-0000-0000C5420000}"/>
    <cellStyle name="40% - 강조색4 2 2 4 3 2 2 4" xfId="17185" xr:uid="{00000000-0005-0000-0000-0000C6420000}"/>
    <cellStyle name="40% - 강조색4 2 2 4 3 2 2 5" xfId="17186" xr:uid="{00000000-0005-0000-0000-0000C7420000}"/>
    <cellStyle name="40% - 강조색4 2 2 4 3 2 3" xfId="17187" xr:uid="{00000000-0005-0000-0000-0000C8420000}"/>
    <cellStyle name="40% - 강조색4 2 2 4 3 2 4" xfId="17188" xr:uid="{00000000-0005-0000-0000-0000C9420000}"/>
    <cellStyle name="40% - 강조색4 2 2 4 3 2 5" xfId="17189" xr:uid="{00000000-0005-0000-0000-0000CA420000}"/>
    <cellStyle name="40% - 강조색4 2 2 4 3 2 6" xfId="17190" xr:uid="{00000000-0005-0000-0000-0000CB420000}"/>
    <cellStyle name="40% - 강조색4 2 2 4 3 2 7" xfId="17191" xr:uid="{00000000-0005-0000-0000-0000CC420000}"/>
    <cellStyle name="40% - 강조색4 2 2 4 3 3" xfId="17192" xr:uid="{00000000-0005-0000-0000-0000CD420000}"/>
    <cellStyle name="40% - 강조색4 2 2 4 3 3 2" xfId="17193" xr:uid="{00000000-0005-0000-0000-0000CE420000}"/>
    <cellStyle name="40% - 강조색4 2 2 4 3 3 3" xfId="17194" xr:uid="{00000000-0005-0000-0000-0000CF420000}"/>
    <cellStyle name="40% - 강조색4 2 2 4 3 3 4" xfId="17195" xr:uid="{00000000-0005-0000-0000-0000D0420000}"/>
    <cellStyle name="40% - 강조색4 2 2 4 3 3 5" xfId="17196" xr:uid="{00000000-0005-0000-0000-0000D1420000}"/>
    <cellStyle name="40% - 강조색4 2 2 4 3 3 6" xfId="17197" xr:uid="{00000000-0005-0000-0000-0000D2420000}"/>
    <cellStyle name="40% - 강조색4 2 2 4 3 4" xfId="17198" xr:uid="{00000000-0005-0000-0000-0000D3420000}"/>
    <cellStyle name="40% - 강조색4 2 2 4 3 4 2" xfId="17199" xr:uid="{00000000-0005-0000-0000-0000D4420000}"/>
    <cellStyle name="40% - 강조색4 2 2 4 3 5" xfId="17200" xr:uid="{00000000-0005-0000-0000-0000D5420000}"/>
    <cellStyle name="40% - 강조색4 2 2 4 3 5 2" xfId="17201" xr:uid="{00000000-0005-0000-0000-0000D6420000}"/>
    <cellStyle name="40% - 강조색4 2 2 4 3 6" xfId="17202" xr:uid="{00000000-0005-0000-0000-0000D7420000}"/>
    <cellStyle name="40% - 강조색4 2 2 4 3 7" xfId="17203" xr:uid="{00000000-0005-0000-0000-0000D8420000}"/>
    <cellStyle name="40% - 강조색4 2 2 4 3 8" xfId="17204" xr:uid="{00000000-0005-0000-0000-0000D9420000}"/>
    <cellStyle name="40% - 강조색4 2 2 4 3 9" xfId="17205" xr:uid="{00000000-0005-0000-0000-0000DA420000}"/>
    <cellStyle name="40% - 강조색4 2 2 4 4" xfId="17206" xr:uid="{00000000-0005-0000-0000-0000DB420000}"/>
    <cellStyle name="40% - 강조색4 2 2 4 4 10" xfId="17207" xr:uid="{00000000-0005-0000-0000-0000DC420000}"/>
    <cellStyle name="40% - 강조색4 2 2 4 4 2" xfId="17208" xr:uid="{00000000-0005-0000-0000-0000DD420000}"/>
    <cellStyle name="40% - 강조색4 2 2 4 4 2 2" xfId="17209" xr:uid="{00000000-0005-0000-0000-0000DE420000}"/>
    <cellStyle name="40% - 강조색4 2 2 4 4 2 2 2" xfId="17210" xr:uid="{00000000-0005-0000-0000-0000DF420000}"/>
    <cellStyle name="40% - 강조색4 2 2 4 4 2 2 3" xfId="17211" xr:uid="{00000000-0005-0000-0000-0000E0420000}"/>
    <cellStyle name="40% - 강조색4 2 2 4 4 2 2 4" xfId="17212" xr:uid="{00000000-0005-0000-0000-0000E1420000}"/>
    <cellStyle name="40% - 강조색4 2 2 4 4 2 2 5" xfId="17213" xr:uid="{00000000-0005-0000-0000-0000E2420000}"/>
    <cellStyle name="40% - 강조색4 2 2 4 4 2 3" xfId="17214" xr:uid="{00000000-0005-0000-0000-0000E3420000}"/>
    <cellStyle name="40% - 강조색4 2 2 4 4 2 4" xfId="17215" xr:uid="{00000000-0005-0000-0000-0000E4420000}"/>
    <cellStyle name="40% - 강조색4 2 2 4 4 2 5" xfId="17216" xr:uid="{00000000-0005-0000-0000-0000E5420000}"/>
    <cellStyle name="40% - 강조색4 2 2 4 4 2 6" xfId="17217" xr:uid="{00000000-0005-0000-0000-0000E6420000}"/>
    <cellStyle name="40% - 강조색4 2 2 4 4 2 7" xfId="17218" xr:uid="{00000000-0005-0000-0000-0000E7420000}"/>
    <cellStyle name="40% - 강조색4 2 2 4 4 3" xfId="17219" xr:uid="{00000000-0005-0000-0000-0000E8420000}"/>
    <cellStyle name="40% - 강조색4 2 2 4 4 3 2" xfId="17220" xr:uid="{00000000-0005-0000-0000-0000E9420000}"/>
    <cellStyle name="40% - 강조색4 2 2 4 4 3 3" xfId="17221" xr:uid="{00000000-0005-0000-0000-0000EA420000}"/>
    <cellStyle name="40% - 강조색4 2 2 4 4 3 4" xfId="17222" xr:uid="{00000000-0005-0000-0000-0000EB420000}"/>
    <cellStyle name="40% - 강조색4 2 2 4 4 3 5" xfId="17223" xr:uid="{00000000-0005-0000-0000-0000EC420000}"/>
    <cellStyle name="40% - 강조색4 2 2 4 4 3 6" xfId="17224" xr:uid="{00000000-0005-0000-0000-0000ED420000}"/>
    <cellStyle name="40% - 강조색4 2 2 4 4 4" xfId="17225" xr:uid="{00000000-0005-0000-0000-0000EE420000}"/>
    <cellStyle name="40% - 강조색4 2 2 4 4 4 2" xfId="17226" xr:uid="{00000000-0005-0000-0000-0000EF420000}"/>
    <cellStyle name="40% - 강조색4 2 2 4 4 5" xfId="17227" xr:uid="{00000000-0005-0000-0000-0000F0420000}"/>
    <cellStyle name="40% - 강조색4 2 2 4 4 5 2" xfId="17228" xr:uid="{00000000-0005-0000-0000-0000F1420000}"/>
    <cellStyle name="40% - 강조색4 2 2 4 4 6" xfId="17229" xr:uid="{00000000-0005-0000-0000-0000F2420000}"/>
    <cellStyle name="40% - 강조색4 2 2 4 4 7" xfId="17230" xr:uid="{00000000-0005-0000-0000-0000F3420000}"/>
    <cellStyle name="40% - 강조색4 2 2 4 4 8" xfId="17231" xr:uid="{00000000-0005-0000-0000-0000F4420000}"/>
    <cellStyle name="40% - 강조색4 2 2 4 4 9" xfId="17232" xr:uid="{00000000-0005-0000-0000-0000F5420000}"/>
    <cellStyle name="40% - 강조색4 2 2 4 5" xfId="17233" xr:uid="{00000000-0005-0000-0000-0000F6420000}"/>
    <cellStyle name="40% - 강조색4 2 2 4 5 10" xfId="17234" xr:uid="{00000000-0005-0000-0000-0000F7420000}"/>
    <cellStyle name="40% - 강조색4 2 2 4 5 2" xfId="17235" xr:uid="{00000000-0005-0000-0000-0000F8420000}"/>
    <cellStyle name="40% - 강조색4 2 2 4 5 2 2" xfId="17236" xr:uid="{00000000-0005-0000-0000-0000F9420000}"/>
    <cellStyle name="40% - 강조색4 2 2 4 5 2 3" xfId="17237" xr:uid="{00000000-0005-0000-0000-0000FA420000}"/>
    <cellStyle name="40% - 강조색4 2 2 4 5 2 4" xfId="17238" xr:uid="{00000000-0005-0000-0000-0000FB420000}"/>
    <cellStyle name="40% - 강조색4 2 2 4 5 2 5" xfId="17239" xr:uid="{00000000-0005-0000-0000-0000FC420000}"/>
    <cellStyle name="40% - 강조색4 2 2 4 5 2 6" xfId="17240" xr:uid="{00000000-0005-0000-0000-0000FD420000}"/>
    <cellStyle name="40% - 강조색4 2 2 4 5 3" xfId="17241" xr:uid="{00000000-0005-0000-0000-0000FE420000}"/>
    <cellStyle name="40% - 강조색4 2 2 4 5 3 2" xfId="17242" xr:uid="{00000000-0005-0000-0000-0000FF420000}"/>
    <cellStyle name="40% - 강조색4 2 2 4 5 4" xfId="17243" xr:uid="{00000000-0005-0000-0000-000000430000}"/>
    <cellStyle name="40% - 강조색4 2 2 4 5 4 2" xfId="17244" xr:uid="{00000000-0005-0000-0000-000001430000}"/>
    <cellStyle name="40% - 강조색4 2 2 4 5 5" xfId="17245" xr:uid="{00000000-0005-0000-0000-000002430000}"/>
    <cellStyle name="40% - 강조색4 2 2 4 5 5 2" xfId="17246" xr:uid="{00000000-0005-0000-0000-000003430000}"/>
    <cellStyle name="40% - 강조색4 2 2 4 5 6" xfId="17247" xr:uid="{00000000-0005-0000-0000-000004430000}"/>
    <cellStyle name="40% - 강조색4 2 2 4 5 7" xfId="17248" xr:uid="{00000000-0005-0000-0000-000005430000}"/>
    <cellStyle name="40% - 강조색4 2 2 4 5 8" xfId="17249" xr:uid="{00000000-0005-0000-0000-000006430000}"/>
    <cellStyle name="40% - 강조색4 2 2 4 5 9" xfId="17250" xr:uid="{00000000-0005-0000-0000-000007430000}"/>
    <cellStyle name="40% - 강조색4 2 2 4 6" xfId="17251" xr:uid="{00000000-0005-0000-0000-000008430000}"/>
    <cellStyle name="40% - 강조색4 2 2 4 6 2" xfId="17252" xr:uid="{00000000-0005-0000-0000-000009430000}"/>
    <cellStyle name="40% - 강조색4 2 2 4 6 3" xfId="17253" xr:uid="{00000000-0005-0000-0000-00000A430000}"/>
    <cellStyle name="40% - 강조색4 2 2 4 6 4" xfId="17254" xr:uid="{00000000-0005-0000-0000-00000B430000}"/>
    <cellStyle name="40% - 강조색4 2 2 4 6 5" xfId="17255" xr:uid="{00000000-0005-0000-0000-00000C430000}"/>
    <cellStyle name="40% - 강조색4 2 2 4 6 6" xfId="17256" xr:uid="{00000000-0005-0000-0000-00000D430000}"/>
    <cellStyle name="40% - 강조색4 2 2 4 7" xfId="17257" xr:uid="{00000000-0005-0000-0000-00000E430000}"/>
    <cellStyle name="40% - 강조색4 2 2 4 7 2" xfId="17258" xr:uid="{00000000-0005-0000-0000-00000F430000}"/>
    <cellStyle name="40% - 강조색4 2 2 4 8" xfId="17259" xr:uid="{00000000-0005-0000-0000-000010430000}"/>
    <cellStyle name="40% - 강조색4 2 2 4 8 2" xfId="17260" xr:uid="{00000000-0005-0000-0000-000011430000}"/>
    <cellStyle name="40% - 강조색4 2 2 4 9" xfId="17261" xr:uid="{00000000-0005-0000-0000-000012430000}"/>
    <cellStyle name="40% - 강조색4 2 2 4 9 2" xfId="17262" xr:uid="{00000000-0005-0000-0000-000013430000}"/>
    <cellStyle name="40% - 강조색4 2 2 5" xfId="17263" xr:uid="{00000000-0005-0000-0000-000014430000}"/>
    <cellStyle name="40% - 강조색4 2 2 5 10" xfId="17264" xr:uid="{00000000-0005-0000-0000-000015430000}"/>
    <cellStyle name="40% - 강조색4 2 2 5 11" xfId="17265" xr:uid="{00000000-0005-0000-0000-000016430000}"/>
    <cellStyle name="40% - 강조색4 2 2 5 12" xfId="17266" xr:uid="{00000000-0005-0000-0000-000017430000}"/>
    <cellStyle name="40% - 강조색4 2 2 5 13" xfId="17267" xr:uid="{00000000-0005-0000-0000-000018430000}"/>
    <cellStyle name="40% - 강조색4 2 2 5 14" xfId="17268" xr:uid="{00000000-0005-0000-0000-000019430000}"/>
    <cellStyle name="40% - 강조색4 2 2 5 2" xfId="17269" xr:uid="{00000000-0005-0000-0000-00001A430000}"/>
    <cellStyle name="40% - 강조색4 2 2 5 2 10" xfId="17270" xr:uid="{00000000-0005-0000-0000-00001B430000}"/>
    <cellStyle name="40% - 강조색4 2 2 5 2 11" xfId="17271" xr:uid="{00000000-0005-0000-0000-00001C430000}"/>
    <cellStyle name="40% - 강조색4 2 2 5 2 12" xfId="17272" xr:uid="{00000000-0005-0000-0000-00001D430000}"/>
    <cellStyle name="40% - 강조색4 2 2 5 2 2" xfId="17273" xr:uid="{00000000-0005-0000-0000-00001E430000}"/>
    <cellStyle name="40% - 강조색4 2 2 5 2 2 10" xfId="17274" xr:uid="{00000000-0005-0000-0000-00001F430000}"/>
    <cellStyle name="40% - 강조색4 2 2 5 2 2 2" xfId="17275" xr:uid="{00000000-0005-0000-0000-000020430000}"/>
    <cellStyle name="40% - 강조색4 2 2 5 2 2 2 2" xfId="17276" xr:uid="{00000000-0005-0000-0000-000021430000}"/>
    <cellStyle name="40% - 강조색4 2 2 5 2 2 2 2 2" xfId="17277" xr:uid="{00000000-0005-0000-0000-000022430000}"/>
    <cellStyle name="40% - 강조색4 2 2 5 2 2 2 2 3" xfId="17278" xr:uid="{00000000-0005-0000-0000-000023430000}"/>
    <cellStyle name="40% - 강조색4 2 2 5 2 2 2 2 4" xfId="17279" xr:uid="{00000000-0005-0000-0000-000024430000}"/>
    <cellStyle name="40% - 강조색4 2 2 5 2 2 2 2 5" xfId="17280" xr:uid="{00000000-0005-0000-0000-000025430000}"/>
    <cellStyle name="40% - 강조색4 2 2 5 2 2 2 3" xfId="17281" xr:uid="{00000000-0005-0000-0000-000026430000}"/>
    <cellStyle name="40% - 강조색4 2 2 5 2 2 2 4" xfId="17282" xr:uid="{00000000-0005-0000-0000-000027430000}"/>
    <cellStyle name="40% - 강조색4 2 2 5 2 2 2 5" xfId="17283" xr:uid="{00000000-0005-0000-0000-000028430000}"/>
    <cellStyle name="40% - 강조색4 2 2 5 2 2 2 6" xfId="17284" xr:uid="{00000000-0005-0000-0000-000029430000}"/>
    <cellStyle name="40% - 강조색4 2 2 5 2 2 2 7" xfId="17285" xr:uid="{00000000-0005-0000-0000-00002A430000}"/>
    <cellStyle name="40% - 강조색4 2 2 5 2 2 3" xfId="17286" xr:uid="{00000000-0005-0000-0000-00002B430000}"/>
    <cellStyle name="40% - 강조색4 2 2 5 2 2 3 2" xfId="17287" xr:uid="{00000000-0005-0000-0000-00002C430000}"/>
    <cellStyle name="40% - 강조색4 2 2 5 2 2 3 3" xfId="17288" xr:uid="{00000000-0005-0000-0000-00002D430000}"/>
    <cellStyle name="40% - 강조색4 2 2 5 2 2 3 4" xfId="17289" xr:uid="{00000000-0005-0000-0000-00002E430000}"/>
    <cellStyle name="40% - 강조색4 2 2 5 2 2 3 5" xfId="17290" xr:uid="{00000000-0005-0000-0000-00002F430000}"/>
    <cellStyle name="40% - 강조색4 2 2 5 2 2 3 6" xfId="17291" xr:uid="{00000000-0005-0000-0000-000030430000}"/>
    <cellStyle name="40% - 강조색4 2 2 5 2 2 4" xfId="17292" xr:uid="{00000000-0005-0000-0000-000031430000}"/>
    <cellStyle name="40% - 강조색4 2 2 5 2 2 4 2" xfId="17293" xr:uid="{00000000-0005-0000-0000-000032430000}"/>
    <cellStyle name="40% - 강조색4 2 2 5 2 2 5" xfId="17294" xr:uid="{00000000-0005-0000-0000-000033430000}"/>
    <cellStyle name="40% - 강조색4 2 2 5 2 2 5 2" xfId="17295" xr:uid="{00000000-0005-0000-0000-000034430000}"/>
    <cellStyle name="40% - 강조색4 2 2 5 2 2 6" xfId="17296" xr:uid="{00000000-0005-0000-0000-000035430000}"/>
    <cellStyle name="40% - 강조색4 2 2 5 2 2 7" xfId="17297" xr:uid="{00000000-0005-0000-0000-000036430000}"/>
    <cellStyle name="40% - 강조색4 2 2 5 2 2 8" xfId="17298" xr:uid="{00000000-0005-0000-0000-000037430000}"/>
    <cellStyle name="40% - 강조색4 2 2 5 2 2 9" xfId="17299" xr:uid="{00000000-0005-0000-0000-000038430000}"/>
    <cellStyle name="40% - 강조색4 2 2 5 2 3" xfId="17300" xr:uid="{00000000-0005-0000-0000-000039430000}"/>
    <cellStyle name="40% - 강조색4 2 2 5 2 3 10" xfId="17301" xr:uid="{00000000-0005-0000-0000-00003A430000}"/>
    <cellStyle name="40% - 강조색4 2 2 5 2 3 2" xfId="17302" xr:uid="{00000000-0005-0000-0000-00003B430000}"/>
    <cellStyle name="40% - 강조색4 2 2 5 2 3 2 2" xfId="17303" xr:uid="{00000000-0005-0000-0000-00003C430000}"/>
    <cellStyle name="40% - 강조색4 2 2 5 2 3 2 3" xfId="17304" xr:uid="{00000000-0005-0000-0000-00003D430000}"/>
    <cellStyle name="40% - 강조색4 2 2 5 2 3 2 4" xfId="17305" xr:uid="{00000000-0005-0000-0000-00003E430000}"/>
    <cellStyle name="40% - 강조색4 2 2 5 2 3 2 5" xfId="17306" xr:uid="{00000000-0005-0000-0000-00003F430000}"/>
    <cellStyle name="40% - 강조색4 2 2 5 2 3 2 6" xfId="17307" xr:uid="{00000000-0005-0000-0000-000040430000}"/>
    <cellStyle name="40% - 강조색4 2 2 5 2 3 3" xfId="17308" xr:uid="{00000000-0005-0000-0000-000041430000}"/>
    <cellStyle name="40% - 강조색4 2 2 5 2 3 3 2" xfId="17309" xr:uid="{00000000-0005-0000-0000-000042430000}"/>
    <cellStyle name="40% - 강조색4 2 2 5 2 3 4" xfId="17310" xr:uid="{00000000-0005-0000-0000-000043430000}"/>
    <cellStyle name="40% - 강조색4 2 2 5 2 3 4 2" xfId="17311" xr:uid="{00000000-0005-0000-0000-000044430000}"/>
    <cellStyle name="40% - 강조색4 2 2 5 2 3 5" xfId="17312" xr:uid="{00000000-0005-0000-0000-000045430000}"/>
    <cellStyle name="40% - 강조색4 2 2 5 2 3 5 2" xfId="17313" xr:uid="{00000000-0005-0000-0000-000046430000}"/>
    <cellStyle name="40% - 강조색4 2 2 5 2 3 6" xfId="17314" xr:uid="{00000000-0005-0000-0000-000047430000}"/>
    <cellStyle name="40% - 강조색4 2 2 5 2 3 7" xfId="17315" xr:uid="{00000000-0005-0000-0000-000048430000}"/>
    <cellStyle name="40% - 강조색4 2 2 5 2 3 8" xfId="17316" xr:uid="{00000000-0005-0000-0000-000049430000}"/>
    <cellStyle name="40% - 강조색4 2 2 5 2 3 9" xfId="17317" xr:uid="{00000000-0005-0000-0000-00004A430000}"/>
    <cellStyle name="40% - 강조색4 2 2 5 2 4" xfId="17318" xr:uid="{00000000-0005-0000-0000-00004B430000}"/>
    <cellStyle name="40% - 강조색4 2 2 5 2 4 2" xfId="17319" xr:uid="{00000000-0005-0000-0000-00004C430000}"/>
    <cellStyle name="40% - 강조색4 2 2 5 2 4 3" xfId="17320" xr:uid="{00000000-0005-0000-0000-00004D430000}"/>
    <cellStyle name="40% - 강조색4 2 2 5 2 4 4" xfId="17321" xr:uid="{00000000-0005-0000-0000-00004E430000}"/>
    <cellStyle name="40% - 강조색4 2 2 5 2 4 5" xfId="17322" xr:uid="{00000000-0005-0000-0000-00004F430000}"/>
    <cellStyle name="40% - 강조색4 2 2 5 2 4 6" xfId="17323" xr:uid="{00000000-0005-0000-0000-000050430000}"/>
    <cellStyle name="40% - 강조색4 2 2 5 2 5" xfId="17324" xr:uid="{00000000-0005-0000-0000-000051430000}"/>
    <cellStyle name="40% - 강조색4 2 2 5 2 5 2" xfId="17325" xr:uid="{00000000-0005-0000-0000-000052430000}"/>
    <cellStyle name="40% - 강조색4 2 2 5 2 6" xfId="17326" xr:uid="{00000000-0005-0000-0000-000053430000}"/>
    <cellStyle name="40% - 강조색4 2 2 5 2 6 2" xfId="17327" xr:uid="{00000000-0005-0000-0000-000054430000}"/>
    <cellStyle name="40% - 강조색4 2 2 5 2 7" xfId="17328" xr:uid="{00000000-0005-0000-0000-000055430000}"/>
    <cellStyle name="40% - 강조색4 2 2 5 2 7 2" xfId="17329" xr:uid="{00000000-0005-0000-0000-000056430000}"/>
    <cellStyle name="40% - 강조색4 2 2 5 2 8" xfId="17330" xr:uid="{00000000-0005-0000-0000-000057430000}"/>
    <cellStyle name="40% - 강조색4 2 2 5 2 9" xfId="17331" xr:uid="{00000000-0005-0000-0000-000058430000}"/>
    <cellStyle name="40% - 강조색4 2 2 5 3" xfId="17332" xr:uid="{00000000-0005-0000-0000-000059430000}"/>
    <cellStyle name="40% - 강조색4 2 2 5 3 10" xfId="17333" xr:uid="{00000000-0005-0000-0000-00005A430000}"/>
    <cellStyle name="40% - 강조색4 2 2 5 3 2" xfId="17334" xr:uid="{00000000-0005-0000-0000-00005B430000}"/>
    <cellStyle name="40% - 강조색4 2 2 5 3 2 2" xfId="17335" xr:uid="{00000000-0005-0000-0000-00005C430000}"/>
    <cellStyle name="40% - 강조색4 2 2 5 3 2 2 2" xfId="17336" xr:uid="{00000000-0005-0000-0000-00005D430000}"/>
    <cellStyle name="40% - 강조색4 2 2 5 3 2 2 3" xfId="17337" xr:uid="{00000000-0005-0000-0000-00005E430000}"/>
    <cellStyle name="40% - 강조색4 2 2 5 3 2 2 4" xfId="17338" xr:uid="{00000000-0005-0000-0000-00005F430000}"/>
    <cellStyle name="40% - 강조색4 2 2 5 3 2 2 5" xfId="17339" xr:uid="{00000000-0005-0000-0000-000060430000}"/>
    <cellStyle name="40% - 강조색4 2 2 5 3 2 3" xfId="17340" xr:uid="{00000000-0005-0000-0000-000061430000}"/>
    <cellStyle name="40% - 강조색4 2 2 5 3 2 4" xfId="17341" xr:uid="{00000000-0005-0000-0000-000062430000}"/>
    <cellStyle name="40% - 강조색4 2 2 5 3 2 5" xfId="17342" xr:uid="{00000000-0005-0000-0000-000063430000}"/>
    <cellStyle name="40% - 강조색4 2 2 5 3 2 6" xfId="17343" xr:uid="{00000000-0005-0000-0000-000064430000}"/>
    <cellStyle name="40% - 강조색4 2 2 5 3 2 7" xfId="17344" xr:uid="{00000000-0005-0000-0000-000065430000}"/>
    <cellStyle name="40% - 강조색4 2 2 5 3 3" xfId="17345" xr:uid="{00000000-0005-0000-0000-000066430000}"/>
    <cellStyle name="40% - 강조색4 2 2 5 3 3 2" xfId="17346" xr:uid="{00000000-0005-0000-0000-000067430000}"/>
    <cellStyle name="40% - 강조색4 2 2 5 3 3 3" xfId="17347" xr:uid="{00000000-0005-0000-0000-000068430000}"/>
    <cellStyle name="40% - 강조색4 2 2 5 3 3 4" xfId="17348" xr:uid="{00000000-0005-0000-0000-000069430000}"/>
    <cellStyle name="40% - 강조색4 2 2 5 3 3 5" xfId="17349" xr:uid="{00000000-0005-0000-0000-00006A430000}"/>
    <cellStyle name="40% - 강조색4 2 2 5 3 3 6" xfId="17350" xr:uid="{00000000-0005-0000-0000-00006B430000}"/>
    <cellStyle name="40% - 강조색4 2 2 5 3 4" xfId="17351" xr:uid="{00000000-0005-0000-0000-00006C430000}"/>
    <cellStyle name="40% - 강조색4 2 2 5 3 4 2" xfId="17352" xr:uid="{00000000-0005-0000-0000-00006D430000}"/>
    <cellStyle name="40% - 강조색4 2 2 5 3 5" xfId="17353" xr:uid="{00000000-0005-0000-0000-00006E430000}"/>
    <cellStyle name="40% - 강조색4 2 2 5 3 5 2" xfId="17354" xr:uid="{00000000-0005-0000-0000-00006F430000}"/>
    <cellStyle name="40% - 강조색4 2 2 5 3 6" xfId="17355" xr:uid="{00000000-0005-0000-0000-000070430000}"/>
    <cellStyle name="40% - 강조색4 2 2 5 3 7" xfId="17356" xr:uid="{00000000-0005-0000-0000-000071430000}"/>
    <cellStyle name="40% - 강조색4 2 2 5 3 8" xfId="17357" xr:uid="{00000000-0005-0000-0000-000072430000}"/>
    <cellStyle name="40% - 강조색4 2 2 5 3 9" xfId="17358" xr:uid="{00000000-0005-0000-0000-000073430000}"/>
    <cellStyle name="40% - 강조색4 2 2 5 4" xfId="17359" xr:uid="{00000000-0005-0000-0000-000074430000}"/>
    <cellStyle name="40% - 강조색4 2 2 5 4 10" xfId="17360" xr:uid="{00000000-0005-0000-0000-000075430000}"/>
    <cellStyle name="40% - 강조색4 2 2 5 4 2" xfId="17361" xr:uid="{00000000-0005-0000-0000-000076430000}"/>
    <cellStyle name="40% - 강조색4 2 2 5 4 2 2" xfId="17362" xr:uid="{00000000-0005-0000-0000-000077430000}"/>
    <cellStyle name="40% - 강조색4 2 2 5 4 2 2 2" xfId="17363" xr:uid="{00000000-0005-0000-0000-000078430000}"/>
    <cellStyle name="40% - 강조색4 2 2 5 4 2 2 3" xfId="17364" xr:uid="{00000000-0005-0000-0000-000079430000}"/>
    <cellStyle name="40% - 강조색4 2 2 5 4 2 2 4" xfId="17365" xr:uid="{00000000-0005-0000-0000-00007A430000}"/>
    <cellStyle name="40% - 강조색4 2 2 5 4 2 2 5" xfId="17366" xr:uid="{00000000-0005-0000-0000-00007B430000}"/>
    <cellStyle name="40% - 강조색4 2 2 5 4 2 3" xfId="17367" xr:uid="{00000000-0005-0000-0000-00007C430000}"/>
    <cellStyle name="40% - 강조색4 2 2 5 4 2 4" xfId="17368" xr:uid="{00000000-0005-0000-0000-00007D430000}"/>
    <cellStyle name="40% - 강조색4 2 2 5 4 2 5" xfId="17369" xr:uid="{00000000-0005-0000-0000-00007E430000}"/>
    <cellStyle name="40% - 강조색4 2 2 5 4 2 6" xfId="17370" xr:uid="{00000000-0005-0000-0000-00007F430000}"/>
    <cellStyle name="40% - 강조색4 2 2 5 4 2 7" xfId="17371" xr:uid="{00000000-0005-0000-0000-000080430000}"/>
    <cellStyle name="40% - 강조색4 2 2 5 4 3" xfId="17372" xr:uid="{00000000-0005-0000-0000-000081430000}"/>
    <cellStyle name="40% - 강조색4 2 2 5 4 3 2" xfId="17373" xr:uid="{00000000-0005-0000-0000-000082430000}"/>
    <cellStyle name="40% - 강조색4 2 2 5 4 3 3" xfId="17374" xr:uid="{00000000-0005-0000-0000-000083430000}"/>
    <cellStyle name="40% - 강조색4 2 2 5 4 3 4" xfId="17375" xr:uid="{00000000-0005-0000-0000-000084430000}"/>
    <cellStyle name="40% - 강조색4 2 2 5 4 3 5" xfId="17376" xr:uid="{00000000-0005-0000-0000-000085430000}"/>
    <cellStyle name="40% - 강조색4 2 2 5 4 3 6" xfId="17377" xr:uid="{00000000-0005-0000-0000-000086430000}"/>
    <cellStyle name="40% - 강조색4 2 2 5 4 4" xfId="17378" xr:uid="{00000000-0005-0000-0000-000087430000}"/>
    <cellStyle name="40% - 강조색4 2 2 5 4 4 2" xfId="17379" xr:uid="{00000000-0005-0000-0000-000088430000}"/>
    <cellStyle name="40% - 강조색4 2 2 5 4 5" xfId="17380" xr:uid="{00000000-0005-0000-0000-000089430000}"/>
    <cellStyle name="40% - 강조색4 2 2 5 4 5 2" xfId="17381" xr:uid="{00000000-0005-0000-0000-00008A430000}"/>
    <cellStyle name="40% - 강조색4 2 2 5 4 6" xfId="17382" xr:uid="{00000000-0005-0000-0000-00008B430000}"/>
    <cellStyle name="40% - 강조색4 2 2 5 4 7" xfId="17383" xr:uid="{00000000-0005-0000-0000-00008C430000}"/>
    <cellStyle name="40% - 강조색4 2 2 5 4 8" xfId="17384" xr:uid="{00000000-0005-0000-0000-00008D430000}"/>
    <cellStyle name="40% - 강조색4 2 2 5 4 9" xfId="17385" xr:uid="{00000000-0005-0000-0000-00008E430000}"/>
    <cellStyle name="40% - 강조색4 2 2 5 5" xfId="17386" xr:uid="{00000000-0005-0000-0000-00008F430000}"/>
    <cellStyle name="40% - 강조색4 2 2 5 5 10" xfId="17387" xr:uid="{00000000-0005-0000-0000-000090430000}"/>
    <cellStyle name="40% - 강조색4 2 2 5 5 2" xfId="17388" xr:uid="{00000000-0005-0000-0000-000091430000}"/>
    <cellStyle name="40% - 강조색4 2 2 5 5 2 2" xfId="17389" xr:uid="{00000000-0005-0000-0000-000092430000}"/>
    <cellStyle name="40% - 강조색4 2 2 5 5 2 3" xfId="17390" xr:uid="{00000000-0005-0000-0000-000093430000}"/>
    <cellStyle name="40% - 강조색4 2 2 5 5 2 4" xfId="17391" xr:uid="{00000000-0005-0000-0000-000094430000}"/>
    <cellStyle name="40% - 강조색4 2 2 5 5 2 5" xfId="17392" xr:uid="{00000000-0005-0000-0000-000095430000}"/>
    <cellStyle name="40% - 강조색4 2 2 5 5 2 6" xfId="17393" xr:uid="{00000000-0005-0000-0000-000096430000}"/>
    <cellStyle name="40% - 강조색4 2 2 5 5 3" xfId="17394" xr:uid="{00000000-0005-0000-0000-000097430000}"/>
    <cellStyle name="40% - 강조색4 2 2 5 5 3 2" xfId="17395" xr:uid="{00000000-0005-0000-0000-000098430000}"/>
    <cellStyle name="40% - 강조색4 2 2 5 5 4" xfId="17396" xr:uid="{00000000-0005-0000-0000-000099430000}"/>
    <cellStyle name="40% - 강조색4 2 2 5 5 4 2" xfId="17397" xr:uid="{00000000-0005-0000-0000-00009A430000}"/>
    <cellStyle name="40% - 강조색4 2 2 5 5 5" xfId="17398" xr:uid="{00000000-0005-0000-0000-00009B430000}"/>
    <cellStyle name="40% - 강조색4 2 2 5 5 5 2" xfId="17399" xr:uid="{00000000-0005-0000-0000-00009C430000}"/>
    <cellStyle name="40% - 강조색4 2 2 5 5 6" xfId="17400" xr:uid="{00000000-0005-0000-0000-00009D430000}"/>
    <cellStyle name="40% - 강조색4 2 2 5 5 7" xfId="17401" xr:uid="{00000000-0005-0000-0000-00009E430000}"/>
    <cellStyle name="40% - 강조색4 2 2 5 5 8" xfId="17402" xr:uid="{00000000-0005-0000-0000-00009F430000}"/>
    <cellStyle name="40% - 강조색4 2 2 5 5 9" xfId="17403" xr:uid="{00000000-0005-0000-0000-0000A0430000}"/>
    <cellStyle name="40% - 강조색4 2 2 5 6" xfId="17404" xr:uid="{00000000-0005-0000-0000-0000A1430000}"/>
    <cellStyle name="40% - 강조색4 2 2 5 6 2" xfId="17405" xr:uid="{00000000-0005-0000-0000-0000A2430000}"/>
    <cellStyle name="40% - 강조색4 2 2 5 6 3" xfId="17406" xr:uid="{00000000-0005-0000-0000-0000A3430000}"/>
    <cellStyle name="40% - 강조색4 2 2 5 6 4" xfId="17407" xr:uid="{00000000-0005-0000-0000-0000A4430000}"/>
    <cellStyle name="40% - 강조색4 2 2 5 6 5" xfId="17408" xr:uid="{00000000-0005-0000-0000-0000A5430000}"/>
    <cellStyle name="40% - 강조색4 2 2 5 6 6" xfId="17409" xr:uid="{00000000-0005-0000-0000-0000A6430000}"/>
    <cellStyle name="40% - 강조색4 2 2 5 7" xfId="17410" xr:uid="{00000000-0005-0000-0000-0000A7430000}"/>
    <cellStyle name="40% - 강조색4 2 2 5 7 2" xfId="17411" xr:uid="{00000000-0005-0000-0000-0000A8430000}"/>
    <cellStyle name="40% - 강조색4 2 2 5 8" xfId="17412" xr:uid="{00000000-0005-0000-0000-0000A9430000}"/>
    <cellStyle name="40% - 강조색4 2 2 5 8 2" xfId="17413" xr:uid="{00000000-0005-0000-0000-0000AA430000}"/>
    <cellStyle name="40% - 강조색4 2 2 5 9" xfId="17414" xr:uid="{00000000-0005-0000-0000-0000AB430000}"/>
    <cellStyle name="40% - 강조색4 2 2 5 9 2" xfId="17415" xr:uid="{00000000-0005-0000-0000-0000AC430000}"/>
    <cellStyle name="40% - 강조색4 2 2 6" xfId="17416" xr:uid="{00000000-0005-0000-0000-0000AD430000}"/>
    <cellStyle name="40% - 강조색4 2 2 6 10" xfId="17417" xr:uid="{00000000-0005-0000-0000-0000AE430000}"/>
    <cellStyle name="40% - 강조색4 2 2 6 11" xfId="17418" xr:uid="{00000000-0005-0000-0000-0000AF430000}"/>
    <cellStyle name="40% - 강조색4 2 2 6 12" xfId="17419" xr:uid="{00000000-0005-0000-0000-0000B0430000}"/>
    <cellStyle name="40% - 강조색4 2 2 6 13" xfId="17420" xr:uid="{00000000-0005-0000-0000-0000B1430000}"/>
    <cellStyle name="40% - 강조색4 2 2 6 2" xfId="17421" xr:uid="{00000000-0005-0000-0000-0000B2430000}"/>
    <cellStyle name="40% - 강조색4 2 2 6 2 10" xfId="17422" xr:uid="{00000000-0005-0000-0000-0000B3430000}"/>
    <cellStyle name="40% - 강조색4 2 2 6 2 2" xfId="17423" xr:uid="{00000000-0005-0000-0000-0000B4430000}"/>
    <cellStyle name="40% - 강조색4 2 2 6 2 2 2" xfId="17424" xr:uid="{00000000-0005-0000-0000-0000B5430000}"/>
    <cellStyle name="40% - 강조색4 2 2 6 2 2 2 2" xfId="17425" xr:uid="{00000000-0005-0000-0000-0000B6430000}"/>
    <cellStyle name="40% - 강조색4 2 2 6 2 2 2 3" xfId="17426" xr:uid="{00000000-0005-0000-0000-0000B7430000}"/>
    <cellStyle name="40% - 강조색4 2 2 6 2 2 2 4" xfId="17427" xr:uid="{00000000-0005-0000-0000-0000B8430000}"/>
    <cellStyle name="40% - 강조색4 2 2 6 2 2 2 5" xfId="17428" xr:uid="{00000000-0005-0000-0000-0000B9430000}"/>
    <cellStyle name="40% - 강조색4 2 2 6 2 2 3" xfId="17429" xr:uid="{00000000-0005-0000-0000-0000BA430000}"/>
    <cellStyle name="40% - 강조색4 2 2 6 2 2 4" xfId="17430" xr:uid="{00000000-0005-0000-0000-0000BB430000}"/>
    <cellStyle name="40% - 강조색4 2 2 6 2 2 5" xfId="17431" xr:uid="{00000000-0005-0000-0000-0000BC430000}"/>
    <cellStyle name="40% - 강조색4 2 2 6 2 2 6" xfId="17432" xr:uid="{00000000-0005-0000-0000-0000BD430000}"/>
    <cellStyle name="40% - 강조색4 2 2 6 2 2 7" xfId="17433" xr:uid="{00000000-0005-0000-0000-0000BE430000}"/>
    <cellStyle name="40% - 강조색4 2 2 6 2 3" xfId="17434" xr:uid="{00000000-0005-0000-0000-0000BF430000}"/>
    <cellStyle name="40% - 강조색4 2 2 6 2 3 2" xfId="17435" xr:uid="{00000000-0005-0000-0000-0000C0430000}"/>
    <cellStyle name="40% - 강조색4 2 2 6 2 3 3" xfId="17436" xr:uid="{00000000-0005-0000-0000-0000C1430000}"/>
    <cellStyle name="40% - 강조색4 2 2 6 2 3 4" xfId="17437" xr:uid="{00000000-0005-0000-0000-0000C2430000}"/>
    <cellStyle name="40% - 강조색4 2 2 6 2 3 5" xfId="17438" xr:uid="{00000000-0005-0000-0000-0000C3430000}"/>
    <cellStyle name="40% - 강조색4 2 2 6 2 3 6" xfId="17439" xr:uid="{00000000-0005-0000-0000-0000C4430000}"/>
    <cellStyle name="40% - 강조색4 2 2 6 2 4" xfId="17440" xr:uid="{00000000-0005-0000-0000-0000C5430000}"/>
    <cellStyle name="40% - 강조색4 2 2 6 2 4 2" xfId="17441" xr:uid="{00000000-0005-0000-0000-0000C6430000}"/>
    <cellStyle name="40% - 강조색4 2 2 6 2 5" xfId="17442" xr:uid="{00000000-0005-0000-0000-0000C7430000}"/>
    <cellStyle name="40% - 강조색4 2 2 6 2 5 2" xfId="17443" xr:uid="{00000000-0005-0000-0000-0000C8430000}"/>
    <cellStyle name="40% - 강조색4 2 2 6 2 6" xfId="17444" xr:uid="{00000000-0005-0000-0000-0000C9430000}"/>
    <cellStyle name="40% - 강조색4 2 2 6 2 7" xfId="17445" xr:uid="{00000000-0005-0000-0000-0000CA430000}"/>
    <cellStyle name="40% - 강조색4 2 2 6 2 8" xfId="17446" xr:uid="{00000000-0005-0000-0000-0000CB430000}"/>
    <cellStyle name="40% - 강조색4 2 2 6 2 9" xfId="17447" xr:uid="{00000000-0005-0000-0000-0000CC430000}"/>
    <cellStyle name="40% - 강조색4 2 2 6 3" xfId="17448" xr:uid="{00000000-0005-0000-0000-0000CD430000}"/>
    <cellStyle name="40% - 강조색4 2 2 6 3 10" xfId="17449" xr:uid="{00000000-0005-0000-0000-0000CE430000}"/>
    <cellStyle name="40% - 강조색4 2 2 6 3 2" xfId="17450" xr:uid="{00000000-0005-0000-0000-0000CF430000}"/>
    <cellStyle name="40% - 강조색4 2 2 6 3 2 2" xfId="17451" xr:uid="{00000000-0005-0000-0000-0000D0430000}"/>
    <cellStyle name="40% - 강조색4 2 2 6 3 2 2 2" xfId="17452" xr:uid="{00000000-0005-0000-0000-0000D1430000}"/>
    <cellStyle name="40% - 강조색4 2 2 6 3 2 2 3" xfId="17453" xr:uid="{00000000-0005-0000-0000-0000D2430000}"/>
    <cellStyle name="40% - 강조색4 2 2 6 3 2 2 4" xfId="17454" xr:uid="{00000000-0005-0000-0000-0000D3430000}"/>
    <cellStyle name="40% - 강조색4 2 2 6 3 2 2 5" xfId="17455" xr:uid="{00000000-0005-0000-0000-0000D4430000}"/>
    <cellStyle name="40% - 강조색4 2 2 6 3 2 3" xfId="17456" xr:uid="{00000000-0005-0000-0000-0000D5430000}"/>
    <cellStyle name="40% - 강조색4 2 2 6 3 2 4" xfId="17457" xr:uid="{00000000-0005-0000-0000-0000D6430000}"/>
    <cellStyle name="40% - 강조색4 2 2 6 3 2 5" xfId="17458" xr:uid="{00000000-0005-0000-0000-0000D7430000}"/>
    <cellStyle name="40% - 강조색4 2 2 6 3 2 6" xfId="17459" xr:uid="{00000000-0005-0000-0000-0000D8430000}"/>
    <cellStyle name="40% - 강조색4 2 2 6 3 2 7" xfId="17460" xr:uid="{00000000-0005-0000-0000-0000D9430000}"/>
    <cellStyle name="40% - 강조색4 2 2 6 3 3" xfId="17461" xr:uid="{00000000-0005-0000-0000-0000DA430000}"/>
    <cellStyle name="40% - 강조색4 2 2 6 3 3 2" xfId="17462" xr:uid="{00000000-0005-0000-0000-0000DB430000}"/>
    <cellStyle name="40% - 강조색4 2 2 6 3 3 3" xfId="17463" xr:uid="{00000000-0005-0000-0000-0000DC430000}"/>
    <cellStyle name="40% - 강조색4 2 2 6 3 3 4" xfId="17464" xr:uid="{00000000-0005-0000-0000-0000DD430000}"/>
    <cellStyle name="40% - 강조색4 2 2 6 3 3 5" xfId="17465" xr:uid="{00000000-0005-0000-0000-0000DE430000}"/>
    <cellStyle name="40% - 강조색4 2 2 6 3 3 6" xfId="17466" xr:uid="{00000000-0005-0000-0000-0000DF430000}"/>
    <cellStyle name="40% - 강조색4 2 2 6 3 4" xfId="17467" xr:uid="{00000000-0005-0000-0000-0000E0430000}"/>
    <cellStyle name="40% - 강조색4 2 2 6 3 4 2" xfId="17468" xr:uid="{00000000-0005-0000-0000-0000E1430000}"/>
    <cellStyle name="40% - 강조색4 2 2 6 3 5" xfId="17469" xr:uid="{00000000-0005-0000-0000-0000E2430000}"/>
    <cellStyle name="40% - 강조색4 2 2 6 3 5 2" xfId="17470" xr:uid="{00000000-0005-0000-0000-0000E3430000}"/>
    <cellStyle name="40% - 강조색4 2 2 6 3 6" xfId="17471" xr:uid="{00000000-0005-0000-0000-0000E4430000}"/>
    <cellStyle name="40% - 강조색4 2 2 6 3 7" xfId="17472" xr:uid="{00000000-0005-0000-0000-0000E5430000}"/>
    <cellStyle name="40% - 강조색4 2 2 6 3 8" xfId="17473" xr:uid="{00000000-0005-0000-0000-0000E6430000}"/>
    <cellStyle name="40% - 강조색4 2 2 6 3 9" xfId="17474" xr:uid="{00000000-0005-0000-0000-0000E7430000}"/>
    <cellStyle name="40% - 강조색4 2 2 6 4" xfId="17475" xr:uid="{00000000-0005-0000-0000-0000E8430000}"/>
    <cellStyle name="40% - 강조색4 2 2 6 4 10" xfId="17476" xr:uid="{00000000-0005-0000-0000-0000E9430000}"/>
    <cellStyle name="40% - 강조색4 2 2 6 4 2" xfId="17477" xr:uid="{00000000-0005-0000-0000-0000EA430000}"/>
    <cellStyle name="40% - 강조색4 2 2 6 4 2 2" xfId="17478" xr:uid="{00000000-0005-0000-0000-0000EB430000}"/>
    <cellStyle name="40% - 강조색4 2 2 6 4 2 3" xfId="17479" xr:uid="{00000000-0005-0000-0000-0000EC430000}"/>
    <cellStyle name="40% - 강조색4 2 2 6 4 2 4" xfId="17480" xr:uid="{00000000-0005-0000-0000-0000ED430000}"/>
    <cellStyle name="40% - 강조색4 2 2 6 4 2 5" xfId="17481" xr:uid="{00000000-0005-0000-0000-0000EE430000}"/>
    <cellStyle name="40% - 강조색4 2 2 6 4 2 6" xfId="17482" xr:uid="{00000000-0005-0000-0000-0000EF430000}"/>
    <cellStyle name="40% - 강조색4 2 2 6 4 3" xfId="17483" xr:uid="{00000000-0005-0000-0000-0000F0430000}"/>
    <cellStyle name="40% - 강조색4 2 2 6 4 3 2" xfId="17484" xr:uid="{00000000-0005-0000-0000-0000F1430000}"/>
    <cellStyle name="40% - 강조색4 2 2 6 4 4" xfId="17485" xr:uid="{00000000-0005-0000-0000-0000F2430000}"/>
    <cellStyle name="40% - 강조색4 2 2 6 4 4 2" xfId="17486" xr:uid="{00000000-0005-0000-0000-0000F3430000}"/>
    <cellStyle name="40% - 강조색4 2 2 6 4 5" xfId="17487" xr:uid="{00000000-0005-0000-0000-0000F4430000}"/>
    <cellStyle name="40% - 강조색4 2 2 6 4 5 2" xfId="17488" xr:uid="{00000000-0005-0000-0000-0000F5430000}"/>
    <cellStyle name="40% - 강조색4 2 2 6 4 6" xfId="17489" xr:uid="{00000000-0005-0000-0000-0000F6430000}"/>
    <cellStyle name="40% - 강조색4 2 2 6 4 7" xfId="17490" xr:uid="{00000000-0005-0000-0000-0000F7430000}"/>
    <cellStyle name="40% - 강조색4 2 2 6 4 8" xfId="17491" xr:uid="{00000000-0005-0000-0000-0000F8430000}"/>
    <cellStyle name="40% - 강조색4 2 2 6 4 9" xfId="17492" xr:uid="{00000000-0005-0000-0000-0000F9430000}"/>
    <cellStyle name="40% - 강조색4 2 2 6 5" xfId="17493" xr:uid="{00000000-0005-0000-0000-0000FA430000}"/>
    <cellStyle name="40% - 강조색4 2 2 6 5 2" xfId="17494" xr:uid="{00000000-0005-0000-0000-0000FB430000}"/>
    <cellStyle name="40% - 강조색4 2 2 6 5 3" xfId="17495" xr:uid="{00000000-0005-0000-0000-0000FC430000}"/>
    <cellStyle name="40% - 강조색4 2 2 6 5 4" xfId="17496" xr:uid="{00000000-0005-0000-0000-0000FD430000}"/>
    <cellStyle name="40% - 강조색4 2 2 6 5 5" xfId="17497" xr:uid="{00000000-0005-0000-0000-0000FE430000}"/>
    <cellStyle name="40% - 강조색4 2 2 6 5 6" xfId="17498" xr:uid="{00000000-0005-0000-0000-0000FF430000}"/>
    <cellStyle name="40% - 강조색4 2 2 6 6" xfId="17499" xr:uid="{00000000-0005-0000-0000-000000440000}"/>
    <cellStyle name="40% - 강조색4 2 2 6 6 2" xfId="17500" xr:uid="{00000000-0005-0000-0000-000001440000}"/>
    <cellStyle name="40% - 강조색4 2 2 6 7" xfId="17501" xr:uid="{00000000-0005-0000-0000-000002440000}"/>
    <cellStyle name="40% - 강조색4 2 2 6 7 2" xfId="17502" xr:uid="{00000000-0005-0000-0000-000003440000}"/>
    <cellStyle name="40% - 강조색4 2 2 6 8" xfId="17503" xr:uid="{00000000-0005-0000-0000-000004440000}"/>
    <cellStyle name="40% - 강조색4 2 2 6 8 2" xfId="17504" xr:uid="{00000000-0005-0000-0000-000005440000}"/>
    <cellStyle name="40% - 강조색4 2 2 6 9" xfId="17505" xr:uid="{00000000-0005-0000-0000-000006440000}"/>
    <cellStyle name="40% - 강조색4 2 2 7" xfId="17506" xr:uid="{00000000-0005-0000-0000-000007440000}"/>
    <cellStyle name="40% - 강조색4 2 2 7 10" xfId="17507" xr:uid="{00000000-0005-0000-0000-000008440000}"/>
    <cellStyle name="40% - 강조색4 2 2 7 11" xfId="17508" xr:uid="{00000000-0005-0000-0000-000009440000}"/>
    <cellStyle name="40% - 강조색4 2 2 7 12" xfId="17509" xr:uid="{00000000-0005-0000-0000-00000A440000}"/>
    <cellStyle name="40% - 강조색4 2 2 7 2" xfId="17510" xr:uid="{00000000-0005-0000-0000-00000B440000}"/>
    <cellStyle name="40% - 강조색4 2 2 7 2 10" xfId="17511" xr:uid="{00000000-0005-0000-0000-00000C440000}"/>
    <cellStyle name="40% - 강조색4 2 2 7 2 2" xfId="17512" xr:uid="{00000000-0005-0000-0000-00000D440000}"/>
    <cellStyle name="40% - 강조색4 2 2 7 2 2 2" xfId="17513" xr:uid="{00000000-0005-0000-0000-00000E440000}"/>
    <cellStyle name="40% - 강조색4 2 2 7 2 2 2 2" xfId="17514" xr:uid="{00000000-0005-0000-0000-00000F440000}"/>
    <cellStyle name="40% - 강조색4 2 2 7 2 2 2 3" xfId="17515" xr:uid="{00000000-0005-0000-0000-000010440000}"/>
    <cellStyle name="40% - 강조색4 2 2 7 2 2 2 4" xfId="17516" xr:uid="{00000000-0005-0000-0000-000011440000}"/>
    <cellStyle name="40% - 강조색4 2 2 7 2 2 2 5" xfId="17517" xr:uid="{00000000-0005-0000-0000-000012440000}"/>
    <cellStyle name="40% - 강조색4 2 2 7 2 2 3" xfId="17518" xr:uid="{00000000-0005-0000-0000-000013440000}"/>
    <cellStyle name="40% - 강조색4 2 2 7 2 2 4" xfId="17519" xr:uid="{00000000-0005-0000-0000-000014440000}"/>
    <cellStyle name="40% - 강조색4 2 2 7 2 2 5" xfId="17520" xr:uid="{00000000-0005-0000-0000-000015440000}"/>
    <cellStyle name="40% - 강조색4 2 2 7 2 2 6" xfId="17521" xr:uid="{00000000-0005-0000-0000-000016440000}"/>
    <cellStyle name="40% - 강조색4 2 2 7 2 2 7" xfId="17522" xr:uid="{00000000-0005-0000-0000-000017440000}"/>
    <cellStyle name="40% - 강조색4 2 2 7 2 3" xfId="17523" xr:uid="{00000000-0005-0000-0000-000018440000}"/>
    <cellStyle name="40% - 강조색4 2 2 7 2 3 2" xfId="17524" xr:uid="{00000000-0005-0000-0000-000019440000}"/>
    <cellStyle name="40% - 강조색4 2 2 7 2 3 3" xfId="17525" xr:uid="{00000000-0005-0000-0000-00001A440000}"/>
    <cellStyle name="40% - 강조색4 2 2 7 2 3 4" xfId="17526" xr:uid="{00000000-0005-0000-0000-00001B440000}"/>
    <cellStyle name="40% - 강조색4 2 2 7 2 3 5" xfId="17527" xr:uid="{00000000-0005-0000-0000-00001C440000}"/>
    <cellStyle name="40% - 강조색4 2 2 7 2 3 6" xfId="17528" xr:uid="{00000000-0005-0000-0000-00001D440000}"/>
    <cellStyle name="40% - 강조색4 2 2 7 2 4" xfId="17529" xr:uid="{00000000-0005-0000-0000-00001E440000}"/>
    <cellStyle name="40% - 강조색4 2 2 7 2 4 2" xfId="17530" xr:uid="{00000000-0005-0000-0000-00001F440000}"/>
    <cellStyle name="40% - 강조색4 2 2 7 2 5" xfId="17531" xr:uid="{00000000-0005-0000-0000-000020440000}"/>
    <cellStyle name="40% - 강조색4 2 2 7 2 5 2" xfId="17532" xr:uid="{00000000-0005-0000-0000-000021440000}"/>
    <cellStyle name="40% - 강조색4 2 2 7 2 6" xfId="17533" xr:uid="{00000000-0005-0000-0000-000022440000}"/>
    <cellStyle name="40% - 강조색4 2 2 7 2 7" xfId="17534" xr:uid="{00000000-0005-0000-0000-000023440000}"/>
    <cellStyle name="40% - 강조색4 2 2 7 2 8" xfId="17535" xr:uid="{00000000-0005-0000-0000-000024440000}"/>
    <cellStyle name="40% - 강조색4 2 2 7 2 9" xfId="17536" xr:uid="{00000000-0005-0000-0000-000025440000}"/>
    <cellStyle name="40% - 강조색4 2 2 7 3" xfId="17537" xr:uid="{00000000-0005-0000-0000-000026440000}"/>
    <cellStyle name="40% - 강조색4 2 2 7 3 10" xfId="17538" xr:uid="{00000000-0005-0000-0000-000027440000}"/>
    <cellStyle name="40% - 강조색4 2 2 7 3 2" xfId="17539" xr:uid="{00000000-0005-0000-0000-000028440000}"/>
    <cellStyle name="40% - 강조색4 2 2 7 3 2 2" xfId="17540" xr:uid="{00000000-0005-0000-0000-000029440000}"/>
    <cellStyle name="40% - 강조색4 2 2 7 3 2 3" xfId="17541" xr:uid="{00000000-0005-0000-0000-00002A440000}"/>
    <cellStyle name="40% - 강조색4 2 2 7 3 2 4" xfId="17542" xr:uid="{00000000-0005-0000-0000-00002B440000}"/>
    <cellStyle name="40% - 강조색4 2 2 7 3 2 5" xfId="17543" xr:uid="{00000000-0005-0000-0000-00002C440000}"/>
    <cellStyle name="40% - 강조색4 2 2 7 3 2 6" xfId="17544" xr:uid="{00000000-0005-0000-0000-00002D440000}"/>
    <cellStyle name="40% - 강조색4 2 2 7 3 3" xfId="17545" xr:uid="{00000000-0005-0000-0000-00002E440000}"/>
    <cellStyle name="40% - 강조색4 2 2 7 3 3 2" xfId="17546" xr:uid="{00000000-0005-0000-0000-00002F440000}"/>
    <cellStyle name="40% - 강조색4 2 2 7 3 4" xfId="17547" xr:uid="{00000000-0005-0000-0000-000030440000}"/>
    <cellStyle name="40% - 강조색4 2 2 7 3 4 2" xfId="17548" xr:uid="{00000000-0005-0000-0000-000031440000}"/>
    <cellStyle name="40% - 강조색4 2 2 7 3 5" xfId="17549" xr:uid="{00000000-0005-0000-0000-000032440000}"/>
    <cellStyle name="40% - 강조색4 2 2 7 3 5 2" xfId="17550" xr:uid="{00000000-0005-0000-0000-000033440000}"/>
    <cellStyle name="40% - 강조색4 2 2 7 3 6" xfId="17551" xr:uid="{00000000-0005-0000-0000-000034440000}"/>
    <cellStyle name="40% - 강조색4 2 2 7 3 7" xfId="17552" xr:uid="{00000000-0005-0000-0000-000035440000}"/>
    <cellStyle name="40% - 강조색4 2 2 7 3 8" xfId="17553" xr:uid="{00000000-0005-0000-0000-000036440000}"/>
    <cellStyle name="40% - 강조색4 2 2 7 3 9" xfId="17554" xr:uid="{00000000-0005-0000-0000-000037440000}"/>
    <cellStyle name="40% - 강조색4 2 2 7 4" xfId="17555" xr:uid="{00000000-0005-0000-0000-000038440000}"/>
    <cellStyle name="40% - 강조색4 2 2 7 4 2" xfId="17556" xr:uid="{00000000-0005-0000-0000-000039440000}"/>
    <cellStyle name="40% - 강조색4 2 2 7 4 3" xfId="17557" xr:uid="{00000000-0005-0000-0000-00003A440000}"/>
    <cellStyle name="40% - 강조색4 2 2 7 4 4" xfId="17558" xr:uid="{00000000-0005-0000-0000-00003B440000}"/>
    <cellStyle name="40% - 강조색4 2 2 7 4 5" xfId="17559" xr:uid="{00000000-0005-0000-0000-00003C440000}"/>
    <cellStyle name="40% - 강조색4 2 2 7 4 6" xfId="17560" xr:uid="{00000000-0005-0000-0000-00003D440000}"/>
    <cellStyle name="40% - 강조색4 2 2 7 5" xfId="17561" xr:uid="{00000000-0005-0000-0000-00003E440000}"/>
    <cellStyle name="40% - 강조색4 2 2 7 5 2" xfId="17562" xr:uid="{00000000-0005-0000-0000-00003F440000}"/>
    <cellStyle name="40% - 강조색4 2 2 7 6" xfId="17563" xr:uid="{00000000-0005-0000-0000-000040440000}"/>
    <cellStyle name="40% - 강조색4 2 2 7 6 2" xfId="17564" xr:uid="{00000000-0005-0000-0000-000041440000}"/>
    <cellStyle name="40% - 강조색4 2 2 7 7" xfId="17565" xr:uid="{00000000-0005-0000-0000-000042440000}"/>
    <cellStyle name="40% - 강조색4 2 2 7 7 2" xfId="17566" xr:uid="{00000000-0005-0000-0000-000043440000}"/>
    <cellStyle name="40% - 강조색4 2 2 7 8" xfId="17567" xr:uid="{00000000-0005-0000-0000-000044440000}"/>
    <cellStyle name="40% - 강조색4 2 2 7 9" xfId="17568" xr:uid="{00000000-0005-0000-0000-000045440000}"/>
    <cellStyle name="40% - 강조색4 2 2 8" xfId="17569" xr:uid="{00000000-0005-0000-0000-000046440000}"/>
    <cellStyle name="40% - 강조색4 2 2 8 10" xfId="17570" xr:uid="{00000000-0005-0000-0000-000047440000}"/>
    <cellStyle name="40% - 강조색4 2 2 8 2" xfId="17571" xr:uid="{00000000-0005-0000-0000-000048440000}"/>
    <cellStyle name="40% - 강조색4 2 2 8 2 2" xfId="17572" xr:uid="{00000000-0005-0000-0000-000049440000}"/>
    <cellStyle name="40% - 강조색4 2 2 8 2 2 2" xfId="17573" xr:uid="{00000000-0005-0000-0000-00004A440000}"/>
    <cellStyle name="40% - 강조색4 2 2 8 2 2 3" xfId="17574" xr:uid="{00000000-0005-0000-0000-00004B440000}"/>
    <cellStyle name="40% - 강조색4 2 2 8 2 2 4" xfId="17575" xr:uid="{00000000-0005-0000-0000-00004C440000}"/>
    <cellStyle name="40% - 강조색4 2 2 8 2 2 5" xfId="17576" xr:uid="{00000000-0005-0000-0000-00004D440000}"/>
    <cellStyle name="40% - 강조색4 2 2 8 2 3" xfId="17577" xr:uid="{00000000-0005-0000-0000-00004E440000}"/>
    <cellStyle name="40% - 강조색4 2 2 8 2 4" xfId="17578" xr:uid="{00000000-0005-0000-0000-00004F440000}"/>
    <cellStyle name="40% - 강조색4 2 2 8 2 5" xfId="17579" xr:uid="{00000000-0005-0000-0000-000050440000}"/>
    <cellStyle name="40% - 강조색4 2 2 8 2 6" xfId="17580" xr:uid="{00000000-0005-0000-0000-000051440000}"/>
    <cellStyle name="40% - 강조색4 2 2 8 2 7" xfId="17581" xr:uid="{00000000-0005-0000-0000-000052440000}"/>
    <cellStyle name="40% - 강조색4 2 2 8 3" xfId="17582" xr:uid="{00000000-0005-0000-0000-000053440000}"/>
    <cellStyle name="40% - 강조색4 2 2 8 3 2" xfId="17583" xr:uid="{00000000-0005-0000-0000-000054440000}"/>
    <cellStyle name="40% - 강조색4 2 2 8 3 3" xfId="17584" xr:uid="{00000000-0005-0000-0000-000055440000}"/>
    <cellStyle name="40% - 강조색4 2 2 8 3 4" xfId="17585" xr:uid="{00000000-0005-0000-0000-000056440000}"/>
    <cellStyle name="40% - 강조색4 2 2 8 3 5" xfId="17586" xr:uid="{00000000-0005-0000-0000-000057440000}"/>
    <cellStyle name="40% - 강조색4 2 2 8 3 6" xfId="17587" xr:uid="{00000000-0005-0000-0000-000058440000}"/>
    <cellStyle name="40% - 강조색4 2 2 8 4" xfId="17588" xr:uid="{00000000-0005-0000-0000-000059440000}"/>
    <cellStyle name="40% - 강조색4 2 2 8 4 2" xfId="17589" xr:uid="{00000000-0005-0000-0000-00005A440000}"/>
    <cellStyle name="40% - 강조색4 2 2 8 5" xfId="17590" xr:uid="{00000000-0005-0000-0000-00005B440000}"/>
    <cellStyle name="40% - 강조색4 2 2 8 5 2" xfId="17591" xr:uid="{00000000-0005-0000-0000-00005C440000}"/>
    <cellStyle name="40% - 강조색4 2 2 8 6" xfId="17592" xr:uid="{00000000-0005-0000-0000-00005D440000}"/>
    <cellStyle name="40% - 강조색4 2 2 8 7" xfId="17593" xr:uid="{00000000-0005-0000-0000-00005E440000}"/>
    <cellStyle name="40% - 강조색4 2 2 8 8" xfId="17594" xr:uid="{00000000-0005-0000-0000-00005F440000}"/>
    <cellStyle name="40% - 강조색4 2 2 8 9" xfId="17595" xr:uid="{00000000-0005-0000-0000-000060440000}"/>
    <cellStyle name="40% - 강조색4 2 2 9" xfId="17596" xr:uid="{00000000-0005-0000-0000-000061440000}"/>
    <cellStyle name="40% - 강조색4 2 2 9 10" xfId="17597" xr:uid="{00000000-0005-0000-0000-000062440000}"/>
    <cellStyle name="40% - 강조색4 2 2 9 2" xfId="17598" xr:uid="{00000000-0005-0000-0000-000063440000}"/>
    <cellStyle name="40% - 강조색4 2 2 9 2 2" xfId="17599" xr:uid="{00000000-0005-0000-0000-000064440000}"/>
    <cellStyle name="40% - 강조색4 2 2 9 2 3" xfId="17600" xr:uid="{00000000-0005-0000-0000-000065440000}"/>
    <cellStyle name="40% - 강조색4 2 2 9 2 4" xfId="17601" xr:uid="{00000000-0005-0000-0000-000066440000}"/>
    <cellStyle name="40% - 강조색4 2 2 9 2 5" xfId="17602" xr:uid="{00000000-0005-0000-0000-000067440000}"/>
    <cellStyle name="40% - 강조색4 2 2 9 2 6" xfId="17603" xr:uid="{00000000-0005-0000-0000-000068440000}"/>
    <cellStyle name="40% - 강조색4 2 2 9 3" xfId="17604" xr:uid="{00000000-0005-0000-0000-000069440000}"/>
    <cellStyle name="40% - 강조색4 2 2 9 3 2" xfId="17605" xr:uid="{00000000-0005-0000-0000-00006A440000}"/>
    <cellStyle name="40% - 강조색4 2 2 9 4" xfId="17606" xr:uid="{00000000-0005-0000-0000-00006B440000}"/>
    <cellStyle name="40% - 강조색4 2 2 9 4 2" xfId="17607" xr:uid="{00000000-0005-0000-0000-00006C440000}"/>
    <cellStyle name="40% - 강조색4 2 2 9 5" xfId="17608" xr:uid="{00000000-0005-0000-0000-00006D440000}"/>
    <cellStyle name="40% - 강조색4 2 2 9 5 2" xfId="17609" xr:uid="{00000000-0005-0000-0000-00006E440000}"/>
    <cellStyle name="40% - 강조색4 2 2 9 6" xfId="17610" xr:uid="{00000000-0005-0000-0000-00006F440000}"/>
    <cellStyle name="40% - 강조색4 2 2 9 7" xfId="17611" xr:uid="{00000000-0005-0000-0000-000070440000}"/>
    <cellStyle name="40% - 강조색4 2 2 9 8" xfId="17612" xr:uid="{00000000-0005-0000-0000-000071440000}"/>
    <cellStyle name="40% - 강조색4 2 2 9 9" xfId="17613" xr:uid="{00000000-0005-0000-0000-000072440000}"/>
    <cellStyle name="40% - 강조색4 2 20" xfId="17614" xr:uid="{00000000-0005-0000-0000-000073440000}"/>
    <cellStyle name="40% - 강조색4 2 3" xfId="17615" xr:uid="{00000000-0005-0000-0000-000074440000}"/>
    <cellStyle name="40% - 강조색4 2 3 10" xfId="17616" xr:uid="{00000000-0005-0000-0000-000075440000}"/>
    <cellStyle name="40% - 강조색4 2 3 10 2" xfId="17617" xr:uid="{00000000-0005-0000-0000-000076440000}"/>
    <cellStyle name="40% - 강조색4 2 3 11" xfId="17618" xr:uid="{00000000-0005-0000-0000-000077440000}"/>
    <cellStyle name="40% - 강조색4 2 3 12" xfId="17619" xr:uid="{00000000-0005-0000-0000-000078440000}"/>
    <cellStyle name="40% - 강조색4 2 3 13" xfId="17620" xr:uid="{00000000-0005-0000-0000-000079440000}"/>
    <cellStyle name="40% - 강조색4 2 3 14" xfId="17621" xr:uid="{00000000-0005-0000-0000-00007A440000}"/>
    <cellStyle name="40% - 강조색4 2 3 15" xfId="17622" xr:uid="{00000000-0005-0000-0000-00007B440000}"/>
    <cellStyle name="40% - 강조색4 2 3 2" xfId="17623" xr:uid="{00000000-0005-0000-0000-00007C440000}"/>
    <cellStyle name="40% - 강조색4 2 3 2 10" xfId="17624" xr:uid="{00000000-0005-0000-0000-00007D440000}"/>
    <cellStyle name="40% - 강조색4 2 3 2 11" xfId="17625" xr:uid="{00000000-0005-0000-0000-00007E440000}"/>
    <cellStyle name="40% - 강조색4 2 3 2 12" xfId="17626" xr:uid="{00000000-0005-0000-0000-00007F440000}"/>
    <cellStyle name="40% - 강조색4 2 3 2 13" xfId="17627" xr:uid="{00000000-0005-0000-0000-000080440000}"/>
    <cellStyle name="40% - 강조색4 2 3 2 14" xfId="17628" xr:uid="{00000000-0005-0000-0000-000081440000}"/>
    <cellStyle name="40% - 강조색4 2 3 2 2" xfId="17629" xr:uid="{00000000-0005-0000-0000-000082440000}"/>
    <cellStyle name="40% - 강조색4 2 3 2 2 10" xfId="17630" xr:uid="{00000000-0005-0000-0000-000083440000}"/>
    <cellStyle name="40% - 강조색4 2 3 2 2 2" xfId="17631" xr:uid="{00000000-0005-0000-0000-000084440000}"/>
    <cellStyle name="40% - 강조색4 2 3 2 2 2 2" xfId="17632" xr:uid="{00000000-0005-0000-0000-000085440000}"/>
    <cellStyle name="40% - 강조색4 2 3 2 2 2 2 2" xfId="17633" xr:uid="{00000000-0005-0000-0000-000086440000}"/>
    <cellStyle name="40% - 강조색4 2 3 2 2 2 2 3" xfId="17634" xr:uid="{00000000-0005-0000-0000-000087440000}"/>
    <cellStyle name="40% - 강조색4 2 3 2 2 2 2 4" xfId="17635" xr:uid="{00000000-0005-0000-0000-000088440000}"/>
    <cellStyle name="40% - 강조색4 2 3 2 2 2 2 5" xfId="17636" xr:uid="{00000000-0005-0000-0000-000089440000}"/>
    <cellStyle name="40% - 강조색4 2 3 2 2 2 3" xfId="17637" xr:uid="{00000000-0005-0000-0000-00008A440000}"/>
    <cellStyle name="40% - 강조색4 2 3 2 2 2 4" xfId="17638" xr:uid="{00000000-0005-0000-0000-00008B440000}"/>
    <cellStyle name="40% - 강조색4 2 3 2 2 2 5" xfId="17639" xr:uid="{00000000-0005-0000-0000-00008C440000}"/>
    <cellStyle name="40% - 강조색4 2 3 2 2 2 6" xfId="17640" xr:uid="{00000000-0005-0000-0000-00008D440000}"/>
    <cellStyle name="40% - 강조색4 2 3 2 2 2 7" xfId="17641" xr:uid="{00000000-0005-0000-0000-00008E440000}"/>
    <cellStyle name="40% - 강조색4 2 3 2 2 3" xfId="17642" xr:uid="{00000000-0005-0000-0000-00008F440000}"/>
    <cellStyle name="40% - 강조색4 2 3 2 2 3 2" xfId="17643" xr:uid="{00000000-0005-0000-0000-000090440000}"/>
    <cellStyle name="40% - 강조색4 2 3 2 2 3 3" xfId="17644" xr:uid="{00000000-0005-0000-0000-000091440000}"/>
    <cellStyle name="40% - 강조색4 2 3 2 2 3 4" xfId="17645" xr:uid="{00000000-0005-0000-0000-000092440000}"/>
    <cellStyle name="40% - 강조색4 2 3 2 2 3 5" xfId="17646" xr:uid="{00000000-0005-0000-0000-000093440000}"/>
    <cellStyle name="40% - 강조색4 2 3 2 2 3 6" xfId="17647" xr:uid="{00000000-0005-0000-0000-000094440000}"/>
    <cellStyle name="40% - 강조색4 2 3 2 2 4" xfId="17648" xr:uid="{00000000-0005-0000-0000-000095440000}"/>
    <cellStyle name="40% - 강조색4 2 3 2 2 4 2" xfId="17649" xr:uid="{00000000-0005-0000-0000-000096440000}"/>
    <cellStyle name="40% - 강조색4 2 3 2 2 4 3" xfId="17650" xr:uid="{00000000-0005-0000-0000-000097440000}"/>
    <cellStyle name="40% - 강조색4 2 3 2 2 5" xfId="17651" xr:uid="{00000000-0005-0000-0000-000098440000}"/>
    <cellStyle name="40% - 강조색4 2 3 2 2 5 2" xfId="17652" xr:uid="{00000000-0005-0000-0000-000099440000}"/>
    <cellStyle name="40% - 강조색4 2 3 2 2 6" xfId="17653" xr:uid="{00000000-0005-0000-0000-00009A440000}"/>
    <cellStyle name="40% - 강조색4 2 3 2 2 7" xfId="17654" xr:uid="{00000000-0005-0000-0000-00009B440000}"/>
    <cellStyle name="40% - 강조색4 2 3 2 2 8" xfId="17655" xr:uid="{00000000-0005-0000-0000-00009C440000}"/>
    <cellStyle name="40% - 강조색4 2 3 2 2 9" xfId="17656" xr:uid="{00000000-0005-0000-0000-00009D440000}"/>
    <cellStyle name="40% - 강조색4 2 3 2 3" xfId="17657" xr:uid="{00000000-0005-0000-0000-00009E440000}"/>
    <cellStyle name="40% - 강조색4 2 3 2 3 10" xfId="17658" xr:uid="{00000000-0005-0000-0000-00009F440000}"/>
    <cellStyle name="40% - 강조색4 2 3 2 3 2" xfId="17659" xr:uid="{00000000-0005-0000-0000-0000A0440000}"/>
    <cellStyle name="40% - 강조색4 2 3 2 3 2 2" xfId="17660" xr:uid="{00000000-0005-0000-0000-0000A1440000}"/>
    <cellStyle name="40% - 강조색4 2 3 2 3 2 2 2" xfId="17661" xr:uid="{00000000-0005-0000-0000-0000A2440000}"/>
    <cellStyle name="40% - 강조색4 2 3 2 3 2 2 3" xfId="17662" xr:uid="{00000000-0005-0000-0000-0000A3440000}"/>
    <cellStyle name="40% - 강조색4 2 3 2 3 2 2 4" xfId="17663" xr:uid="{00000000-0005-0000-0000-0000A4440000}"/>
    <cellStyle name="40% - 강조색4 2 3 2 3 2 2 5" xfId="17664" xr:uid="{00000000-0005-0000-0000-0000A5440000}"/>
    <cellStyle name="40% - 강조색4 2 3 2 3 2 3" xfId="17665" xr:uid="{00000000-0005-0000-0000-0000A6440000}"/>
    <cellStyle name="40% - 강조색4 2 3 2 3 2 4" xfId="17666" xr:uid="{00000000-0005-0000-0000-0000A7440000}"/>
    <cellStyle name="40% - 강조색4 2 3 2 3 2 5" xfId="17667" xr:uid="{00000000-0005-0000-0000-0000A8440000}"/>
    <cellStyle name="40% - 강조색4 2 3 2 3 2 6" xfId="17668" xr:uid="{00000000-0005-0000-0000-0000A9440000}"/>
    <cellStyle name="40% - 강조색4 2 3 2 3 2 7" xfId="17669" xr:uid="{00000000-0005-0000-0000-0000AA440000}"/>
    <cellStyle name="40% - 강조색4 2 3 2 3 3" xfId="17670" xr:uid="{00000000-0005-0000-0000-0000AB440000}"/>
    <cellStyle name="40% - 강조색4 2 3 2 3 3 2" xfId="17671" xr:uid="{00000000-0005-0000-0000-0000AC440000}"/>
    <cellStyle name="40% - 강조색4 2 3 2 3 3 3" xfId="17672" xr:uid="{00000000-0005-0000-0000-0000AD440000}"/>
    <cellStyle name="40% - 강조색4 2 3 2 3 3 4" xfId="17673" xr:uid="{00000000-0005-0000-0000-0000AE440000}"/>
    <cellStyle name="40% - 강조색4 2 3 2 3 3 5" xfId="17674" xr:uid="{00000000-0005-0000-0000-0000AF440000}"/>
    <cellStyle name="40% - 강조색4 2 3 2 3 3 6" xfId="17675" xr:uid="{00000000-0005-0000-0000-0000B0440000}"/>
    <cellStyle name="40% - 강조색4 2 3 2 3 4" xfId="17676" xr:uid="{00000000-0005-0000-0000-0000B1440000}"/>
    <cellStyle name="40% - 강조색4 2 3 2 3 4 2" xfId="17677" xr:uid="{00000000-0005-0000-0000-0000B2440000}"/>
    <cellStyle name="40% - 강조색4 2 3 2 3 4 3" xfId="17678" xr:uid="{00000000-0005-0000-0000-0000B3440000}"/>
    <cellStyle name="40% - 강조색4 2 3 2 3 5" xfId="17679" xr:uid="{00000000-0005-0000-0000-0000B4440000}"/>
    <cellStyle name="40% - 강조색4 2 3 2 3 5 2" xfId="17680" xr:uid="{00000000-0005-0000-0000-0000B5440000}"/>
    <cellStyle name="40% - 강조색4 2 3 2 3 6" xfId="17681" xr:uid="{00000000-0005-0000-0000-0000B6440000}"/>
    <cellStyle name="40% - 강조색4 2 3 2 3 7" xfId="17682" xr:uid="{00000000-0005-0000-0000-0000B7440000}"/>
    <cellStyle name="40% - 강조색4 2 3 2 3 8" xfId="17683" xr:uid="{00000000-0005-0000-0000-0000B8440000}"/>
    <cellStyle name="40% - 강조색4 2 3 2 3 9" xfId="17684" xr:uid="{00000000-0005-0000-0000-0000B9440000}"/>
    <cellStyle name="40% - 강조색4 2 3 2 4" xfId="17685" xr:uid="{00000000-0005-0000-0000-0000BA440000}"/>
    <cellStyle name="40% - 강조색4 2 3 2 4 10" xfId="17686" xr:uid="{00000000-0005-0000-0000-0000BB440000}"/>
    <cellStyle name="40% - 강조색4 2 3 2 4 2" xfId="17687" xr:uid="{00000000-0005-0000-0000-0000BC440000}"/>
    <cellStyle name="40% - 강조색4 2 3 2 4 2 2" xfId="17688" xr:uid="{00000000-0005-0000-0000-0000BD440000}"/>
    <cellStyle name="40% - 강조색4 2 3 2 4 2 3" xfId="17689" xr:uid="{00000000-0005-0000-0000-0000BE440000}"/>
    <cellStyle name="40% - 강조색4 2 3 2 4 2 4" xfId="17690" xr:uid="{00000000-0005-0000-0000-0000BF440000}"/>
    <cellStyle name="40% - 강조색4 2 3 2 4 2 5" xfId="17691" xr:uid="{00000000-0005-0000-0000-0000C0440000}"/>
    <cellStyle name="40% - 강조색4 2 3 2 4 2 6" xfId="17692" xr:uid="{00000000-0005-0000-0000-0000C1440000}"/>
    <cellStyle name="40% - 강조색4 2 3 2 4 3" xfId="17693" xr:uid="{00000000-0005-0000-0000-0000C2440000}"/>
    <cellStyle name="40% - 강조색4 2 3 2 4 3 2" xfId="17694" xr:uid="{00000000-0005-0000-0000-0000C3440000}"/>
    <cellStyle name="40% - 강조색4 2 3 2 4 3 3" xfId="17695" xr:uid="{00000000-0005-0000-0000-0000C4440000}"/>
    <cellStyle name="40% - 강조색4 2 3 2 4 4" xfId="17696" xr:uid="{00000000-0005-0000-0000-0000C5440000}"/>
    <cellStyle name="40% - 강조색4 2 3 2 4 4 2" xfId="17697" xr:uid="{00000000-0005-0000-0000-0000C6440000}"/>
    <cellStyle name="40% - 강조색4 2 3 2 4 4 3" xfId="17698" xr:uid="{00000000-0005-0000-0000-0000C7440000}"/>
    <cellStyle name="40% - 강조색4 2 3 2 4 5" xfId="17699" xr:uid="{00000000-0005-0000-0000-0000C8440000}"/>
    <cellStyle name="40% - 강조색4 2 3 2 4 5 2" xfId="17700" xr:uid="{00000000-0005-0000-0000-0000C9440000}"/>
    <cellStyle name="40% - 강조색4 2 3 2 4 6" xfId="17701" xr:uid="{00000000-0005-0000-0000-0000CA440000}"/>
    <cellStyle name="40% - 강조색4 2 3 2 4 7" xfId="17702" xr:uid="{00000000-0005-0000-0000-0000CB440000}"/>
    <cellStyle name="40% - 강조색4 2 3 2 4 8" xfId="17703" xr:uid="{00000000-0005-0000-0000-0000CC440000}"/>
    <cellStyle name="40% - 강조색4 2 3 2 4 9" xfId="17704" xr:uid="{00000000-0005-0000-0000-0000CD440000}"/>
    <cellStyle name="40% - 강조색4 2 3 2 5" xfId="17705" xr:uid="{00000000-0005-0000-0000-0000CE440000}"/>
    <cellStyle name="40% - 강조색4 2 3 2 5 10" xfId="17706" xr:uid="{00000000-0005-0000-0000-0000CF440000}"/>
    <cellStyle name="40% - 강조색4 2 3 2 5 2" xfId="17707" xr:uid="{00000000-0005-0000-0000-0000D0440000}"/>
    <cellStyle name="40% - 강조색4 2 3 2 5 2 2" xfId="17708" xr:uid="{00000000-0005-0000-0000-0000D1440000}"/>
    <cellStyle name="40% - 강조색4 2 3 2 5 2 3" xfId="17709" xr:uid="{00000000-0005-0000-0000-0000D2440000}"/>
    <cellStyle name="40% - 강조색4 2 3 2 5 3" xfId="17710" xr:uid="{00000000-0005-0000-0000-0000D3440000}"/>
    <cellStyle name="40% - 강조색4 2 3 2 5 3 2" xfId="17711" xr:uid="{00000000-0005-0000-0000-0000D4440000}"/>
    <cellStyle name="40% - 강조색4 2 3 2 5 3 3" xfId="17712" xr:uid="{00000000-0005-0000-0000-0000D5440000}"/>
    <cellStyle name="40% - 강조색4 2 3 2 5 4" xfId="17713" xr:uid="{00000000-0005-0000-0000-0000D6440000}"/>
    <cellStyle name="40% - 강조색4 2 3 2 5 4 2" xfId="17714" xr:uid="{00000000-0005-0000-0000-0000D7440000}"/>
    <cellStyle name="40% - 강조색4 2 3 2 5 5" xfId="17715" xr:uid="{00000000-0005-0000-0000-0000D8440000}"/>
    <cellStyle name="40% - 강조색4 2 3 2 5 5 2" xfId="17716" xr:uid="{00000000-0005-0000-0000-0000D9440000}"/>
    <cellStyle name="40% - 강조색4 2 3 2 5 6" xfId="17717" xr:uid="{00000000-0005-0000-0000-0000DA440000}"/>
    <cellStyle name="40% - 강조색4 2 3 2 5 7" xfId="17718" xr:uid="{00000000-0005-0000-0000-0000DB440000}"/>
    <cellStyle name="40% - 강조색4 2 3 2 5 8" xfId="17719" xr:uid="{00000000-0005-0000-0000-0000DC440000}"/>
    <cellStyle name="40% - 강조색4 2 3 2 5 9" xfId="17720" xr:uid="{00000000-0005-0000-0000-0000DD440000}"/>
    <cellStyle name="40% - 강조색4 2 3 2 6" xfId="17721" xr:uid="{00000000-0005-0000-0000-0000DE440000}"/>
    <cellStyle name="40% - 강조색4 2 3 2 6 2" xfId="17722" xr:uid="{00000000-0005-0000-0000-0000DF440000}"/>
    <cellStyle name="40% - 강조색4 2 3 2 6 3" xfId="17723" xr:uid="{00000000-0005-0000-0000-0000E0440000}"/>
    <cellStyle name="40% - 강조색4 2 3 2 7" xfId="17724" xr:uid="{00000000-0005-0000-0000-0000E1440000}"/>
    <cellStyle name="40% - 강조색4 2 3 2 7 2" xfId="17725" xr:uid="{00000000-0005-0000-0000-0000E2440000}"/>
    <cellStyle name="40% - 강조색4 2 3 2 7 3" xfId="17726" xr:uid="{00000000-0005-0000-0000-0000E3440000}"/>
    <cellStyle name="40% - 강조색4 2 3 2 8" xfId="17727" xr:uid="{00000000-0005-0000-0000-0000E4440000}"/>
    <cellStyle name="40% - 강조색4 2 3 2 8 2" xfId="17728" xr:uid="{00000000-0005-0000-0000-0000E5440000}"/>
    <cellStyle name="40% - 강조색4 2 3 2 8 3" xfId="17729" xr:uid="{00000000-0005-0000-0000-0000E6440000}"/>
    <cellStyle name="40% - 강조색4 2 3 2 9" xfId="17730" xr:uid="{00000000-0005-0000-0000-0000E7440000}"/>
    <cellStyle name="40% - 강조색4 2 3 2 9 2" xfId="17731" xr:uid="{00000000-0005-0000-0000-0000E8440000}"/>
    <cellStyle name="40% - 강조색4 2 3 3" xfId="17732" xr:uid="{00000000-0005-0000-0000-0000E9440000}"/>
    <cellStyle name="40% - 강조색4 2 3 3 10" xfId="17733" xr:uid="{00000000-0005-0000-0000-0000EA440000}"/>
    <cellStyle name="40% - 강조색4 2 3 3 2" xfId="17734" xr:uid="{00000000-0005-0000-0000-0000EB440000}"/>
    <cellStyle name="40% - 강조색4 2 3 3 2 2" xfId="17735" xr:uid="{00000000-0005-0000-0000-0000EC440000}"/>
    <cellStyle name="40% - 강조색4 2 3 3 2 2 2" xfId="17736" xr:uid="{00000000-0005-0000-0000-0000ED440000}"/>
    <cellStyle name="40% - 강조색4 2 3 3 2 2 3" xfId="17737" xr:uid="{00000000-0005-0000-0000-0000EE440000}"/>
    <cellStyle name="40% - 강조색4 2 3 3 2 2 4" xfId="17738" xr:uid="{00000000-0005-0000-0000-0000EF440000}"/>
    <cellStyle name="40% - 강조색4 2 3 3 2 2 5" xfId="17739" xr:uid="{00000000-0005-0000-0000-0000F0440000}"/>
    <cellStyle name="40% - 강조색4 2 3 3 2 3" xfId="17740" xr:uid="{00000000-0005-0000-0000-0000F1440000}"/>
    <cellStyle name="40% - 강조색4 2 3 3 2 4" xfId="17741" xr:uid="{00000000-0005-0000-0000-0000F2440000}"/>
    <cellStyle name="40% - 강조색4 2 3 3 2 5" xfId="17742" xr:uid="{00000000-0005-0000-0000-0000F3440000}"/>
    <cellStyle name="40% - 강조색4 2 3 3 2 6" xfId="17743" xr:uid="{00000000-0005-0000-0000-0000F4440000}"/>
    <cellStyle name="40% - 강조색4 2 3 3 2 7" xfId="17744" xr:uid="{00000000-0005-0000-0000-0000F5440000}"/>
    <cellStyle name="40% - 강조색4 2 3 3 3" xfId="17745" xr:uid="{00000000-0005-0000-0000-0000F6440000}"/>
    <cellStyle name="40% - 강조색4 2 3 3 3 2" xfId="17746" xr:uid="{00000000-0005-0000-0000-0000F7440000}"/>
    <cellStyle name="40% - 강조색4 2 3 3 3 3" xfId="17747" xr:uid="{00000000-0005-0000-0000-0000F8440000}"/>
    <cellStyle name="40% - 강조색4 2 3 3 3 4" xfId="17748" xr:uid="{00000000-0005-0000-0000-0000F9440000}"/>
    <cellStyle name="40% - 강조색4 2 3 3 3 5" xfId="17749" xr:uid="{00000000-0005-0000-0000-0000FA440000}"/>
    <cellStyle name="40% - 강조색4 2 3 3 3 6" xfId="17750" xr:uid="{00000000-0005-0000-0000-0000FB440000}"/>
    <cellStyle name="40% - 강조색4 2 3 3 4" xfId="17751" xr:uid="{00000000-0005-0000-0000-0000FC440000}"/>
    <cellStyle name="40% - 강조색4 2 3 3 4 2" xfId="17752" xr:uid="{00000000-0005-0000-0000-0000FD440000}"/>
    <cellStyle name="40% - 강조색4 2 3 3 4 3" xfId="17753" xr:uid="{00000000-0005-0000-0000-0000FE440000}"/>
    <cellStyle name="40% - 강조색4 2 3 3 5" xfId="17754" xr:uid="{00000000-0005-0000-0000-0000FF440000}"/>
    <cellStyle name="40% - 강조색4 2 3 3 5 2" xfId="17755" xr:uid="{00000000-0005-0000-0000-000000450000}"/>
    <cellStyle name="40% - 강조색4 2 3 3 6" xfId="17756" xr:uid="{00000000-0005-0000-0000-000001450000}"/>
    <cellStyle name="40% - 강조색4 2 3 3 7" xfId="17757" xr:uid="{00000000-0005-0000-0000-000002450000}"/>
    <cellStyle name="40% - 강조색4 2 3 3 8" xfId="17758" xr:uid="{00000000-0005-0000-0000-000003450000}"/>
    <cellStyle name="40% - 강조색4 2 3 3 9" xfId="17759" xr:uid="{00000000-0005-0000-0000-000004450000}"/>
    <cellStyle name="40% - 강조색4 2 3 4" xfId="17760" xr:uid="{00000000-0005-0000-0000-000005450000}"/>
    <cellStyle name="40% - 강조색4 2 3 4 10" xfId="17761" xr:uid="{00000000-0005-0000-0000-000006450000}"/>
    <cellStyle name="40% - 강조색4 2 3 4 2" xfId="17762" xr:uid="{00000000-0005-0000-0000-000007450000}"/>
    <cellStyle name="40% - 강조색4 2 3 4 2 2" xfId="17763" xr:uid="{00000000-0005-0000-0000-000008450000}"/>
    <cellStyle name="40% - 강조색4 2 3 4 2 2 2" xfId="17764" xr:uid="{00000000-0005-0000-0000-000009450000}"/>
    <cellStyle name="40% - 강조색4 2 3 4 2 2 3" xfId="17765" xr:uid="{00000000-0005-0000-0000-00000A450000}"/>
    <cellStyle name="40% - 강조색4 2 3 4 2 2 4" xfId="17766" xr:uid="{00000000-0005-0000-0000-00000B450000}"/>
    <cellStyle name="40% - 강조색4 2 3 4 2 2 5" xfId="17767" xr:uid="{00000000-0005-0000-0000-00000C450000}"/>
    <cellStyle name="40% - 강조색4 2 3 4 2 3" xfId="17768" xr:uid="{00000000-0005-0000-0000-00000D450000}"/>
    <cellStyle name="40% - 강조색4 2 3 4 2 4" xfId="17769" xr:uid="{00000000-0005-0000-0000-00000E450000}"/>
    <cellStyle name="40% - 강조색4 2 3 4 2 5" xfId="17770" xr:uid="{00000000-0005-0000-0000-00000F450000}"/>
    <cellStyle name="40% - 강조색4 2 3 4 2 6" xfId="17771" xr:uid="{00000000-0005-0000-0000-000010450000}"/>
    <cellStyle name="40% - 강조색4 2 3 4 2 7" xfId="17772" xr:uid="{00000000-0005-0000-0000-000011450000}"/>
    <cellStyle name="40% - 강조색4 2 3 4 3" xfId="17773" xr:uid="{00000000-0005-0000-0000-000012450000}"/>
    <cellStyle name="40% - 강조색4 2 3 4 3 2" xfId="17774" xr:uid="{00000000-0005-0000-0000-000013450000}"/>
    <cellStyle name="40% - 강조색4 2 3 4 3 3" xfId="17775" xr:uid="{00000000-0005-0000-0000-000014450000}"/>
    <cellStyle name="40% - 강조색4 2 3 4 3 4" xfId="17776" xr:uid="{00000000-0005-0000-0000-000015450000}"/>
    <cellStyle name="40% - 강조색4 2 3 4 3 5" xfId="17777" xr:uid="{00000000-0005-0000-0000-000016450000}"/>
    <cellStyle name="40% - 강조색4 2 3 4 3 6" xfId="17778" xr:uid="{00000000-0005-0000-0000-000017450000}"/>
    <cellStyle name="40% - 강조색4 2 3 4 4" xfId="17779" xr:uid="{00000000-0005-0000-0000-000018450000}"/>
    <cellStyle name="40% - 강조색4 2 3 4 4 2" xfId="17780" xr:uid="{00000000-0005-0000-0000-000019450000}"/>
    <cellStyle name="40% - 강조색4 2 3 4 4 3" xfId="17781" xr:uid="{00000000-0005-0000-0000-00001A450000}"/>
    <cellStyle name="40% - 강조색4 2 3 4 5" xfId="17782" xr:uid="{00000000-0005-0000-0000-00001B450000}"/>
    <cellStyle name="40% - 강조색4 2 3 4 5 2" xfId="17783" xr:uid="{00000000-0005-0000-0000-00001C450000}"/>
    <cellStyle name="40% - 강조색4 2 3 4 6" xfId="17784" xr:uid="{00000000-0005-0000-0000-00001D450000}"/>
    <cellStyle name="40% - 강조색4 2 3 4 7" xfId="17785" xr:uid="{00000000-0005-0000-0000-00001E450000}"/>
    <cellStyle name="40% - 강조색4 2 3 4 8" xfId="17786" xr:uid="{00000000-0005-0000-0000-00001F450000}"/>
    <cellStyle name="40% - 강조색4 2 3 4 9" xfId="17787" xr:uid="{00000000-0005-0000-0000-000020450000}"/>
    <cellStyle name="40% - 강조색4 2 3 5" xfId="17788" xr:uid="{00000000-0005-0000-0000-000021450000}"/>
    <cellStyle name="40% - 강조색4 2 3 5 10" xfId="17789" xr:uid="{00000000-0005-0000-0000-000022450000}"/>
    <cellStyle name="40% - 강조색4 2 3 5 2" xfId="17790" xr:uid="{00000000-0005-0000-0000-000023450000}"/>
    <cellStyle name="40% - 강조색4 2 3 5 2 2" xfId="17791" xr:uid="{00000000-0005-0000-0000-000024450000}"/>
    <cellStyle name="40% - 강조색4 2 3 5 2 3" xfId="17792" xr:uid="{00000000-0005-0000-0000-000025450000}"/>
    <cellStyle name="40% - 강조색4 2 3 5 2 4" xfId="17793" xr:uid="{00000000-0005-0000-0000-000026450000}"/>
    <cellStyle name="40% - 강조색4 2 3 5 2 5" xfId="17794" xr:uid="{00000000-0005-0000-0000-000027450000}"/>
    <cellStyle name="40% - 강조색4 2 3 5 2 6" xfId="17795" xr:uid="{00000000-0005-0000-0000-000028450000}"/>
    <cellStyle name="40% - 강조색4 2 3 5 3" xfId="17796" xr:uid="{00000000-0005-0000-0000-000029450000}"/>
    <cellStyle name="40% - 강조색4 2 3 5 3 2" xfId="17797" xr:uid="{00000000-0005-0000-0000-00002A450000}"/>
    <cellStyle name="40% - 강조색4 2 3 5 3 3" xfId="17798" xr:uid="{00000000-0005-0000-0000-00002B450000}"/>
    <cellStyle name="40% - 강조색4 2 3 5 4" xfId="17799" xr:uid="{00000000-0005-0000-0000-00002C450000}"/>
    <cellStyle name="40% - 강조색4 2 3 5 4 2" xfId="17800" xr:uid="{00000000-0005-0000-0000-00002D450000}"/>
    <cellStyle name="40% - 강조색4 2 3 5 4 3" xfId="17801" xr:uid="{00000000-0005-0000-0000-00002E450000}"/>
    <cellStyle name="40% - 강조색4 2 3 5 5" xfId="17802" xr:uid="{00000000-0005-0000-0000-00002F450000}"/>
    <cellStyle name="40% - 강조색4 2 3 5 5 2" xfId="17803" xr:uid="{00000000-0005-0000-0000-000030450000}"/>
    <cellStyle name="40% - 강조색4 2 3 5 6" xfId="17804" xr:uid="{00000000-0005-0000-0000-000031450000}"/>
    <cellStyle name="40% - 강조색4 2 3 5 7" xfId="17805" xr:uid="{00000000-0005-0000-0000-000032450000}"/>
    <cellStyle name="40% - 강조색4 2 3 5 8" xfId="17806" xr:uid="{00000000-0005-0000-0000-000033450000}"/>
    <cellStyle name="40% - 강조색4 2 3 5 9" xfId="17807" xr:uid="{00000000-0005-0000-0000-000034450000}"/>
    <cellStyle name="40% - 강조색4 2 3 6" xfId="17808" xr:uid="{00000000-0005-0000-0000-000035450000}"/>
    <cellStyle name="40% - 강조색4 2 3 6 10" xfId="17809" xr:uid="{00000000-0005-0000-0000-000036450000}"/>
    <cellStyle name="40% - 강조색4 2 3 6 2" xfId="17810" xr:uid="{00000000-0005-0000-0000-000037450000}"/>
    <cellStyle name="40% - 강조색4 2 3 6 2 2" xfId="17811" xr:uid="{00000000-0005-0000-0000-000038450000}"/>
    <cellStyle name="40% - 강조색4 2 3 6 2 3" xfId="17812" xr:uid="{00000000-0005-0000-0000-000039450000}"/>
    <cellStyle name="40% - 강조색4 2 3 6 3" xfId="17813" xr:uid="{00000000-0005-0000-0000-00003A450000}"/>
    <cellStyle name="40% - 강조색4 2 3 6 3 2" xfId="17814" xr:uid="{00000000-0005-0000-0000-00003B450000}"/>
    <cellStyle name="40% - 강조색4 2 3 6 3 3" xfId="17815" xr:uid="{00000000-0005-0000-0000-00003C450000}"/>
    <cellStyle name="40% - 강조색4 2 3 6 4" xfId="17816" xr:uid="{00000000-0005-0000-0000-00003D450000}"/>
    <cellStyle name="40% - 강조색4 2 3 6 4 2" xfId="17817" xr:uid="{00000000-0005-0000-0000-00003E450000}"/>
    <cellStyle name="40% - 강조색4 2 3 6 5" xfId="17818" xr:uid="{00000000-0005-0000-0000-00003F450000}"/>
    <cellStyle name="40% - 강조색4 2 3 6 5 2" xfId="17819" xr:uid="{00000000-0005-0000-0000-000040450000}"/>
    <cellStyle name="40% - 강조색4 2 3 6 6" xfId="17820" xr:uid="{00000000-0005-0000-0000-000041450000}"/>
    <cellStyle name="40% - 강조색4 2 3 6 7" xfId="17821" xr:uid="{00000000-0005-0000-0000-000042450000}"/>
    <cellStyle name="40% - 강조색4 2 3 6 8" xfId="17822" xr:uid="{00000000-0005-0000-0000-000043450000}"/>
    <cellStyle name="40% - 강조색4 2 3 6 9" xfId="17823" xr:uid="{00000000-0005-0000-0000-000044450000}"/>
    <cellStyle name="40% - 강조색4 2 3 7" xfId="17824" xr:uid="{00000000-0005-0000-0000-000045450000}"/>
    <cellStyle name="40% - 강조색4 2 3 7 2" xfId="17825" xr:uid="{00000000-0005-0000-0000-000046450000}"/>
    <cellStyle name="40% - 강조색4 2 3 7 3" xfId="17826" xr:uid="{00000000-0005-0000-0000-000047450000}"/>
    <cellStyle name="40% - 강조색4 2 3 8" xfId="17827" xr:uid="{00000000-0005-0000-0000-000048450000}"/>
    <cellStyle name="40% - 강조색4 2 3 8 2" xfId="17828" xr:uid="{00000000-0005-0000-0000-000049450000}"/>
    <cellStyle name="40% - 강조색4 2 3 8 3" xfId="17829" xr:uid="{00000000-0005-0000-0000-00004A450000}"/>
    <cellStyle name="40% - 강조색4 2 3 9" xfId="17830" xr:uid="{00000000-0005-0000-0000-00004B450000}"/>
    <cellStyle name="40% - 강조색4 2 3 9 2" xfId="17831" xr:uid="{00000000-0005-0000-0000-00004C450000}"/>
    <cellStyle name="40% - 강조색4 2 3 9 3" xfId="17832" xr:uid="{00000000-0005-0000-0000-00004D450000}"/>
    <cellStyle name="40% - 강조색4 2 4" xfId="17833" xr:uid="{00000000-0005-0000-0000-00004E450000}"/>
    <cellStyle name="40% - 강조색4 2 4 10" xfId="17834" xr:uid="{00000000-0005-0000-0000-00004F450000}"/>
    <cellStyle name="40% - 강조색4 2 4 10 2" xfId="17835" xr:uid="{00000000-0005-0000-0000-000050450000}"/>
    <cellStyle name="40% - 강조색4 2 4 11" xfId="17836" xr:uid="{00000000-0005-0000-0000-000051450000}"/>
    <cellStyle name="40% - 강조색4 2 4 12" xfId="17837" xr:uid="{00000000-0005-0000-0000-000052450000}"/>
    <cellStyle name="40% - 강조색4 2 4 13" xfId="17838" xr:uid="{00000000-0005-0000-0000-000053450000}"/>
    <cellStyle name="40% - 강조색4 2 4 14" xfId="17839" xr:uid="{00000000-0005-0000-0000-000054450000}"/>
    <cellStyle name="40% - 강조색4 2 4 15" xfId="17840" xr:uid="{00000000-0005-0000-0000-000055450000}"/>
    <cellStyle name="40% - 강조색4 2 4 2" xfId="17841" xr:uid="{00000000-0005-0000-0000-000056450000}"/>
    <cellStyle name="40% - 강조색4 2 4 2 10" xfId="17842" xr:uid="{00000000-0005-0000-0000-000057450000}"/>
    <cellStyle name="40% - 강조색4 2 4 2 11" xfId="17843" xr:uid="{00000000-0005-0000-0000-000058450000}"/>
    <cellStyle name="40% - 강조색4 2 4 2 12" xfId="17844" xr:uid="{00000000-0005-0000-0000-000059450000}"/>
    <cellStyle name="40% - 강조색4 2 4 2 2" xfId="17845" xr:uid="{00000000-0005-0000-0000-00005A450000}"/>
    <cellStyle name="40% - 강조색4 2 4 2 2 10" xfId="17846" xr:uid="{00000000-0005-0000-0000-00005B450000}"/>
    <cellStyle name="40% - 강조색4 2 4 2 2 2" xfId="17847" xr:uid="{00000000-0005-0000-0000-00005C450000}"/>
    <cellStyle name="40% - 강조색4 2 4 2 2 2 2" xfId="17848" xr:uid="{00000000-0005-0000-0000-00005D450000}"/>
    <cellStyle name="40% - 강조색4 2 4 2 2 2 2 2" xfId="17849" xr:uid="{00000000-0005-0000-0000-00005E450000}"/>
    <cellStyle name="40% - 강조색4 2 4 2 2 2 2 3" xfId="17850" xr:uid="{00000000-0005-0000-0000-00005F450000}"/>
    <cellStyle name="40% - 강조색4 2 4 2 2 2 2 4" xfId="17851" xr:uid="{00000000-0005-0000-0000-000060450000}"/>
    <cellStyle name="40% - 강조색4 2 4 2 2 2 2 5" xfId="17852" xr:uid="{00000000-0005-0000-0000-000061450000}"/>
    <cellStyle name="40% - 강조색4 2 4 2 2 2 3" xfId="17853" xr:uid="{00000000-0005-0000-0000-000062450000}"/>
    <cellStyle name="40% - 강조색4 2 4 2 2 2 4" xfId="17854" xr:uid="{00000000-0005-0000-0000-000063450000}"/>
    <cellStyle name="40% - 강조색4 2 4 2 2 2 5" xfId="17855" xr:uid="{00000000-0005-0000-0000-000064450000}"/>
    <cellStyle name="40% - 강조색4 2 4 2 2 2 6" xfId="17856" xr:uid="{00000000-0005-0000-0000-000065450000}"/>
    <cellStyle name="40% - 강조색4 2 4 2 2 2 7" xfId="17857" xr:uid="{00000000-0005-0000-0000-000066450000}"/>
    <cellStyle name="40% - 강조색4 2 4 2 2 3" xfId="17858" xr:uid="{00000000-0005-0000-0000-000067450000}"/>
    <cellStyle name="40% - 강조색4 2 4 2 2 3 2" xfId="17859" xr:uid="{00000000-0005-0000-0000-000068450000}"/>
    <cellStyle name="40% - 강조색4 2 4 2 2 3 3" xfId="17860" xr:uid="{00000000-0005-0000-0000-000069450000}"/>
    <cellStyle name="40% - 강조색4 2 4 2 2 3 4" xfId="17861" xr:uid="{00000000-0005-0000-0000-00006A450000}"/>
    <cellStyle name="40% - 강조색4 2 4 2 2 3 5" xfId="17862" xr:uid="{00000000-0005-0000-0000-00006B450000}"/>
    <cellStyle name="40% - 강조색4 2 4 2 2 3 6" xfId="17863" xr:uid="{00000000-0005-0000-0000-00006C450000}"/>
    <cellStyle name="40% - 강조색4 2 4 2 2 4" xfId="17864" xr:uid="{00000000-0005-0000-0000-00006D450000}"/>
    <cellStyle name="40% - 강조색4 2 4 2 2 4 2" xfId="17865" xr:uid="{00000000-0005-0000-0000-00006E450000}"/>
    <cellStyle name="40% - 강조색4 2 4 2 2 5" xfId="17866" xr:uid="{00000000-0005-0000-0000-00006F450000}"/>
    <cellStyle name="40% - 강조색4 2 4 2 2 5 2" xfId="17867" xr:uid="{00000000-0005-0000-0000-000070450000}"/>
    <cellStyle name="40% - 강조색4 2 4 2 2 6" xfId="17868" xr:uid="{00000000-0005-0000-0000-000071450000}"/>
    <cellStyle name="40% - 강조색4 2 4 2 2 7" xfId="17869" xr:uid="{00000000-0005-0000-0000-000072450000}"/>
    <cellStyle name="40% - 강조색4 2 4 2 2 8" xfId="17870" xr:uid="{00000000-0005-0000-0000-000073450000}"/>
    <cellStyle name="40% - 강조색4 2 4 2 2 9" xfId="17871" xr:uid="{00000000-0005-0000-0000-000074450000}"/>
    <cellStyle name="40% - 강조색4 2 4 2 3" xfId="17872" xr:uid="{00000000-0005-0000-0000-000075450000}"/>
    <cellStyle name="40% - 강조색4 2 4 2 3 10" xfId="17873" xr:uid="{00000000-0005-0000-0000-000076450000}"/>
    <cellStyle name="40% - 강조색4 2 4 2 3 2" xfId="17874" xr:uid="{00000000-0005-0000-0000-000077450000}"/>
    <cellStyle name="40% - 강조색4 2 4 2 3 2 2" xfId="17875" xr:uid="{00000000-0005-0000-0000-000078450000}"/>
    <cellStyle name="40% - 강조색4 2 4 2 3 2 3" xfId="17876" xr:uid="{00000000-0005-0000-0000-000079450000}"/>
    <cellStyle name="40% - 강조색4 2 4 2 3 2 4" xfId="17877" xr:uid="{00000000-0005-0000-0000-00007A450000}"/>
    <cellStyle name="40% - 강조색4 2 4 2 3 2 5" xfId="17878" xr:uid="{00000000-0005-0000-0000-00007B450000}"/>
    <cellStyle name="40% - 강조색4 2 4 2 3 2 6" xfId="17879" xr:uid="{00000000-0005-0000-0000-00007C450000}"/>
    <cellStyle name="40% - 강조색4 2 4 2 3 3" xfId="17880" xr:uid="{00000000-0005-0000-0000-00007D450000}"/>
    <cellStyle name="40% - 강조색4 2 4 2 3 3 2" xfId="17881" xr:uid="{00000000-0005-0000-0000-00007E450000}"/>
    <cellStyle name="40% - 강조색4 2 4 2 3 4" xfId="17882" xr:uid="{00000000-0005-0000-0000-00007F450000}"/>
    <cellStyle name="40% - 강조색4 2 4 2 3 4 2" xfId="17883" xr:uid="{00000000-0005-0000-0000-000080450000}"/>
    <cellStyle name="40% - 강조색4 2 4 2 3 5" xfId="17884" xr:uid="{00000000-0005-0000-0000-000081450000}"/>
    <cellStyle name="40% - 강조색4 2 4 2 3 5 2" xfId="17885" xr:uid="{00000000-0005-0000-0000-000082450000}"/>
    <cellStyle name="40% - 강조색4 2 4 2 3 6" xfId="17886" xr:uid="{00000000-0005-0000-0000-000083450000}"/>
    <cellStyle name="40% - 강조색4 2 4 2 3 7" xfId="17887" xr:uid="{00000000-0005-0000-0000-000084450000}"/>
    <cellStyle name="40% - 강조색4 2 4 2 3 8" xfId="17888" xr:uid="{00000000-0005-0000-0000-000085450000}"/>
    <cellStyle name="40% - 강조색4 2 4 2 3 9" xfId="17889" xr:uid="{00000000-0005-0000-0000-000086450000}"/>
    <cellStyle name="40% - 강조색4 2 4 2 4" xfId="17890" xr:uid="{00000000-0005-0000-0000-000087450000}"/>
    <cellStyle name="40% - 강조색4 2 4 2 4 2" xfId="17891" xr:uid="{00000000-0005-0000-0000-000088450000}"/>
    <cellStyle name="40% - 강조색4 2 4 2 4 3" xfId="17892" xr:uid="{00000000-0005-0000-0000-000089450000}"/>
    <cellStyle name="40% - 강조색4 2 4 2 4 4" xfId="17893" xr:uid="{00000000-0005-0000-0000-00008A450000}"/>
    <cellStyle name="40% - 강조색4 2 4 2 4 5" xfId="17894" xr:uid="{00000000-0005-0000-0000-00008B450000}"/>
    <cellStyle name="40% - 강조색4 2 4 2 4 6" xfId="17895" xr:uid="{00000000-0005-0000-0000-00008C450000}"/>
    <cellStyle name="40% - 강조색4 2 4 2 5" xfId="17896" xr:uid="{00000000-0005-0000-0000-00008D450000}"/>
    <cellStyle name="40% - 강조색4 2 4 2 5 2" xfId="17897" xr:uid="{00000000-0005-0000-0000-00008E450000}"/>
    <cellStyle name="40% - 강조색4 2 4 2 6" xfId="17898" xr:uid="{00000000-0005-0000-0000-00008F450000}"/>
    <cellStyle name="40% - 강조색4 2 4 2 6 2" xfId="17899" xr:uid="{00000000-0005-0000-0000-000090450000}"/>
    <cellStyle name="40% - 강조색4 2 4 2 7" xfId="17900" xr:uid="{00000000-0005-0000-0000-000091450000}"/>
    <cellStyle name="40% - 강조색4 2 4 2 7 2" xfId="17901" xr:uid="{00000000-0005-0000-0000-000092450000}"/>
    <cellStyle name="40% - 강조색4 2 4 2 8" xfId="17902" xr:uid="{00000000-0005-0000-0000-000093450000}"/>
    <cellStyle name="40% - 강조색4 2 4 2 9" xfId="17903" xr:uid="{00000000-0005-0000-0000-000094450000}"/>
    <cellStyle name="40% - 강조색4 2 4 3" xfId="17904" xr:uid="{00000000-0005-0000-0000-000095450000}"/>
    <cellStyle name="40% - 강조색4 2 4 3 10" xfId="17905" xr:uid="{00000000-0005-0000-0000-000096450000}"/>
    <cellStyle name="40% - 강조색4 2 4 3 2" xfId="17906" xr:uid="{00000000-0005-0000-0000-000097450000}"/>
    <cellStyle name="40% - 강조색4 2 4 3 2 2" xfId="17907" xr:uid="{00000000-0005-0000-0000-000098450000}"/>
    <cellStyle name="40% - 강조색4 2 4 3 2 2 2" xfId="17908" xr:uid="{00000000-0005-0000-0000-000099450000}"/>
    <cellStyle name="40% - 강조색4 2 4 3 2 2 3" xfId="17909" xr:uid="{00000000-0005-0000-0000-00009A450000}"/>
    <cellStyle name="40% - 강조색4 2 4 3 2 2 4" xfId="17910" xr:uid="{00000000-0005-0000-0000-00009B450000}"/>
    <cellStyle name="40% - 강조색4 2 4 3 2 2 5" xfId="17911" xr:uid="{00000000-0005-0000-0000-00009C450000}"/>
    <cellStyle name="40% - 강조색4 2 4 3 2 3" xfId="17912" xr:uid="{00000000-0005-0000-0000-00009D450000}"/>
    <cellStyle name="40% - 강조색4 2 4 3 2 4" xfId="17913" xr:uid="{00000000-0005-0000-0000-00009E450000}"/>
    <cellStyle name="40% - 강조색4 2 4 3 2 5" xfId="17914" xr:uid="{00000000-0005-0000-0000-00009F450000}"/>
    <cellStyle name="40% - 강조색4 2 4 3 2 6" xfId="17915" xr:uid="{00000000-0005-0000-0000-0000A0450000}"/>
    <cellStyle name="40% - 강조색4 2 4 3 2 7" xfId="17916" xr:uid="{00000000-0005-0000-0000-0000A1450000}"/>
    <cellStyle name="40% - 강조색4 2 4 3 3" xfId="17917" xr:uid="{00000000-0005-0000-0000-0000A2450000}"/>
    <cellStyle name="40% - 강조색4 2 4 3 3 2" xfId="17918" xr:uid="{00000000-0005-0000-0000-0000A3450000}"/>
    <cellStyle name="40% - 강조색4 2 4 3 3 3" xfId="17919" xr:uid="{00000000-0005-0000-0000-0000A4450000}"/>
    <cellStyle name="40% - 강조색4 2 4 3 3 4" xfId="17920" xr:uid="{00000000-0005-0000-0000-0000A5450000}"/>
    <cellStyle name="40% - 강조색4 2 4 3 3 5" xfId="17921" xr:uid="{00000000-0005-0000-0000-0000A6450000}"/>
    <cellStyle name="40% - 강조색4 2 4 3 3 6" xfId="17922" xr:uid="{00000000-0005-0000-0000-0000A7450000}"/>
    <cellStyle name="40% - 강조색4 2 4 3 4" xfId="17923" xr:uid="{00000000-0005-0000-0000-0000A8450000}"/>
    <cellStyle name="40% - 강조색4 2 4 3 4 2" xfId="17924" xr:uid="{00000000-0005-0000-0000-0000A9450000}"/>
    <cellStyle name="40% - 강조색4 2 4 3 4 3" xfId="17925" xr:uid="{00000000-0005-0000-0000-0000AA450000}"/>
    <cellStyle name="40% - 강조색4 2 4 3 5" xfId="17926" xr:uid="{00000000-0005-0000-0000-0000AB450000}"/>
    <cellStyle name="40% - 강조색4 2 4 3 5 2" xfId="17927" xr:uid="{00000000-0005-0000-0000-0000AC450000}"/>
    <cellStyle name="40% - 강조색4 2 4 3 6" xfId="17928" xr:uid="{00000000-0005-0000-0000-0000AD450000}"/>
    <cellStyle name="40% - 강조색4 2 4 3 7" xfId="17929" xr:uid="{00000000-0005-0000-0000-0000AE450000}"/>
    <cellStyle name="40% - 강조색4 2 4 3 8" xfId="17930" xr:uid="{00000000-0005-0000-0000-0000AF450000}"/>
    <cellStyle name="40% - 강조색4 2 4 3 9" xfId="17931" xr:uid="{00000000-0005-0000-0000-0000B0450000}"/>
    <cellStyle name="40% - 강조색4 2 4 4" xfId="17932" xr:uid="{00000000-0005-0000-0000-0000B1450000}"/>
    <cellStyle name="40% - 강조색4 2 4 4 10" xfId="17933" xr:uid="{00000000-0005-0000-0000-0000B2450000}"/>
    <cellStyle name="40% - 강조색4 2 4 4 2" xfId="17934" xr:uid="{00000000-0005-0000-0000-0000B3450000}"/>
    <cellStyle name="40% - 강조색4 2 4 4 2 2" xfId="17935" xr:uid="{00000000-0005-0000-0000-0000B4450000}"/>
    <cellStyle name="40% - 강조색4 2 4 4 2 2 2" xfId="17936" xr:uid="{00000000-0005-0000-0000-0000B5450000}"/>
    <cellStyle name="40% - 강조색4 2 4 4 2 2 3" xfId="17937" xr:uid="{00000000-0005-0000-0000-0000B6450000}"/>
    <cellStyle name="40% - 강조색4 2 4 4 2 2 4" xfId="17938" xr:uid="{00000000-0005-0000-0000-0000B7450000}"/>
    <cellStyle name="40% - 강조색4 2 4 4 2 2 5" xfId="17939" xr:uid="{00000000-0005-0000-0000-0000B8450000}"/>
    <cellStyle name="40% - 강조색4 2 4 4 2 3" xfId="17940" xr:uid="{00000000-0005-0000-0000-0000B9450000}"/>
    <cellStyle name="40% - 강조색4 2 4 4 2 4" xfId="17941" xr:uid="{00000000-0005-0000-0000-0000BA450000}"/>
    <cellStyle name="40% - 강조색4 2 4 4 2 5" xfId="17942" xr:uid="{00000000-0005-0000-0000-0000BB450000}"/>
    <cellStyle name="40% - 강조색4 2 4 4 2 6" xfId="17943" xr:uid="{00000000-0005-0000-0000-0000BC450000}"/>
    <cellStyle name="40% - 강조색4 2 4 4 2 7" xfId="17944" xr:uid="{00000000-0005-0000-0000-0000BD450000}"/>
    <cellStyle name="40% - 강조색4 2 4 4 3" xfId="17945" xr:uid="{00000000-0005-0000-0000-0000BE450000}"/>
    <cellStyle name="40% - 강조색4 2 4 4 3 2" xfId="17946" xr:uid="{00000000-0005-0000-0000-0000BF450000}"/>
    <cellStyle name="40% - 강조색4 2 4 4 3 3" xfId="17947" xr:uid="{00000000-0005-0000-0000-0000C0450000}"/>
    <cellStyle name="40% - 강조색4 2 4 4 3 4" xfId="17948" xr:uid="{00000000-0005-0000-0000-0000C1450000}"/>
    <cellStyle name="40% - 강조색4 2 4 4 3 5" xfId="17949" xr:uid="{00000000-0005-0000-0000-0000C2450000}"/>
    <cellStyle name="40% - 강조색4 2 4 4 3 6" xfId="17950" xr:uid="{00000000-0005-0000-0000-0000C3450000}"/>
    <cellStyle name="40% - 강조색4 2 4 4 4" xfId="17951" xr:uid="{00000000-0005-0000-0000-0000C4450000}"/>
    <cellStyle name="40% - 강조색4 2 4 4 4 2" xfId="17952" xr:uid="{00000000-0005-0000-0000-0000C5450000}"/>
    <cellStyle name="40% - 강조색4 2 4 4 4 3" xfId="17953" xr:uid="{00000000-0005-0000-0000-0000C6450000}"/>
    <cellStyle name="40% - 강조색4 2 4 4 5" xfId="17954" xr:uid="{00000000-0005-0000-0000-0000C7450000}"/>
    <cellStyle name="40% - 강조색4 2 4 4 5 2" xfId="17955" xr:uid="{00000000-0005-0000-0000-0000C8450000}"/>
    <cellStyle name="40% - 강조색4 2 4 4 6" xfId="17956" xr:uid="{00000000-0005-0000-0000-0000C9450000}"/>
    <cellStyle name="40% - 강조색4 2 4 4 7" xfId="17957" xr:uid="{00000000-0005-0000-0000-0000CA450000}"/>
    <cellStyle name="40% - 강조색4 2 4 4 8" xfId="17958" xr:uid="{00000000-0005-0000-0000-0000CB450000}"/>
    <cellStyle name="40% - 강조색4 2 4 4 9" xfId="17959" xr:uid="{00000000-0005-0000-0000-0000CC450000}"/>
    <cellStyle name="40% - 강조색4 2 4 5" xfId="17960" xr:uid="{00000000-0005-0000-0000-0000CD450000}"/>
    <cellStyle name="40% - 강조색4 2 4 5 10" xfId="17961" xr:uid="{00000000-0005-0000-0000-0000CE450000}"/>
    <cellStyle name="40% - 강조색4 2 4 5 2" xfId="17962" xr:uid="{00000000-0005-0000-0000-0000CF450000}"/>
    <cellStyle name="40% - 강조색4 2 4 5 2 2" xfId="17963" xr:uid="{00000000-0005-0000-0000-0000D0450000}"/>
    <cellStyle name="40% - 강조색4 2 4 5 2 3" xfId="17964" xr:uid="{00000000-0005-0000-0000-0000D1450000}"/>
    <cellStyle name="40% - 강조색4 2 4 5 2 4" xfId="17965" xr:uid="{00000000-0005-0000-0000-0000D2450000}"/>
    <cellStyle name="40% - 강조색4 2 4 5 2 5" xfId="17966" xr:uid="{00000000-0005-0000-0000-0000D3450000}"/>
    <cellStyle name="40% - 강조색4 2 4 5 2 6" xfId="17967" xr:uid="{00000000-0005-0000-0000-0000D4450000}"/>
    <cellStyle name="40% - 강조색4 2 4 5 3" xfId="17968" xr:uid="{00000000-0005-0000-0000-0000D5450000}"/>
    <cellStyle name="40% - 강조색4 2 4 5 3 2" xfId="17969" xr:uid="{00000000-0005-0000-0000-0000D6450000}"/>
    <cellStyle name="40% - 강조색4 2 4 5 3 3" xfId="17970" xr:uid="{00000000-0005-0000-0000-0000D7450000}"/>
    <cellStyle name="40% - 강조색4 2 4 5 4" xfId="17971" xr:uid="{00000000-0005-0000-0000-0000D8450000}"/>
    <cellStyle name="40% - 강조색4 2 4 5 4 2" xfId="17972" xr:uid="{00000000-0005-0000-0000-0000D9450000}"/>
    <cellStyle name="40% - 강조색4 2 4 5 5" xfId="17973" xr:uid="{00000000-0005-0000-0000-0000DA450000}"/>
    <cellStyle name="40% - 강조색4 2 4 5 5 2" xfId="17974" xr:uid="{00000000-0005-0000-0000-0000DB450000}"/>
    <cellStyle name="40% - 강조색4 2 4 5 6" xfId="17975" xr:uid="{00000000-0005-0000-0000-0000DC450000}"/>
    <cellStyle name="40% - 강조색4 2 4 5 7" xfId="17976" xr:uid="{00000000-0005-0000-0000-0000DD450000}"/>
    <cellStyle name="40% - 강조색4 2 4 5 8" xfId="17977" xr:uid="{00000000-0005-0000-0000-0000DE450000}"/>
    <cellStyle name="40% - 강조색4 2 4 5 9" xfId="17978" xr:uid="{00000000-0005-0000-0000-0000DF450000}"/>
    <cellStyle name="40% - 강조색4 2 4 6" xfId="17979" xr:uid="{00000000-0005-0000-0000-0000E0450000}"/>
    <cellStyle name="40% - 강조색4 2 4 6 10" xfId="17980" xr:uid="{00000000-0005-0000-0000-0000E1450000}"/>
    <cellStyle name="40% - 강조색4 2 4 6 2" xfId="17981" xr:uid="{00000000-0005-0000-0000-0000E2450000}"/>
    <cellStyle name="40% - 강조색4 2 4 6 2 2" xfId="17982" xr:uid="{00000000-0005-0000-0000-0000E3450000}"/>
    <cellStyle name="40% - 강조색4 2 4 6 3" xfId="17983" xr:uid="{00000000-0005-0000-0000-0000E4450000}"/>
    <cellStyle name="40% - 강조색4 2 4 6 3 2" xfId="17984" xr:uid="{00000000-0005-0000-0000-0000E5450000}"/>
    <cellStyle name="40% - 강조색4 2 4 6 4" xfId="17985" xr:uid="{00000000-0005-0000-0000-0000E6450000}"/>
    <cellStyle name="40% - 강조색4 2 4 6 4 2" xfId="17986" xr:uid="{00000000-0005-0000-0000-0000E7450000}"/>
    <cellStyle name="40% - 강조색4 2 4 6 5" xfId="17987" xr:uid="{00000000-0005-0000-0000-0000E8450000}"/>
    <cellStyle name="40% - 강조색4 2 4 6 5 2" xfId="17988" xr:uid="{00000000-0005-0000-0000-0000E9450000}"/>
    <cellStyle name="40% - 강조색4 2 4 6 6" xfId="17989" xr:uid="{00000000-0005-0000-0000-0000EA450000}"/>
    <cellStyle name="40% - 강조색4 2 4 6 7" xfId="17990" xr:uid="{00000000-0005-0000-0000-0000EB450000}"/>
    <cellStyle name="40% - 강조색4 2 4 6 8" xfId="17991" xr:uid="{00000000-0005-0000-0000-0000EC450000}"/>
    <cellStyle name="40% - 강조색4 2 4 6 9" xfId="17992" xr:uid="{00000000-0005-0000-0000-0000ED450000}"/>
    <cellStyle name="40% - 강조색4 2 4 7" xfId="17993" xr:uid="{00000000-0005-0000-0000-0000EE450000}"/>
    <cellStyle name="40% - 강조색4 2 4 7 2" xfId="17994" xr:uid="{00000000-0005-0000-0000-0000EF450000}"/>
    <cellStyle name="40% - 강조색4 2 4 7 3" xfId="17995" xr:uid="{00000000-0005-0000-0000-0000F0450000}"/>
    <cellStyle name="40% - 강조색4 2 4 8" xfId="17996" xr:uid="{00000000-0005-0000-0000-0000F1450000}"/>
    <cellStyle name="40% - 강조색4 2 4 8 2" xfId="17997" xr:uid="{00000000-0005-0000-0000-0000F2450000}"/>
    <cellStyle name="40% - 강조색4 2 4 8 3" xfId="17998" xr:uid="{00000000-0005-0000-0000-0000F3450000}"/>
    <cellStyle name="40% - 강조색4 2 4 9" xfId="17999" xr:uid="{00000000-0005-0000-0000-0000F4450000}"/>
    <cellStyle name="40% - 강조색4 2 4 9 2" xfId="18000" xr:uid="{00000000-0005-0000-0000-0000F5450000}"/>
    <cellStyle name="40% - 강조색4 2 5" xfId="18001" xr:uid="{00000000-0005-0000-0000-0000F6450000}"/>
    <cellStyle name="40% - 강조색4 2 5 10" xfId="18002" xr:uid="{00000000-0005-0000-0000-0000F7450000}"/>
    <cellStyle name="40% - 강조색4 2 5 11" xfId="18003" xr:uid="{00000000-0005-0000-0000-0000F8450000}"/>
    <cellStyle name="40% - 강조색4 2 5 12" xfId="18004" xr:uid="{00000000-0005-0000-0000-0000F9450000}"/>
    <cellStyle name="40% - 강조색4 2 5 13" xfId="18005" xr:uid="{00000000-0005-0000-0000-0000FA450000}"/>
    <cellStyle name="40% - 강조색4 2 5 14" xfId="18006" xr:uid="{00000000-0005-0000-0000-0000FB450000}"/>
    <cellStyle name="40% - 강조색4 2 5 2" xfId="18007" xr:uid="{00000000-0005-0000-0000-0000FC450000}"/>
    <cellStyle name="40% - 강조색4 2 5 2 10" xfId="18008" xr:uid="{00000000-0005-0000-0000-0000FD450000}"/>
    <cellStyle name="40% - 강조색4 2 5 2 11" xfId="18009" xr:uid="{00000000-0005-0000-0000-0000FE450000}"/>
    <cellStyle name="40% - 강조색4 2 5 2 12" xfId="18010" xr:uid="{00000000-0005-0000-0000-0000FF450000}"/>
    <cellStyle name="40% - 강조색4 2 5 2 2" xfId="18011" xr:uid="{00000000-0005-0000-0000-000000460000}"/>
    <cellStyle name="40% - 강조색4 2 5 2 2 10" xfId="18012" xr:uid="{00000000-0005-0000-0000-000001460000}"/>
    <cellStyle name="40% - 강조색4 2 5 2 2 2" xfId="18013" xr:uid="{00000000-0005-0000-0000-000002460000}"/>
    <cellStyle name="40% - 강조색4 2 5 2 2 2 2" xfId="18014" xr:uid="{00000000-0005-0000-0000-000003460000}"/>
    <cellStyle name="40% - 강조색4 2 5 2 2 2 2 2" xfId="18015" xr:uid="{00000000-0005-0000-0000-000004460000}"/>
    <cellStyle name="40% - 강조색4 2 5 2 2 2 2 3" xfId="18016" xr:uid="{00000000-0005-0000-0000-000005460000}"/>
    <cellStyle name="40% - 강조색4 2 5 2 2 2 2 4" xfId="18017" xr:uid="{00000000-0005-0000-0000-000006460000}"/>
    <cellStyle name="40% - 강조색4 2 5 2 2 2 2 5" xfId="18018" xr:uid="{00000000-0005-0000-0000-000007460000}"/>
    <cellStyle name="40% - 강조색4 2 5 2 2 2 3" xfId="18019" xr:uid="{00000000-0005-0000-0000-000008460000}"/>
    <cellStyle name="40% - 강조색4 2 5 2 2 2 4" xfId="18020" xr:uid="{00000000-0005-0000-0000-000009460000}"/>
    <cellStyle name="40% - 강조색4 2 5 2 2 2 5" xfId="18021" xr:uid="{00000000-0005-0000-0000-00000A460000}"/>
    <cellStyle name="40% - 강조색4 2 5 2 2 2 6" xfId="18022" xr:uid="{00000000-0005-0000-0000-00000B460000}"/>
    <cellStyle name="40% - 강조색4 2 5 2 2 2 7" xfId="18023" xr:uid="{00000000-0005-0000-0000-00000C460000}"/>
    <cellStyle name="40% - 강조색4 2 5 2 2 3" xfId="18024" xr:uid="{00000000-0005-0000-0000-00000D460000}"/>
    <cellStyle name="40% - 강조색4 2 5 2 2 3 2" xfId="18025" xr:uid="{00000000-0005-0000-0000-00000E460000}"/>
    <cellStyle name="40% - 강조색4 2 5 2 2 3 3" xfId="18026" xr:uid="{00000000-0005-0000-0000-00000F460000}"/>
    <cellStyle name="40% - 강조색4 2 5 2 2 3 4" xfId="18027" xr:uid="{00000000-0005-0000-0000-000010460000}"/>
    <cellStyle name="40% - 강조색4 2 5 2 2 3 5" xfId="18028" xr:uid="{00000000-0005-0000-0000-000011460000}"/>
    <cellStyle name="40% - 강조색4 2 5 2 2 3 6" xfId="18029" xr:uid="{00000000-0005-0000-0000-000012460000}"/>
    <cellStyle name="40% - 강조색4 2 5 2 2 4" xfId="18030" xr:uid="{00000000-0005-0000-0000-000013460000}"/>
    <cellStyle name="40% - 강조색4 2 5 2 2 4 2" xfId="18031" xr:uid="{00000000-0005-0000-0000-000014460000}"/>
    <cellStyle name="40% - 강조색4 2 5 2 2 5" xfId="18032" xr:uid="{00000000-0005-0000-0000-000015460000}"/>
    <cellStyle name="40% - 강조색4 2 5 2 2 5 2" xfId="18033" xr:uid="{00000000-0005-0000-0000-000016460000}"/>
    <cellStyle name="40% - 강조색4 2 5 2 2 6" xfId="18034" xr:uid="{00000000-0005-0000-0000-000017460000}"/>
    <cellStyle name="40% - 강조색4 2 5 2 2 7" xfId="18035" xr:uid="{00000000-0005-0000-0000-000018460000}"/>
    <cellStyle name="40% - 강조색4 2 5 2 2 8" xfId="18036" xr:uid="{00000000-0005-0000-0000-000019460000}"/>
    <cellStyle name="40% - 강조색4 2 5 2 2 9" xfId="18037" xr:uid="{00000000-0005-0000-0000-00001A460000}"/>
    <cellStyle name="40% - 강조색4 2 5 2 3" xfId="18038" xr:uid="{00000000-0005-0000-0000-00001B460000}"/>
    <cellStyle name="40% - 강조색4 2 5 2 3 10" xfId="18039" xr:uid="{00000000-0005-0000-0000-00001C460000}"/>
    <cellStyle name="40% - 강조색4 2 5 2 3 2" xfId="18040" xr:uid="{00000000-0005-0000-0000-00001D460000}"/>
    <cellStyle name="40% - 강조색4 2 5 2 3 2 2" xfId="18041" xr:uid="{00000000-0005-0000-0000-00001E460000}"/>
    <cellStyle name="40% - 강조색4 2 5 2 3 2 3" xfId="18042" xr:uid="{00000000-0005-0000-0000-00001F460000}"/>
    <cellStyle name="40% - 강조색4 2 5 2 3 2 4" xfId="18043" xr:uid="{00000000-0005-0000-0000-000020460000}"/>
    <cellStyle name="40% - 강조색4 2 5 2 3 2 5" xfId="18044" xr:uid="{00000000-0005-0000-0000-000021460000}"/>
    <cellStyle name="40% - 강조색4 2 5 2 3 2 6" xfId="18045" xr:uid="{00000000-0005-0000-0000-000022460000}"/>
    <cellStyle name="40% - 강조색4 2 5 2 3 3" xfId="18046" xr:uid="{00000000-0005-0000-0000-000023460000}"/>
    <cellStyle name="40% - 강조색4 2 5 2 3 3 2" xfId="18047" xr:uid="{00000000-0005-0000-0000-000024460000}"/>
    <cellStyle name="40% - 강조색4 2 5 2 3 4" xfId="18048" xr:uid="{00000000-0005-0000-0000-000025460000}"/>
    <cellStyle name="40% - 강조색4 2 5 2 3 4 2" xfId="18049" xr:uid="{00000000-0005-0000-0000-000026460000}"/>
    <cellStyle name="40% - 강조색4 2 5 2 3 5" xfId="18050" xr:uid="{00000000-0005-0000-0000-000027460000}"/>
    <cellStyle name="40% - 강조색4 2 5 2 3 5 2" xfId="18051" xr:uid="{00000000-0005-0000-0000-000028460000}"/>
    <cellStyle name="40% - 강조색4 2 5 2 3 6" xfId="18052" xr:uid="{00000000-0005-0000-0000-000029460000}"/>
    <cellStyle name="40% - 강조색4 2 5 2 3 7" xfId="18053" xr:uid="{00000000-0005-0000-0000-00002A460000}"/>
    <cellStyle name="40% - 강조색4 2 5 2 3 8" xfId="18054" xr:uid="{00000000-0005-0000-0000-00002B460000}"/>
    <cellStyle name="40% - 강조색4 2 5 2 3 9" xfId="18055" xr:uid="{00000000-0005-0000-0000-00002C460000}"/>
    <cellStyle name="40% - 강조색4 2 5 2 4" xfId="18056" xr:uid="{00000000-0005-0000-0000-00002D460000}"/>
    <cellStyle name="40% - 강조색4 2 5 2 4 2" xfId="18057" xr:uid="{00000000-0005-0000-0000-00002E460000}"/>
    <cellStyle name="40% - 강조색4 2 5 2 4 3" xfId="18058" xr:uid="{00000000-0005-0000-0000-00002F460000}"/>
    <cellStyle name="40% - 강조색4 2 5 2 4 4" xfId="18059" xr:uid="{00000000-0005-0000-0000-000030460000}"/>
    <cellStyle name="40% - 강조색4 2 5 2 4 5" xfId="18060" xr:uid="{00000000-0005-0000-0000-000031460000}"/>
    <cellStyle name="40% - 강조색4 2 5 2 4 6" xfId="18061" xr:uid="{00000000-0005-0000-0000-000032460000}"/>
    <cellStyle name="40% - 강조색4 2 5 2 5" xfId="18062" xr:uid="{00000000-0005-0000-0000-000033460000}"/>
    <cellStyle name="40% - 강조색4 2 5 2 5 2" xfId="18063" xr:uid="{00000000-0005-0000-0000-000034460000}"/>
    <cellStyle name="40% - 강조색4 2 5 2 6" xfId="18064" xr:uid="{00000000-0005-0000-0000-000035460000}"/>
    <cellStyle name="40% - 강조색4 2 5 2 6 2" xfId="18065" xr:uid="{00000000-0005-0000-0000-000036460000}"/>
    <cellStyle name="40% - 강조색4 2 5 2 7" xfId="18066" xr:uid="{00000000-0005-0000-0000-000037460000}"/>
    <cellStyle name="40% - 강조색4 2 5 2 7 2" xfId="18067" xr:uid="{00000000-0005-0000-0000-000038460000}"/>
    <cellStyle name="40% - 강조색4 2 5 2 8" xfId="18068" xr:uid="{00000000-0005-0000-0000-000039460000}"/>
    <cellStyle name="40% - 강조색4 2 5 2 9" xfId="18069" xr:uid="{00000000-0005-0000-0000-00003A460000}"/>
    <cellStyle name="40% - 강조색4 2 5 3" xfId="18070" xr:uid="{00000000-0005-0000-0000-00003B460000}"/>
    <cellStyle name="40% - 강조색4 2 5 3 10" xfId="18071" xr:uid="{00000000-0005-0000-0000-00003C460000}"/>
    <cellStyle name="40% - 강조색4 2 5 3 2" xfId="18072" xr:uid="{00000000-0005-0000-0000-00003D460000}"/>
    <cellStyle name="40% - 강조색4 2 5 3 2 2" xfId="18073" xr:uid="{00000000-0005-0000-0000-00003E460000}"/>
    <cellStyle name="40% - 강조색4 2 5 3 2 2 2" xfId="18074" xr:uid="{00000000-0005-0000-0000-00003F460000}"/>
    <cellStyle name="40% - 강조색4 2 5 3 2 2 3" xfId="18075" xr:uid="{00000000-0005-0000-0000-000040460000}"/>
    <cellStyle name="40% - 강조색4 2 5 3 2 2 4" xfId="18076" xr:uid="{00000000-0005-0000-0000-000041460000}"/>
    <cellStyle name="40% - 강조색4 2 5 3 2 2 5" xfId="18077" xr:uid="{00000000-0005-0000-0000-000042460000}"/>
    <cellStyle name="40% - 강조색4 2 5 3 2 3" xfId="18078" xr:uid="{00000000-0005-0000-0000-000043460000}"/>
    <cellStyle name="40% - 강조색4 2 5 3 2 4" xfId="18079" xr:uid="{00000000-0005-0000-0000-000044460000}"/>
    <cellStyle name="40% - 강조색4 2 5 3 2 5" xfId="18080" xr:uid="{00000000-0005-0000-0000-000045460000}"/>
    <cellStyle name="40% - 강조색4 2 5 3 2 6" xfId="18081" xr:uid="{00000000-0005-0000-0000-000046460000}"/>
    <cellStyle name="40% - 강조색4 2 5 3 2 7" xfId="18082" xr:uid="{00000000-0005-0000-0000-000047460000}"/>
    <cellStyle name="40% - 강조색4 2 5 3 3" xfId="18083" xr:uid="{00000000-0005-0000-0000-000048460000}"/>
    <cellStyle name="40% - 강조색4 2 5 3 3 2" xfId="18084" xr:uid="{00000000-0005-0000-0000-000049460000}"/>
    <cellStyle name="40% - 강조색4 2 5 3 3 3" xfId="18085" xr:uid="{00000000-0005-0000-0000-00004A460000}"/>
    <cellStyle name="40% - 강조색4 2 5 3 3 4" xfId="18086" xr:uid="{00000000-0005-0000-0000-00004B460000}"/>
    <cellStyle name="40% - 강조색4 2 5 3 3 5" xfId="18087" xr:uid="{00000000-0005-0000-0000-00004C460000}"/>
    <cellStyle name="40% - 강조색4 2 5 3 3 6" xfId="18088" xr:uid="{00000000-0005-0000-0000-00004D460000}"/>
    <cellStyle name="40% - 강조색4 2 5 3 4" xfId="18089" xr:uid="{00000000-0005-0000-0000-00004E460000}"/>
    <cellStyle name="40% - 강조색4 2 5 3 4 2" xfId="18090" xr:uid="{00000000-0005-0000-0000-00004F460000}"/>
    <cellStyle name="40% - 강조색4 2 5 3 5" xfId="18091" xr:uid="{00000000-0005-0000-0000-000050460000}"/>
    <cellStyle name="40% - 강조색4 2 5 3 5 2" xfId="18092" xr:uid="{00000000-0005-0000-0000-000051460000}"/>
    <cellStyle name="40% - 강조색4 2 5 3 6" xfId="18093" xr:uid="{00000000-0005-0000-0000-000052460000}"/>
    <cellStyle name="40% - 강조색4 2 5 3 7" xfId="18094" xr:uid="{00000000-0005-0000-0000-000053460000}"/>
    <cellStyle name="40% - 강조색4 2 5 3 8" xfId="18095" xr:uid="{00000000-0005-0000-0000-000054460000}"/>
    <cellStyle name="40% - 강조색4 2 5 3 9" xfId="18096" xr:uid="{00000000-0005-0000-0000-000055460000}"/>
    <cellStyle name="40% - 강조색4 2 5 4" xfId="18097" xr:uid="{00000000-0005-0000-0000-000056460000}"/>
    <cellStyle name="40% - 강조색4 2 5 4 10" xfId="18098" xr:uid="{00000000-0005-0000-0000-000057460000}"/>
    <cellStyle name="40% - 강조색4 2 5 4 2" xfId="18099" xr:uid="{00000000-0005-0000-0000-000058460000}"/>
    <cellStyle name="40% - 강조색4 2 5 4 2 2" xfId="18100" xr:uid="{00000000-0005-0000-0000-000059460000}"/>
    <cellStyle name="40% - 강조색4 2 5 4 2 2 2" xfId="18101" xr:uid="{00000000-0005-0000-0000-00005A460000}"/>
    <cellStyle name="40% - 강조색4 2 5 4 2 2 3" xfId="18102" xr:uid="{00000000-0005-0000-0000-00005B460000}"/>
    <cellStyle name="40% - 강조색4 2 5 4 2 2 4" xfId="18103" xr:uid="{00000000-0005-0000-0000-00005C460000}"/>
    <cellStyle name="40% - 강조색4 2 5 4 2 2 5" xfId="18104" xr:uid="{00000000-0005-0000-0000-00005D460000}"/>
    <cellStyle name="40% - 강조색4 2 5 4 2 3" xfId="18105" xr:uid="{00000000-0005-0000-0000-00005E460000}"/>
    <cellStyle name="40% - 강조색4 2 5 4 2 4" xfId="18106" xr:uid="{00000000-0005-0000-0000-00005F460000}"/>
    <cellStyle name="40% - 강조색4 2 5 4 2 5" xfId="18107" xr:uid="{00000000-0005-0000-0000-000060460000}"/>
    <cellStyle name="40% - 강조색4 2 5 4 2 6" xfId="18108" xr:uid="{00000000-0005-0000-0000-000061460000}"/>
    <cellStyle name="40% - 강조색4 2 5 4 2 7" xfId="18109" xr:uid="{00000000-0005-0000-0000-000062460000}"/>
    <cellStyle name="40% - 강조색4 2 5 4 3" xfId="18110" xr:uid="{00000000-0005-0000-0000-000063460000}"/>
    <cellStyle name="40% - 강조색4 2 5 4 3 2" xfId="18111" xr:uid="{00000000-0005-0000-0000-000064460000}"/>
    <cellStyle name="40% - 강조색4 2 5 4 3 3" xfId="18112" xr:uid="{00000000-0005-0000-0000-000065460000}"/>
    <cellStyle name="40% - 강조색4 2 5 4 3 4" xfId="18113" xr:uid="{00000000-0005-0000-0000-000066460000}"/>
    <cellStyle name="40% - 강조색4 2 5 4 3 5" xfId="18114" xr:uid="{00000000-0005-0000-0000-000067460000}"/>
    <cellStyle name="40% - 강조색4 2 5 4 3 6" xfId="18115" xr:uid="{00000000-0005-0000-0000-000068460000}"/>
    <cellStyle name="40% - 강조색4 2 5 4 4" xfId="18116" xr:uid="{00000000-0005-0000-0000-000069460000}"/>
    <cellStyle name="40% - 강조색4 2 5 4 4 2" xfId="18117" xr:uid="{00000000-0005-0000-0000-00006A460000}"/>
    <cellStyle name="40% - 강조색4 2 5 4 5" xfId="18118" xr:uid="{00000000-0005-0000-0000-00006B460000}"/>
    <cellStyle name="40% - 강조색4 2 5 4 5 2" xfId="18119" xr:uid="{00000000-0005-0000-0000-00006C460000}"/>
    <cellStyle name="40% - 강조색4 2 5 4 6" xfId="18120" xr:uid="{00000000-0005-0000-0000-00006D460000}"/>
    <cellStyle name="40% - 강조색4 2 5 4 7" xfId="18121" xr:uid="{00000000-0005-0000-0000-00006E460000}"/>
    <cellStyle name="40% - 강조색4 2 5 4 8" xfId="18122" xr:uid="{00000000-0005-0000-0000-00006F460000}"/>
    <cellStyle name="40% - 강조색4 2 5 4 9" xfId="18123" xr:uid="{00000000-0005-0000-0000-000070460000}"/>
    <cellStyle name="40% - 강조색4 2 5 5" xfId="18124" xr:uid="{00000000-0005-0000-0000-000071460000}"/>
    <cellStyle name="40% - 강조색4 2 5 5 10" xfId="18125" xr:uid="{00000000-0005-0000-0000-000072460000}"/>
    <cellStyle name="40% - 강조색4 2 5 5 2" xfId="18126" xr:uid="{00000000-0005-0000-0000-000073460000}"/>
    <cellStyle name="40% - 강조색4 2 5 5 2 2" xfId="18127" xr:uid="{00000000-0005-0000-0000-000074460000}"/>
    <cellStyle name="40% - 강조색4 2 5 5 2 3" xfId="18128" xr:uid="{00000000-0005-0000-0000-000075460000}"/>
    <cellStyle name="40% - 강조색4 2 5 5 2 4" xfId="18129" xr:uid="{00000000-0005-0000-0000-000076460000}"/>
    <cellStyle name="40% - 강조색4 2 5 5 2 5" xfId="18130" xr:uid="{00000000-0005-0000-0000-000077460000}"/>
    <cellStyle name="40% - 강조색4 2 5 5 2 6" xfId="18131" xr:uid="{00000000-0005-0000-0000-000078460000}"/>
    <cellStyle name="40% - 강조색4 2 5 5 3" xfId="18132" xr:uid="{00000000-0005-0000-0000-000079460000}"/>
    <cellStyle name="40% - 강조색4 2 5 5 3 2" xfId="18133" xr:uid="{00000000-0005-0000-0000-00007A460000}"/>
    <cellStyle name="40% - 강조색4 2 5 5 4" xfId="18134" xr:uid="{00000000-0005-0000-0000-00007B460000}"/>
    <cellStyle name="40% - 강조색4 2 5 5 4 2" xfId="18135" xr:uid="{00000000-0005-0000-0000-00007C460000}"/>
    <cellStyle name="40% - 강조색4 2 5 5 5" xfId="18136" xr:uid="{00000000-0005-0000-0000-00007D460000}"/>
    <cellStyle name="40% - 강조색4 2 5 5 5 2" xfId="18137" xr:uid="{00000000-0005-0000-0000-00007E460000}"/>
    <cellStyle name="40% - 강조색4 2 5 5 6" xfId="18138" xr:uid="{00000000-0005-0000-0000-00007F460000}"/>
    <cellStyle name="40% - 강조색4 2 5 5 7" xfId="18139" xr:uid="{00000000-0005-0000-0000-000080460000}"/>
    <cellStyle name="40% - 강조색4 2 5 5 8" xfId="18140" xr:uid="{00000000-0005-0000-0000-000081460000}"/>
    <cellStyle name="40% - 강조색4 2 5 5 9" xfId="18141" xr:uid="{00000000-0005-0000-0000-000082460000}"/>
    <cellStyle name="40% - 강조색4 2 5 6" xfId="18142" xr:uid="{00000000-0005-0000-0000-000083460000}"/>
    <cellStyle name="40% - 강조색4 2 5 6 2" xfId="18143" xr:uid="{00000000-0005-0000-0000-000084460000}"/>
    <cellStyle name="40% - 강조색4 2 5 6 3" xfId="18144" xr:uid="{00000000-0005-0000-0000-000085460000}"/>
    <cellStyle name="40% - 강조색4 2 5 6 4" xfId="18145" xr:uid="{00000000-0005-0000-0000-000086460000}"/>
    <cellStyle name="40% - 강조색4 2 5 6 5" xfId="18146" xr:uid="{00000000-0005-0000-0000-000087460000}"/>
    <cellStyle name="40% - 강조색4 2 5 6 6" xfId="18147" xr:uid="{00000000-0005-0000-0000-000088460000}"/>
    <cellStyle name="40% - 강조색4 2 5 7" xfId="18148" xr:uid="{00000000-0005-0000-0000-000089460000}"/>
    <cellStyle name="40% - 강조색4 2 5 7 2" xfId="18149" xr:uid="{00000000-0005-0000-0000-00008A460000}"/>
    <cellStyle name="40% - 강조색4 2 5 8" xfId="18150" xr:uid="{00000000-0005-0000-0000-00008B460000}"/>
    <cellStyle name="40% - 강조색4 2 5 8 2" xfId="18151" xr:uid="{00000000-0005-0000-0000-00008C460000}"/>
    <cellStyle name="40% - 강조색4 2 5 9" xfId="18152" xr:uid="{00000000-0005-0000-0000-00008D460000}"/>
    <cellStyle name="40% - 강조색4 2 5 9 2" xfId="18153" xr:uid="{00000000-0005-0000-0000-00008E460000}"/>
    <cellStyle name="40% - 강조색4 2 6" xfId="18154" xr:uid="{00000000-0005-0000-0000-00008F460000}"/>
    <cellStyle name="40% - 강조색4 2 6 10" xfId="18155" xr:uid="{00000000-0005-0000-0000-000090460000}"/>
    <cellStyle name="40% - 강조색4 2 6 11" xfId="18156" xr:uid="{00000000-0005-0000-0000-000091460000}"/>
    <cellStyle name="40% - 강조색4 2 6 12" xfId="18157" xr:uid="{00000000-0005-0000-0000-000092460000}"/>
    <cellStyle name="40% - 강조색4 2 6 13" xfId="18158" xr:uid="{00000000-0005-0000-0000-000093460000}"/>
    <cellStyle name="40% - 강조색4 2 6 14" xfId="18159" xr:uid="{00000000-0005-0000-0000-000094460000}"/>
    <cellStyle name="40% - 강조색4 2 6 2" xfId="18160" xr:uid="{00000000-0005-0000-0000-000095460000}"/>
    <cellStyle name="40% - 강조색4 2 6 2 10" xfId="18161" xr:uid="{00000000-0005-0000-0000-000096460000}"/>
    <cellStyle name="40% - 강조색4 2 6 2 11" xfId="18162" xr:uid="{00000000-0005-0000-0000-000097460000}"/>
    <cellStyle name="40% - 강조색4 2 6 2 12" xfId="18163" xr:uid="{00000000-0005-0000-0000-000098460000}"/>
    <cellStyle name="40% - 강조색4 2 6 2 2" xfId="18164" xr:uid="{00000000-0005-0000-0000-000099460000}"/>
    <cellStyle name="40% - 강조색4 2 6 2 2 10" xfId="18165" xr:uid="{00000000-0005-0000-0000-00009A460000}"/>
    <cellStyle name="40% - 강조색4 2 6 2 2 2" xfId="18166" xr:uid="{00000000-0005-0000-0000-00009B460000}"/>
    <cellStyle name="40% - 강조색4 2 6 2 2 2 2" xfId="18167" xr:uid="{00000000-0005-0000-0000-00009C460000}"/>
    <cellStyle name="40% - 강조색4 2 6 2 2 2 2 2" xfId="18168" xr:uid="{00000000-0005-0000-0000-00009D460000}"/>
    <cellStyle name="40% - 강조색4 2 6 2 2 2 2 3" xfId="18169" xr:uid="{00000000-0005-0000-0000-00009E460000}"/>
    <cellStyle name="40% - 강조색4 2 6 2 2 2 2 4" xfId="18170" xr:uid="{00000000-0005-0000-0000-00009F460000}"/>
    <cellStyle name="40% - 강조색4 2 6 2 2 2 2 5" xfId="18171" xr:uid="{00000000-0005-0000-0000-0000A0460000}"/>
    <cellStyle name="40% - 강조색4 2 6 2 2 2 3" xfId="18172" xr:uid="{00000000-0005-0000-0000-0000A1460000}"/>
    <cellStyle name="40% - 강조색4 2 6 2 2 2 4" xfId="18173" xr:uid="{00000000-0005-0000-0000-0000A2460000}"/>
    <cellStyle name="40% - 강조색4 2 6 2 2 2 5" xfId="18174" xr:uid="{00000000-0005-0000-0000-0000A3460000}"/>
    <cellStyle name="40% - 강조색4 2 6 2 2 2 6" xfId="18175" xr:uid="{00000000-0005-0000-0000-0000A4460000}"/>
    <cellStyle name="40% - 강조색4 2 6 2 2 2 7" xfId="18176" xr:uid="{00000000-0005-0000-0000-0000A5460000}"/>
    <cellStyle name="40% - 강조색4 2 6 2 2 3" xfId="18177" xr:uid="{00000000-0005-0000-0000-0000A6460000}"/>
    <cellStyle name="40% - 강조색4 2 6 2 2 3 2" xfId="18178" xr:uid="{00000000-0005-0000-0000-0000A7460000}"/>
    <cellStyle name="40% - 강조색4 2 6 2 2 3 3" xfId="18179" xr:uid="{00000000-0005-0000-0000-0000A8460000}"/>
    <cellStyle name="40% - 강조색4 2 6 2 2 3 4" xfId="18180" xr:uid="{00000000-0005-0000-0000-0000A9460000}"/>
    <cellStyle name="40% - 강조색4 2 6 2 2 3 5" xfId="18181" xr:uid="{00000000-0005-0000-0000-0000AA460000}"/>
    <cellStyle name="40% - 강조색4 2 6 2 2 3 6" xfId="18182" xr:uid="{00000000-0005-0000-0000-0000AB460000}"/>
    <cellStyle name="40% - 강조색4 2 6 2 2 4" xfId="18183" xr:uid="{00000000-0005-0000-0000-0000AC460000}"/>
    <cellStyle name="40% - 강조색4 2 6 2 2 4 2" xfId="18184" xr:uid="{00000000-0005-0000-0000-0000AD460000}"/>
    <cellStyle name="40% - 강조색4 2 6 2 2 5" xfId="18185" xr:uid="{00000000-0005-0000-0000-0000AE460000}"/>
    <cellStyle name="40% - 강조색4 2 6 2 2 5 2" xfId="18186" xr:uid="{00000000-0005-0000-0000-0000AF460000}"/>
    <cellStyle name="40% - 강조색4 2 6 2 2 6" xfId="18187" xr:uid="{00000000-0005-0000-0000-0000B0460000}"/>
    <cellStyle name="40% - 강조색4 2 6 2 2 7" xfId="18188" xr:uid="{00000000-0005-0000-0000-0000B1460000}"/>
    <cellStyle name="40% - 강조색4 2 6 2 2 8" xfId="18189" xr:uid="{00000000-0005-0000-0000-0000B2460000}"/>
    <cellStyle name="40% - 강조색4 2 6 2 2 9" xfId="18190" xr:uid="{00000000-0005-0000-0000-0000B3460000}"/>
    <cellStyle name="40% - 강조색4 2 6 2 3" xfId="18191" xr:uid="{00000000-0005-0000-0000-0000B4460000}"/>
    <cellStyle name="40% - 강조색4 2 6 2 3 10" xfId="18192" xr:uid="{00000000-0005-0000-0000-0000B5460000}"/>
    <cellStyle name="40% - 강조색4 2 6 2 3 2" xfId="18193" xr:uid="{00000000-0005-0000-0000-0000B6460000}"/>
    <cellStyle name="40% - 강조색4 2 6 2 3 2 2" xfId="18194" xr:uid="{00000000-0005-0000-0000-0000B7460000}"/>
    <cellStyle name="40% - 강조색4 2 6 2 3 2 3" xfId="18195" xr:uid="{00000000-0005-0000-0000-0000B8460000}"/>
    <cellStyle name="40% - 강조색4 2 6 2 3 2 4" xfId="18196" xr:uid="{00000000-0005-0000-0000-0000B9460000}"/>
    <cellStyle name="40% - 강조색4 2 6 2 3 2 5" xfId="18197" xr:uid="{00000000-0005-0000-0000-0000BA460000}"/>
    <cellStyle name="40% - 강조색4 2 6 2 3 2 6" xfId="18198" xr:uid="{00000000-0005-0000-0000-0000BB460000}"/>
    <cellStyle name="40% - 강조색4 2 6 2 3 3" xfId="18199" xr:uid="{00000000-0005-0000-0000-0000BC460000}"/>
    <cellStyle name="40% - 강조색4 2 6 2 3 3 2" xfId="18200" xr:uid="{00000000-0005-0000-0000-0000BD460000}"/>
    <cellStyle name="40% - 강조색4 2 6 2 3 4" xfId="18201" xr:uid="{00000000-0005-0000-0000-0000BE460000}"/>
    <cellStyle name="40% - 강조색4 2 6 2 3 4 2" xfId="18202" xr:uid="{00000000-0005-0000-0000-0000BF460000}"/>
    <cellStyle name="40% - 강조색4 2 6 2 3 5" xfId="18203" xr:uid="{00000000-0005-0000-0000-0000C0460000}"/>
    <cellStyle name="40% - 강조색4 2 6 2 3 5 2" xfId="18204" xr:uid="{00000000-0005-0000-0000-0000C1460000}"/>
    <cellStyle name="40% - 강조색4 2 6 2 3 6" xfId="18205" xr:uid="{00000000-0005-0000-0000-0000C2460000}"/>
    <cellStyle name="40% - 강조색4 2 6 2 3 7" xfId="18206" xr:uid="{00000000-0005-0000-0000-0000C3460000}"/>
    <cellStyle name="40% - 강조색4 2 6 2 3 8" xfId="18207" xr:uid="{00000000-0005-0000-0000-0000C4460000}"/>
    <cellStyle name="40% - 강조색4 2 6 2 3 9" xfId="18208" xr:uid="{00000000-0005-0000-0000-0000C5460000}"/>
    <cellStyle name="40% - 강조색4 2 6 2 4" xfId="18209" xr:uid="{00000000-0005-0000-0000-0000C6460000}"/>
    <cellStyle name="40% - 강조색4 2 6 2 4 2" xfId="18210" xr:uid="{00000000-0005-0000-0000-0000C7460000}"/>
    <cellStyle name="40% - 강조색4 2 6 2 4 3" xfId="18211" xr:uid="{00000000-0005-0000-0000-0000C8460000}"/>
    <cellStyle name="40% - 강조색4 2 6 2 4 4" xfId="18212" xr:uid="{00000000-0005-0000-0000-0000C9460000}"/>
    <cellStyle name="40% - 강조색4 2 6 2 4 5" xfId="18213" xr:uid="{00000000-0005-0000-0000-0000CA460000}"/>
    <cellStyle name="40% - 강조색4 2 6 2 4 6" xfId="18214" xr:uid="{00000000-0005-0000-0000-0000CB460000}"/>
    <cellStyle name="40% - 강조색4 2 6 2 5" xfId="18215" xr:uid="{00000000-0005-0000-0000-0000CC460000}"/>
    <cellStyle name="40% - 강조색4 2 6 2 5 2" xfId="18216" xr:uid="{00000000-0005-0000-0000-0000CD460000}"/>
    <cellStyle name="40% - 강조색4 2 6 2 6" xfId="18217" xr:uid="{00000000-0005-0000-0000-0000CE460000}"/>
    <cellStyle name="40% - 강조색4 2 6 2 6 2" xfId="18218" xr:uid="{00000000-0005-0000-0000-0000CF460000}"/>
    <cellStyle name="40% - 강조색4 2 6 2 7" xfId="18219" xr:uid="{00000000-0005-0000-0000-0000D0460000}"/>
    <cellStyle name="40% - 강조색4 2 6 2 7 2" xfId="18220" xr:uid="{00000000-0005-0000-0000-0000D1460000}"/>
    <cellStyle name="40% - 강조색4 2 6 2 8" xfId="18221" xr:uid="{00000000-0005-0000-0000-0000D2460000}"/>
    <cellStyle name="40% - 강조색4 2 6 2 9" xfId="18222" xr:uid="{00000000-0005-0000-0000-0000D3460000}"/>
    <cellStyle name="40% - 강조색4 2 6 3" xfId="18223" xr:uid="{00000000-0005-0000-0000-0000D4460000}"/>
    <cellStyle name="40% - 강조색4 2 6 3 10" xfId="18224" xr:uid="{00000000-0005-0000-0000-0000D5460000}"/>
    <cellStyle name="40% - 강조색4 2 6 3 2" xfId="18225" xr:uid="{00000000-0005-0000-0000-0000D6460000}"/>
    <cellStyle name="40% - 강조색4 2 6 3 2 2" xfId="18226" xr:uid="{00000000-0005-0000-0000-0000D7460000}"/>
    <cellStyle name="40% - 강조색4 2 6 3 2 2 2" xfId="18227" xr:uid="{00000000-0005-0000-0000-0000D8460000}"/>
    <cellStyle name="40% - 강조색4 2 6 3 2 2 3" xfId="18228" xr:uid="{00000000-0005-0000-0000-0000D9460000}"/>
    <cellStyle name="40% - 강조색4 2 6 3 2 2 4" xfId="18229" xr:uid="{00000000-0005-0000-0000-0000DA460000}"/>
    <cellStyle name="40% - 강조색4 2 6 3 2 2 5" xfId="18230" xr:uid="{00000000-0005-0000-0000-0000DB460000}"/>
    <cellStyle name="40% - 강조색4 2 6 3 2 3" xfId="18231" xr:uid="{00000000-0005-0000-0000-0000DC460000}"/>
    <cellStyle name="40% - 강조색4 2 6 3 2 4" xfId="18232" xr:uid="{00000000-0005-0000-0000-0000DD460000}"/>
    <cellStyle name="40% - 강조색4 2 6 3 2 5" xfId="18233" xr:uid="{00000000-0005-0000-0000-0000DE460000}"/>
    <cellStyle name="40% - 강조색4 2 6 3 2 6" xfId="18234" xr:uid="{00000000-0005-0000-0000-0000DF460000}"/>
    <cellStyle name="40% - 강조색4 2 6 3 2 7" xfId="18235" xr:uid="{00000000-0005-0000-0000-0000E0460000}"/>
    <cellStyle name="40% - 강조색4 2 6 3 3" xfId="18236" xr:uid="{00000000-0005-0000-0000-0000E1460000}"/>
    <cellStyle name="40% - 강조색4 2 6 3 3 2" xfId="18237" xr:uid="{00000000-0005-0000-0000-0000E2460000}"/>
    <cellStyle name="40% - 강조색4 2 6 3 3 3" xfId="18238" xr:uid="{00000000-0005-0000-0000-0000E3460000}"/>
    <cellStyle name="40% - 강조색4 2 6 3 3 4" xfId="18239" xr:uid="{00000000-0005-0000-0000-0000E4460000}"/>
    <cellStyle name="40% - 강조색4 2 6 3 3 5" xfId="18240" xr:uid="{00000000-0005-0000-0000-0000E5460000}"/>
    <cellStyle name="40% - 강조색4 2 6 3 3 6" xfId="18241" xr:uid="{00000000-0005-0000-0000-0000E6460000}"/>
    <cellStyle name="40% - 강조색4 2 6 3 4" xfId="18242" xr:uid="{00000000-0005-0000-0000-0000E7460000}"/>
    <cellStyle name="40% - 강조색4 2 6 3 4 2" xfId="18243" xr:uid="{00000000-0005-0000-0000-0000E8460000}"/>
    <cellStyle name="40% - 강조색4 2 6 3 5" xfId="18244" xr:uid="{00000000-0005-0000-0000-0000E9460000}"/>
    <cellStyle name="40% - 강조색4 2 6 3 5 2" xfId="18245" xr:uid="{00000000-0005-0000-0000-0000EA460000}"/>
    <cellStyle name="40% - 강조색4 2 6 3 6" xfId="18246" xr:uid="{00000000-0005-0000-0000-0000EB460000}"/>
    <cellStyle name="40% - 강조색4 2 6 3 7" xfId="18247" xr:uid="{00000000-0005-0000-0000-0000EC460000}"/>
    <cellStyle name="40% - 강조색4 2 6 3 8" xfId="18248" xr:uid="{00000000-0005-0000-0000-0000ED460000}"/>
    <cellStyle name="40% - 강조색4 2 6 3 9" xfId="18249" xr:uid="{00000000-0005-0000-0000-0000EE460000}"/>
    <cellStyle name="40% - 강조색4 2 6 4" xfId="18250" xr:uid="{00000000-0005-0000-0000-0000EF460000}"/>
    <cellStyle name="40% - 강조색4 2 6 4 10" xfId="18251" xr:uid="{00000000-0005-0000-0000-0000F0460000}"/>
    <cellStyle name="40% - 강조색4 2 6 4 2" xfId="18252" xr:uid="{00000000-0005-0000-0000-0000F1460000}"/>
    <cellStyle name="40% - 강조색4 2 6 4 2 2" xfId="18253" xr:uid="{00000000-0005-0000-0000-0000F2460000}"/>
    <cellStyle name="40% - 강조색4 2 6 4 2 2 2" xfId="18254" xr:uid="{00000000-0005-0000-0000-0000F3460000}"/>
    <cellStyle name="40% - 강조색4 2 6 4 2 2 3" xfId="18255" xr:uid="{00000000-0005-0000-0000-0000F4460000}"/>
    <cellStyle name="40% - 강조색4 2 6 4 2 2 4" xfId="18256" xr:uid="{00000000-0005-0000-0000-0000F5460000}"/>
    <cellStyle name="40% - 강조색4 2 6 4 2 2 5" xfId="18257" xr:uid="{00000000-0005-0000-0000-0000F6460000}"/>
    <cellStyle name="40% - 강조색4 2 6 4 2 3" xfId="18258" xr:uid="{00000000-0005-0000-0000-0000F7460000}"/>
    <cellStyle name="40% - 강조색4 2 6 4 2 4" xfId="18259" xr:uid="{00000000-0005-0000-0000-0000F8460000}"/>
    <cellStyle name="40% - 강조색4 2 6 4 2 5" xfId="18260" xr:uid="{00000000-0005-0000-0000-0000F9460000}"/>
    <cellStyle name="40% - 강조색4 2 6 4 2 6" xfId="18261" xr:uid="{00000000-0005-0000-0000-0000FA460000}"/>
    <cellStyle name="40% - 강조색4 2 6 4 2 7" xfId="18262" xr:uid="{00000000-0005-0000-0000-0000FB460000}"/>
    <cellStyle name="40% - 강조색4 2 6 4 3" xfId="18263" xr:uid="{00000000-0005-0000-0000-0000FC460000}"/>
    <cellStyle name="40% - 강조색4 2 6 4 3 2" xfId="18264" xr:uid="{00000000-0005-0000-0000-0000FD460000}"/>
    <cellStyle name="40% - 강조색4 2 6 4 3 3" xfId="18265" xr:uid="{00000000-0005-0000-0000-0000FE460000}"/>
    <cellStyle name="40% - 강조색4 2 6 4 3 4" xfId="18266" xr:uid="{00000000-0005-0000-0000-0000FF460000}"/>
    <cellStyle name="40% - 강조색4 2 6 4 3 5" xfId="18267" xr:uid="{00000000-0005-0000-0000-000000470000}"/>
    <cellStyle name="40% - 강조색4 2 6 4 3 6" xfId="18268" xr:uid="{00000000-0005-0000-0000-000001470000}"/>
    <cellStyle name="40% - 강조색4 2 6 4 4" xfId="18269" xr:uid="{00000000-0005-0000-0000-000002470000}"/>
    <cellStyle name="40% - 강조색4 2 6 4 4 2" xfId="18270" xr:uid="{00000000-0005-0000-0000-000003470000}"/>
    <cellStyle name="40% - 강조색4 2 6 4 5" xfId="18271" xr:uid="{00000000-0005-0000-0000-000004470000}"/>
    <cellStyle name="40% - 강조색4 2 6 4 5 2" xfId="18272" xr:uid="{00000000-0005-0000-0000-000005470000}"/>
    <cellStyle name="40% - 강조색4 2 6 4 6" xfId="18273" xr:uid="{00000000-0005-0000-0000-000006470000}"/>
    <cellStyle name="40% - 강조색4 2 6 4 7" xfId="18274" xr:uid="{00000000-0005-0000-0000-000007470000}"/>
    <cellStyle name="40% - 강조색4 2 6 4 8" xfId="18275" xr:uid="{00000000-0005-0000-0000-000008470000}"/>
    <cellStyle name="40% - 강조색4 2 6 4 9" xfId="18276" xr:uid="{00000000-0005-0000-0000-000009470000}"/>
    <cellStyle name="40% - 강조색4 2 6 5" xfId="18277" xr:uid="{00000000-0005-0000-0000-00000A470000}"/>
    <cellStyle name="40% - 강조색4 2 6 5 10" xfId="18278" xr:uid="{00000000-0005-0000-0000-00000B470000}"/>
    <cellStyle name="40% - 강조색4 2 6 5 2" xfId="18279" xr:uid="{00000000-0005-0000-0000-00000C470000}"/>
    <cellStyle name="40% - 강조색4 2 6 5 2 2" xfId="18280" xr:uid="{00000000-0005-0000-0000-00000D470000}"/>
    <cellStyle name="40% - 강조색4 2 6 5 2 3" xfId="18281" xr:uid="{00000000-0005-0000-0000-00000E470000}"/>
    <cellStyle name="40% - 강조색4 2 6 5 2 4" xfId="18282" xr:uid="{00000000-0005-0000-0000-00000F470000}"/>
    <cellStyle name="40% - 강조색4 2 6 5 2 5" xfId="18283" xr:uid="{00000000-0005-0000-0000-000010470000}"/>
    <cellStyle name="40% - 강조색4 2 6 5 2 6" xfId="18284" xr:uid="{00000000-0005-0000-0000-000011470000}"/>
    <cellStyle name="40% - 강조색4 2 6 5 3" xfId="18285" xr:uid="{00000000-0005-0000-0000-000012470000}"/>
    <cellStyle name="40% - 강조색4 2 6 5 3 2" xfId="18286" xr:uid="{00000000-0005-0000-0000-000013470000}"/>
    <cellStyle name="40% - 강조색4 2 6 5 4" xfId="18287" xr:uid="{00000000-0005-0000-0000-000014470000}"/>
    <cellStyle name="40% - 강조색4 2 6 5 4 2" xfId="18288" xr:uid="{00000000-0005-0000-0000-000015470000}"/>
    <cellStyle name="40% - 강조색4 2 6 5 5" xfId="18289" xr:uid="{00000000-0005-0000-0000-000016470000}"/>
    <cellStyle name="40% - 강조색4 2 6 5 5 2" xfId="18290" xr:uid="{00000000-0005-0000-0000-000017470000}"/>
    <cellStyle name="40% - 강조색4 2 6 5 6" xfId="18291" xr:uid="{00000000-0005-0000-0000-000018470000}"/>
    <cellStyle name="40% - 강조색4 2 6 5 7" xfId="18292" xr:uid="{00000000-0005-0000-0000-000019470000}"/>
    <cellStyle name="40% - 강조색4 2 6 5 8" xfId="18293" xr:uid="{00000000-0005-0000-0000-00001A470000}"/>
    <cellStyle name="40% - 강조색4 2 6 5 9" xfId="18294" xr:uid="{00000000-0005-0000-0000-00001B470000}"/>
    <cellStyle name="40% - 강조색4 2 6 6" xfId="18295" xr:uid="{00000000-0005-0000-0000-00001C470000}"/>
    <cellStyle name="40% - 강조색4 2 6 6 2" xfId="18296" xr:uid="{00000000-0005-0000-0000-00001D470000}"/>
    <cellStyle name="40% - 강조색4 2 6 6 3" xfId="18297" xr:uid="{00000000-0005-0000-0000-00001E470000}"/>
    <cellStyle name="40% - 강조색4 2 6 6 4" xfId="18298" xr:uid="{00000000-0005-0000-0000-00001F470000}"/>
    <cellStyle name="40% - 강조색4 2 6 6 5" xfId="18299" xr:uid="{00000000-0005-0000-0000-000020470000}"/>
    <cellStyle name="40% - 강조색4 2 6 6 6" xfId="18300" xr:uid="{00000000-0005-0000-0000-000021470000}"/>
    <cellStyle name="40% - 강조색4 2 6 7" xfId="18301" xr:uid="{00000000-0005-0000-0000-000022470000}"/>
    <cellStyle name="40% - 강조색4 2 6 7 2" xfId="18302" xr:uid="{00000000-0005-0000-0000-000023470000}"/>
    <cellStyle name="40% - 강조색4 2 6 8" xfId="18303" xr:uid="{00000000-0005-0000-0000-000024470000}"/>
    <cellStyle name="40% - 강조색4 2 6 8 2" xfId="18304" xr:uid="{00000000-0005-0000-0000-000025470000}"/>
    <cellStyle name="40% - 강조색4 2 6 9" xfId="18305" xr:uid="{00000000-0005-0000-0000-000026470000}"/>
    <cellStyle name="40% - 강조색4 2 6 9 2" xfId="18306" xr:uid="{00000000-0005-0000-0000-000027470000}"/>
    <cellStyle name="40% - 강조색4 2 7" xfId="18307" xr:uid="{00000000-0005-0000-0000-000028470000}"/>
    <cellStyle name="40% - 강조색4 2 7 10" xfId="18308" xr:uid="{00000000-0005-0000-0000-000029470000}"/>
    <cellStyle name="40% - 강조색4 2 7 11" xfId="18309" xr:uid="{00000000-0005-0000-0000-00002A470000}"/>
    <cellStyle name="40% - 강조색4 2 7 12" xfId="18310" xr:uid="{00000000-0005-0000-0000-00002B470000}"/>
    <cellStyle name="40% - 강조색4 2 7 13" xfId="18311" xr:uid="{00000000-0005-0000-0000-00002C470000}"/>
    <cellStyle name="40% - 강조색4 2 7 2" xfId="18312" xr:uid="{00000000-0005-0000-0000-00002D470000}"/>
    <cellStyle name="40% - 강조색4 2 7 2 10" xfId="18313" xr:uid="{00000000-0005-0000-0000-00002E470000}"/>
    <cellStyle name="40% - 강조색4 2 7 2 2" xfId="18314" xr:uid="{00000000-0005-0000-0000-00002F470000}"/>
    <cellStyle name="40% - 강조색4 2 7 2 2 2" xfId="18315" xr:uid="{00000000-0005-0000-0000-000030470000}"/>
    <cellStyle name="40% - 강조색4 2 7 2 2 2 2" xfId="18316" xr:uid="{00000000-0005-0000-0000-000031470000}"/>
    <cellStyle name="40% - 강조색4 2 7 2 2 2 3" xfId="18317" xr:uid="{00000000-0005-0000-0000-000032470000}"/>
    <cellStyle name="40% - 강조색4 2 7 2 2 2 4" xfId="18318" xr:uid="{00000000-0005-0000-0000-000033470000}"/>
    <cellStyle name="40% - 강조색4 2 7 2 2 2 5" xfId="18319" xr:uid="{00000000-0005-0000-0000-000034470000}"/>
    <cellStyle name="40% - 강조색4 2 7 2 2 3" xfId="18320" xr:uid="{00000000-0005-0000-0000-000035470000}"/>
    <cellStyle name="40% - 강조색4 2 7 2 2 4" xfId="18321" xr:uid="{00000000-0005-0000-0000-000036470000}"/>
    <cellStyle name="40% - 강조색4 2 7 2 2 5" xfId="18322" xr:uid="{00000000-0005-0000-0000-000037470000}"/>
    <cellStyle name="40% - 강조색4 2 7 2 2 6" xfId="18323" xr:uid="{00000000-0005-0000-0000-000038470000}"/>
    <cellStyle name="40% - 강조색4 2 7 2 2 7" xfId="18324" xr:uid="{00000000-0005-0000-0000-000039470000}"/>
    <cellStyle name="40% - 강조색4 2 7 2 3" xfId="18325" xr:uid="{00000000-0005-0000-0000-00003A470000}"/>
    <cellStyle name="40% - 강조색4 2 7 2 3 2" xfId="18326" xr:uid="{00000000-0005-0000-0000-00003B470000}"/>
    <cellStyle name="40% - 강조색4 2 7 2 3 3" xfId="18327" xr:uid="{00000000-0005-0000-0000-00003C470000}"/>
    <cellStyle name="40% - 강조색4 2 7 2 3 4" xfId="18328" xr:uid="{00000000-0005-0000-0000-00003D470000}"/>
    <cellStyle name="40% - 강조색4 2 7 2 3 5" xfId="18329" xr:uid="{00000000-0005-0000-0000-00003E470000}"/>
    <cellStyle name="40% - 강조색4 2 7 2 3 6" xfId="18330" xr:uid="{00000000-0005-0000-0000-00003F470000}"/>
    <cellStyle name="40% - 강조색4 2 7 2 4" xfId="18331" xr:uid="{00000000-0005-0000-0000-000040470000}"/>
    <cellStyle name="40% - 강조색4 2 7 2 4 2" xfId="18332" xr:uid="{00000000-0005-0000-0000-000041470000}"/>
    <cellStyle name="40% - 강조색4 2 7 2 5" xfId="18333" xr:uid="{00000000-0005-0000-0000-000042470000}"/>
    <cellStyle name="40% - 강조색4 2 7 2 5 2" xfId="18334" xr:uid="{00000000-0005-0000-0000-000043470000}"/>
    <cellStyle name="40% - 강조색4 2 7 2 6" xfId="18335" xr:uid="{00000000-0005-0000-0000-000044470000}"/>
    <cellStyle name="40% - 강조색4 2 7 2 7" xfId="18336" xr:uid="{00000000-0005-0000-0000-000045470000}"/>
    <cellStyle name="40% - 강조색4 2 7 2 8" xfId="18337" xr:uid="{00000000-0005-0000-0000-000046470000}"/>
    <cellStyle name="40% - 강조색4 2 7 2 9" xfId="18338" xr:uid="{00000000-0005-0000-0000-000047470000}"/>
    <cellStyle name="40% - 강조색4 2 7 3" xfId="18339" xr:uid="{00000000-0005-0000-0000-000048470000}"/>
    <cellStyle name="40% - 강조색4 2 7 3 10" xfId="18340" xr:uid="{00000000-0005-0000-0000-000049470000}"/>
    <cellStyle name="40% - 강조색4 2 7 3 2" xfId="18341" xr:uid="{00000000-0005-0000-0000-00004A470000}"/>
    <cellStyle name="40% - 강조색4 2 7 3 2 2" xfId="18342" xr:uid="{00000000-0005-0000-0000-00004B470000}"/>
    <cellStyle name="40% - 강조색4 2 7 3 2 2 2" xfId="18343" xr:uid="{00000000-0005-0000-0000-00004C470000}"/>
    <cellStyle name="40% - 강조색4 2 7 3 2 2 3" xfId="18344" xr:uid="{00000000-0005-0000-0000-00004D470000}"/>
    <cellStyle name="40% - 강조색4 2 7 3 2 2 4" xfId="18345" xr:uid="{00000000-0005-0000-0000-00004E470000}"/>
    <cellStyle name="40% - 강조색4 2 7 3 2 2 5" xfId="18346" xr:uid="{00000000-0005-0000-0000-00004F470000}"/>
    <cellStyle name="40% - 강조색4 2 7 3 2 3" xfId="18347" xr:uid="{00000000-0005-0000-0000-000050470000}"/>
    <cellStyle name="40% - 강조색4 2 7 3 2 4" xfId="18348" xr:uid="{00000000-0005-0000-0000-000051470000}"/>
    <cellStyle name="40% - 강조색4 2 7 3 2 5" xfId="18349" xr:uid="{00000000-0005-0000-0000-000052470000}"/>
    <cellStyle name="40% - 강조색4 2 7 3 2 6" xfId="18350" xr:uid="{00000000-0005-0000-0000-000053470000}"/>
    <cellStyle name="40% - 강조색4 2 7 3 2 7" xfId="18351" xr:uid="{00000000-0005-0000-0000-000054470000}"/>
    <cellStyle name="40% - 강조색4 2 7 3 3" xfId="18352" xr:uid="{00000000-0005-0000-0000-000055470000}"/>
    <cellStyle name="40% - 강조색4 2 7 3 3 2" xfId="18353" xr:uid="{00000000-0005-0000-0000-000056470000}"/>
    <cellStyle name="40% - 강조색4 2 7 3 3 3" xfId="18354" xr:uid="{00000000-0005-0000-0000-000057470000}"/>
    <cellStyle name="40% - 강조색4 2 7 3 3 4" xfId="18355" xr:uid="{00000000-0005-0000-0000-000058470000}"/>
    <cellStyle name="40% - 강조색4 2 7 3 3 5" xfId="18356" xr:uid="{00000000-0005-0000-0000-000059470000}"/>
    <cellStyle name="40% - 강조색4 2 7 3 3 6" xfId="18357" xr:uid="{00000000-0005-0000-0000-00005A470000}"/>
    <cellStyle name="40% - 강조색4 2 7 3 4" xfId="18358" xr:uid="{00000000-0005-0000-0000-00005B470000}"/>
    <cellStyle name="40% - 강조색4 2 7 3 4 2" xfId="18359" xr:uid="{00000000-0005-0000-0000-00005C470000}"/>
    <cellStyle name="40% - 강조색4 2 7 3 5" xfId="18360" xr:uid="{00000000-0005-0000-0000-00005D470000}"/>
    <cellStyle name="40% - 강조색4 2 7 3 5 2" xfId="18361" xr:uid="{00000000-0005-0000-0000-00005E470000}"/>
    <cellStyle name="40% - 강조색4 2 7 3 6" xfId="18362" xr:uid="{00000000-0005-0000-0000-00005F470000}"/>
    <cellStyle name="40% - 강조색4 2 7 3 7" xfId="18363" xr:uid="{00000000-0005-0000-0000-000060470000}"/>
    <cellStyle name="40% - 강조색4 2 7 3 8" xfId="18364" xr:uid="{00000000-0005-0000-0000-000061470000}"/>
    <cellStyle name="40% - 강조색4 2 7 3 9" xfId="18365" xr:uid="{00000000-0005-0000-0000-000062470000}"/>
    <cellStyle name="40% - 강조색4 2 7 4" xfId="18366" xr:uid="{00000000-0005-0000-0000-000063470000}"/>
    <cellStyle name="40% - 강조색4 2 7 4 10" xfId="18367" xr:uid="{00000000-0005-0000-0000-000064470000}"/>
    <cellStyle name="40% - 강조색4 2 7 4 2" xfId="18368" xr:uid="{00000000-0005-0000-0000-000065470000}"/>
    <cellStyle name="40% - 강조색4 2 7 4 2 2" xfId="18369" xr:uid="{00000000-0005-0000-0000-000066470000}"/>
    <cellStyle name="40% - 강조색4 2 7 4 2 3" xfId="18370" xr:uid="{00000000-0005-0000-0000-000067470000}"/>
    <cellStyle name="40% - 강조색4 2 7 4 2 4" xfId="18371" xr:uid="{00000000-0005-0000-0000-000068470000}"/>
    <cellStyle name="40% - 강조색4 2 7 4 2 5" xfId="18372" xr:uid="{00000000-0005-0000-0000-000069470000}"/>
    <cellStyle name="40% - 강조색4 2 7 4 2 6" xfId="18373" xr:uid="{00000000-0005-0000-0000-00006A470000}"/>
    <cellStyle name="40% - 강조색4 2 7 4 3" xfId="18374" xr:uid="{00000000-0005-0000-0000-00006B470000}"/>
    <cellStyle name="40% - 강조색4 2 7 4 3 2" xfId="18375" xr:uid="{00000000-0005-0000-0000-00006C470000}"/>
    <cellStyle name="40% - 강조색4 2 7 4 4" xfId="18376" xr:uid="{00000000-0005-0000-0000-00006D470000}"/>
    <cellStyle name="40% - 강조색4 2 7 4 4 2" xfId="18377" xr:uid="{00000000-0005-0000-0000-00006E470000}"/>
    <cellStyle name="40% - 강조색4 2 7 4 5" xfId="18378" xr:uid="{00000000-0005-0000-0000-00006F470000}"/>
    <cellStyle name="40% - 강조색4 2 7 4 5 2" xfId="18379" xr:uid="{00000000-0005-0000-0000-000070470000}"/>
    <cellStyle name="40% - 강조색4 2 7 4 6" xfId="18380" xr:uid="{00000000-0005-0000-0000-000071470000}"/>
    <cellStyle name="40% - 강조색4 2 7 4 7" xfId="18381" xr:uid="{00000000-0005-0000-0000-000072470000}"/>
    <cellStyle name="40% - 강조색4 2 7 4 8" xfId="18382" xr:uid="{00000000-0005-0000-0000-000073470000}"/>
    <cellStyle name="40% - 강조색4 2 7 4 9" xfId="18383" xr:uid="{00000000-0005-0000-0000-000074470000}"/>
    <cellStyle name="40% - 강조색4 2 7 5" xfId="18384" xr:uid="{00000000-0005-0000-0000-000075470000}"/>
    <cellStyle name="40% - 강조색4 2 7 5 2" xfId="18385" xr:uid="{00000000-0005-0000-0000-000076470000}"/>
    <cellStyle name="40% - 강조색4 2 7 5 3" xfId="18386" xr:uid="{00000000-0005-0000-0000-000077470000}"/>
    <cellStyle name="40% - 강조색4 2 7 5 4" xfId="18387" xr:uid="{00000000-0005-0000-0000-000078470000}"/>
    <cellStyle name="40% - 강조색4 2 7 5 5" xfId="18388" xr:uid="{00000000-0005-0000-0000-000079470000}"/>
    <cellStyle name="40% - 강조색4 2 7 5 6" xfId="18389" xr:uid="{00000000-0005-0000-0000-00007A470000}"/>
    <cellStyle name="40% - 강조색4 2 7 6" xfId="18390" xr:uid="{00000000-0005-0000-0000-00007B470000}"/>
    <cellStyle name="40% - 강조색4 2 7 6 2" xfId="18391" xr:uid="{00000000-0005-0000-0000-00007C470000}"/>
    <cellStyle name="40% - 강조색4 2 7 7" xfId="18392" xr:uid="{00000000-0005-0000-0000-00007D470000}"/>
    <cellStyle name="40% - 강조색4 2 7 7 2" xfId="18393" xr:uid="{00000000-0005-0000-0000-00007E470000}"/>
    <cellStyle name="40% - 강조색4 2 7 8" xfId="18394" xr:uid="{00000000-0005-0000-0000-00007F470000}"/>
    <cellStyle name="40% - 강조색4 2 7 8 2" xfId="18395" xr:uid="{00000000-0005-0000-0000-000080470000}"/>
    <cellStyle name="40% - 강조색4 2 7 9" xfId="18396" xr:uid="{00000000-0005-0000-0000-000081470000}"/>
    <cellStyle name="40% - 강조색4 2 8" xfId="18397" xr:uid="{00000000-0005-0000-0000-000082470000}"/>
    <cellStyle name="40% - 강조색4 2 8 10" xfId="18398" xr:uid="{00000000-0005-0000-0000-000083470000}"/>
    <cellStyle name="40% - 강조색4 2 8 11" xfId="18399" xr:uid="{00000000-0005-0000-0000-000084470000}"/>
    <cellStyle name="40% - 강조색4 2 8 12" xfId="18400" xr:uid="{00000000-0005-0000-0000-000085470000}"/>
    <cellStyle name="40% - 강조색4 2 8 2" xfId="18401" xr:uid="{00000000-0005-0000-0000-000086470000}"/>
    <cellStyle name="40% - 강조색4 2 8 2 10" xfId="18402" xr:uid="{00000000-0005-0000-0000-000087470000}"/>
    <cellStyle name="40% - 강조색4 2 8 2 2" xfId="18403" xr:uid="{00000000-0005-0000-0000-000088470000}"/>
    <cellStyle name="40% - 강조색4 2 8 2 2 2" xfId="18404" xr:uid="{00000000-0005-0000-0000-000089470000}"/>
    <cellStyle name="40% - 강조색4 2 8 2 2 2 2" xfId="18405" xr:uid="{00000000-0005-0000-0000-00008A470000}"/>
    <cellStyle name="40% - 강조색4 2 8 2 2 2 3" xfId="18406" xr:uid="{00000000-0005-0000-0000-00008B470000}"/>
    <cellStyle name="40% - 강조색4 2 8 2 2 2 4" xfId="18407" xr:uid="{00000000-0005-0000-0000-00008C470000}"/>
    <cellStyle name="40% - 강조색4 2 8 2 2 2 5" xfId="18408" xr:uid="{00000000-0005-0000-0000-00008D470000}"/>
    <cellStyle name="40% - 강조색4 2 8 2 2 3" xfId="18409" xr:uid="{00000000-0005-0000-0000-00008E470000}"/>
    <cellStyle name="40% - 강조색4 2 8 2 2 4" xfId="18410" xr:uid="{00000000-0005-0000-0000-00008F470000}"/>
    <cellStyle name="40% - 강조색4 2 8 2 2 5" xfId="18411" xr:uid="{00000000-0005-0000-0000-000090470000}"/>
    <cellStyle name="40% - 강조색4 2 8 2 2 6" xfId="18412" xr:uid="{00000000-0005-0000-0000-000091470000}"/>
    <cellStyle name="40% - 강조색4 2 8 2 2 7" xfId="18413" xr:uid="{00000000-0005-0000-0000-000092470000}"/>
    <cellStyle name="40% - 강조색4 2 8 2 3" xfId="18414" xr:uid="{00000000-0005-0000-0000-000093470000}"/>
    <cellStyle name="40% - 강조색4 2 8 2 3 2" xfId="18415" xr:uid="{00000000-0005-0000-0000-000094470000}"/>
    <cellStyle name="40% - 강조색4 2 8 2 3 3" xfId="18416" xr:uid="{00000000-0005-0000-0000-000095470000}"/>
    <cellStyle name="40% - 강조색4 2 8 2 3 4" xfId="18417" xr:uid="{00000000-0005-0000-0000-000096470000}"/>
    <cellStyle name="40% - 강조색4 2 8 2 3 5" xfId="18418" xr:uid="{00000000-0005-0000-0000-000097470000}"/>
    <cellStyle name="40% - 강조색4 2 8 2 3 6" xfId="18419" xr:uid="{00000000-0005-0000-0000-000098470000}"/>
    <cellStyle name="40% - 강조색4 2 8 2 4" xfId="18420" xr:uid="{00000000-0005-0000-0000-000099470000}"/>
    <cellStyle name="40% - 강조색4 2 8 2 4 2" xfId="18421" xr:uid="{00000000-0005-0000-0000-00009A470000}"/>
    <cellStyle name="40% - 강조색4 2 8 2 5" xfId="18422" xr:uid="{00000000-0005-0000-0000-00009B470000}"/>
    <cellStyle name="40% - 강조색4 2 8 2 5 2" xfId="18423" xr:uid="{00000000-0005-0000-0000-00009C470000}"/>
    <cellStyle name="40% - 강조색4 2 8 2 6" xfId="18424" xr:uid="{00000000-0005-0000-0000-00009D470000}"/>
    <cellStyle name="40% - 강조색4 2 8 2 7" xfId="18425" xr:uid="{00000000-0005-0000-0000-00009E470000}"/>
    <cellStyle name="40% - 강조색4 2 8 2 8" xfId="18426" xr:uid="{00000000-0005-0000-0000-00009F470000}"/>
    <cellStyle name="40% - 강조색4 2 8 2 9" xfId="18427" xr:uid="{00000000-0005-0000-0000-0000A0470000}"/>
    <cellStyle name="40% - 강조색4 2 8 3" xfId="18428" xr:uid="{00000000-0005-0000-0000-0000A1470000}"/>
    <cellStyle name="40% - 강조색4 2 8 3 10" xfId="18429" xr:uid="{00000000-0005-0000-0000-0000A2470000}"/>
    <cellStyle name="40% - 강조색4 2 8 3 2" xfId="18430" xr:uid="{00000000-0005-0000-0000-0000A3470000}"/>
    <cellStyle name="40% - 강조색4 2 8 3 2 2" xfId="18431" xr:uid="{00000000-0005-0000-0000-0000A4470000}"/>
    <cellStyle name="40% - 강조색4 2 8 3 2 3" xfId="18432" xr:uid="{00000000-0005-0000-0000-0000A5470000}"/>
    <cellStyle name="40% - 강조색4 2 8 3 2 4" xfId="18433" xr:uid="{00000000-0005-0000-0000-0000A6470000}"/>
    <cellStyle name="40% - 강조색4 2 8 3 2 5" xfId="18434" xr:uid="{00000000-0005-0000-0000-0000A7470000}"/>
    <cellStyle name="40% - 강조색4 2 8 3 2 6" xfId="18435" xr:uid="{00000000-0005-0000-0000-0000A8470000}"/>
    <cellStyle name="40% - 강조색4 2 8 3 3" xfId="18436" xr:uid="{00000000-0005-0000-0000-0000A9470000}"/>
    <cellStyle name="40% - 강조색4 2 8 3 3 2" xfId="18437" xr:uid="{00000000-0005-0000-0000-0000AA470000}"/>
    <cellStyle name="40% - 강조색4 2 8 3 4" xfId="18438" xr:uid="{00000000-0005-0000-0000-0000AB470000}"/>
    <cellStyle name="40% - 강조색4 2 8 3 4 2" xfId="18439" xr:uid="{00000000-0005-0000-0000-0000AC470000}"/>
    <cellStyle name="40% - 강조색4 2 8 3 5" xfId="18440" xr:uid="{00000000-0005-0000-0000-0000AD470000}"/>
    <cellStyle name="40% - 강조색4 2 8 3 5 2" xfId="18441" xr:uid="{00000000-0005-0000-0000-0000AE470000}"/>
    <cellStyle name="40% - 강조색4 2 8 3 6" xfId="18442" xr:uid="{00000000-0005-0000-0000-0000AF470000}"/>
    <cellStyle name="40% - 강조색4 2 8 3 7" xfId="18443" xr:uid="{00000000-0005-0000-0000-0000B0470000}"/>
    <cellStyle name="40% - 강조색4 2 8 3 8" xfId="18444" xr:uid="{00000000-0005-0000-0000-0000B1470000}"/>
    <cellStyle name="40% - 강조색4 2 8 3 9" xfId="18445" xr:uid="{00000000-0005-0000-0000-0000B2470000}"/>
    <cellStyle name="40% - 강조색4 2 8 4" xfId="18446" xr:uid="{00000000-0005-0000-0000-0000B3470000}"/>
    <cellStyle name="40% - 강조색4 2 8 4 2" xfId="18447" xr:uid="{00000000-0005-0000-0000-0000B4470000}"/>
    <cellStyle name="40% - 강조색4 2 8 4 3" xfId="18448" xr:uid="{00000000-0005-0000-0000-0000B5470000}"/>
    <cellStyle name="40% - 강조색4 2 8 4 4" xfId="18449" xr:uid="{00000000-0005-0000-0000-0000B6470000}"/>
    <cellStyle name="40% - 강조색4 2 8 4 5" xfId="18450" xr:uid="{00000000-0005-0000-0000-0000B7470000}"/>
    <cellStyle name="40% - 강조색4 2 8 4 6" xfId="18451" xr:uid="{00000000-0005-0000-0000-0000B8470000}"/>
    <cellStyle name="40% - 강조색4 2 8 5" xfId="18452" xr:uid="{00000000-0005-0000-0000-0000B9470000}"/>
    <cellStyle name="40% - 강조색4 2 8 5 2" xfId="18453" xr:uid="{00000000-0005-0000-0000-0000BA470000}"/>
    <cellStyle name="40% - 강조색4 2 8 6" xfId="18454" xr:uid="{00000000-0005-0000-0000-0000BB470000}"/>
    <cellStyle name="40% - 강조색4 2 8 6 2" xfId="18455" xr:uid="{00000000-0005-0000-0000-0000BC470000}"/>
    <cellStyle name="40% - 강조색4 2 8 7" xfId="18456" xr:uid="{00000000-0005-0000-0000-0000BD470000}"/>
    <cellStyle name="40% - 강조색4 2 8 7 2" xfId="18457" xr:uid="{00000000-0005-0000-0000-0000BE470000}"/>
    <cellStyle name="40% - 강조색4 2 8 8" xfId="18458" xr:uid="{00000000-0005-0000-0000-0000BF470000}"/>
    <cellStyle name="40% - 강조색4 2 8 9" xfId="18459" xr:uid="{00000000-0005-0000-0000-0000C0470000}"/>
    <cellStyle name="40% - 강조색4 2 9" xfId="18460" xr:uid="{00000000-0005-0000-0000-0000C1470000}"/>
    <cellStyle name="40% - 강조색4 2 9 10" xfId="18461" xr:uid="{00000000-0005-0000-0000-0000C2470000}"/>
    <cellStyle name="40% - 강조색4 2 9 2" xfId="18462" xr:uid="{00000000-0005-0000-0000-0000C3470000}"/>
    <cellStyle name="40% - 강조색4 2 9 2 2" xfId="18463" xr:uid="{00000000-0005-0000-0000-0000C4470000}"/>
    <cellStyle name="40% - 강조색4 2 9 2 2 2" xfId="18464" xr:uid="{00000000-0005-0000-0000-0000C5470000}"/>
    <cellStyle name="40% - 강조색4 2 9 2 2 3" xfId="18465" xr:uid="{00000000-0005-0000-0000-0000C6470000}"/>
    <cellStyle name="40% - 강조색4 2 9 2 2 4" xfId="18466" xr:uid="{00000000-0005-0000-0000-0000C7470000}"/>
    <cellStyle name="40% - 강조색4 2 9 2 2 5" xfId="18467" xr:uid="{00000000-0005-0000-0000-0000C8470000}"/>
    <cellStyle name="40% - 강조색4 2 9 2 3" xfId="18468" xr:uid="{00000000-0005-0000-0000-0000C9470000}"/>
    <cellStyle name="40% - 강조색4 2 9 2 4" xfId="18469" xr:uid="{00000000-0005-0000-0000-0000CA470000}"/>
    <cellStyle name="40% - 강조색4 2 9 2 5" xfId="18470" xr:uid="{00000000-0005-0000-0000-0000CB470000}"/>
    <cellStyle name="40% - 강조색4 2 9 2 6" xfId="18471" xr:uid="{00000000-0005-0000-0000-0000CC470000}"/>
    <cellStyle name="40% - 강조색4 2 9 2 7" xfId="18472" xr:uid="{00000000-0005-0000-0000-0000CD470000}"/>
    <cellStyle name="40% - 강조색4 2 9 3" xfId="18473" xr:uid="{00000000-0005-0000-0000-0000CE470000}"/>
    <cellStyle name="40% - 강조색4 2 9 3 2" xfId="18474" xr:uid="{00000000-0005-0000-0000-0000CF470000}"/>
    <cellStyle name="40% - 강조색4 2 9 3 3" xfId="18475" xr:uid="{00000000-0005-0000-0000-0000D0470000}"/>
    <cellStyle name="40% - 강조색4 2 9 3 4" xfId="18476" xr:uid="{00000000-0005-0000-0000-0000D1470000}"/>
    <cellStyle name="40% - 강조색4 2 9 3 5" xfId="18477" xr:uid="{00000000-0005-0000-0000-0000D2470000}"/>
    <cellStyle name="40% - 강조색4 2 9 3 6" xfId="18478" xr:uid="{00000000-0005-0000-0000-0000D3470000}"/>
    <cellStyle name="40% - 강조색4 2 9 4" xfId="18479" xr:uid="{00000000-0005-0000-0000-0000D4470000}"/>
    <cellStyle name="40% - 강조색4 2 9 4 2" xfId="18480" xr:uid="{00000000-0005-0000-0000-0000D5470000}"/>
    <cellStyle name="40% - 강조색4 2 9 5" xfId="18481" xr:uid="{00000000-0005-0000-0000-0000D6470000}"/>
    <cellStyle name="40% - 강조색4 2 9 5 2" xfId="18482" xr:uid="{00000000-0005-0000-0000-0000D7470000}"/>
    <cellStyle name="40% - 강조색4 2 9 6" xfId="18483" xr:uid="{00000000-0005-0000-0000-0000D8470000}"/>
    <cellStyle name="40% - 강조색4 2 9 7" xfId="18484" xr:uid="{00000000-0005-0000-0000-0000D9470000}"/>
    <cellStyle name="40% - 강조색4 2 9 8" xfId="18485" xr:uid="{00000000-0005-0000-0000-0000DA470000}"/>
    <cellStyle name="40% - 강조색4 2 9 9" xfId="18486" xr:uid="{00000000-0005-0000-0000-0000DB470000}"/>
    <cellStyle name="40% - 강조색4 3" xfId="18487" xr:uid="{00000000-0005-0000-0000-0000DC470000}"/>
    <cellStyle name="40% - 강조색4 4" xfId="18488" xr:uid="{00000000-0005-0000-0000-0000DD470000}"/>
    <cellStyle name="40% - 강조색4 5" xfId="18489" xr:uid="{00000000-0005-0000-0000-0000DE470000}"/>
    <cellStyle name="40% - 강조색4 6" xfId="18490" xr:uid="{00000000-0005-0000-0000-0000DF470000}"/>
    <cellStyle name="40% - 강조색5 2" xfId="18491" xr:uid="{00000000-0005-0000-0000-0000E0470000}"/>
    <cellStyle name="40% - 강조색5 2 10" xfId="18492" xr:uid="{00000000-0005-0000-0000-0000E1470000}"/>
    <cellStyle name="40% - 강조색5 2 10 10" xfId="18493" xr:uid="{00000000-0005-0000-0000-0000E2470000}"/>
    <cellStyle name="40% - 강조색5 2 10 2" xfId="18494" xr:uid="{00000000-0005-0000-0000-0000E3470000}"/>
    <cellStyle name="40% - 강조색5 2 10 2 2" xfId="18495" xr:uid="{00000000-0005-0000-0000-0000E4470000}"/>
    <cellStyle name="40% - 강조색5 2 10 2 3" xfId="18496" xr:uid="{00000000-0005-0000-0000-0000E5470000}"/>
    <cellStyle name="40% - 강조색5 2 10 2 4" xfId="18497" xr:uid="{00000000-0005-0000-0000-0000E6470000}"/>
    <cellStyle name="40% - 강조색5 2 10 2 5" xfId="18498" xr:uid="{00000000-0005-0000-0000-0000E7470000}"/>
    <cellStyle name="40% - 강조색5 2 10 2 6" xfId="18499" xr:uid="{00000000-0005-0000-0000-0000E8470000}"/>
    <cellStyle name="40% - 강조색5 2 10 3" xfId="18500" xr:uid="{00000000-0005-0000-0000-0000E9470000}"/>
    <cellStyle name="40% - 강조색5 2 10 3 2" xfId="18501" xr:uid="{00000000-0005-0000-0000-0000EA470000}"/>
    <cellStyle name="40% - 강조색5 2 10 4" xfId="18502" xr:uid="{00000000-0005-0000-0000-0000EB470000}"/>
    <cellStyle name="40% - 강조색5 2 10 4 2" xfId="18503" xr:uid="{00000000-0005-0000-0000-0000EC470000}"/>
    <cellStyle name="40% - 강조색5 2 10 5" xfId="18504" xr:uid="{00000000-0005-0000-0000-0000ED470000}"/>
    <cellStyle name="40% - 강조색5 2 10 5 2" xfId="18505" xr:uid="{00000000-0005-0000-0000-0000EE470000}"/>
    <cellStyle name="40% - 강조색5 2 10 6" xfId="18506" xr:uid="{00000000-0005-0000-0000-0000EF470000}"/>
    <cellStyle name="40% - 강조색5 2 10 7" xfId="18507" xr:uid="{00000000-0005-0000-0000-0000F0470000}"/>
    <cellStyle name="40% - 강조색5 2 10 8" xfId="18508" xr:uid="{00000000-0005-0000-0000-0000F1470000}"/>
    <cellStyle name="40% - 강조색5 2 10 9" xfId="18509" xr:uid="{00000000-0005-0000-0000-0000F2470000}"/>
    <cellStyle name="40% - 강조색5 2 11" xfId="18510" xr:uid="{00000000-0005-0000-0000-0000F3470000}"/>
    <cellStyle name="40% - 강조색5 2 11 10" xfId="18511" xr:uid="{00000000-0005-0000-0000-0000F4470000}"/>
    <cellStyle name="40% - 강조색5 2 11 2" xfId="18512" xr:uid="{00000000-0005-0000-0000-0000F5470000}"/>
    <cellStyle name="40% - 강조색5 2 11 2 2" xfId="18513" xr:uid="{00000000-0005-0000-0000-0000F6470000}"/>
    <cellStyle name="40% - 강조색5 2 11 3" xfId="18514" xr:uid="{00000000-0005-0000-0000-0000F7470000}"/>
    <cellStyle name="40% - 강조색5 2 11 3 2" xfId="18515" xr:uid="{00000000-0005-0000-0000-0000F8470000}"/>
    <cellStyle name="40% - 강조색5 2 11 4" xfId="18516" xr:uid="{00000000-0005-0000-0000-0000F9470000}"/>
    <cellStyle name="40% - 강조색5 2 11 4 2" xfId="18517" xr:uid="{00000000-0005-0000-0000-0000FA470000}"/>
    <cellStyle name="40% - 강조색5 2 11 5" xfId="18518" xr:uid="{00000000-0005-0000-0000-0000FB470000}"/>
    <cellStyle name="40% - 강조색5 2 11 5 2" xfId="18519" xr:uid="{00000000-0005-0000-0000-0000FC470000}"/>
    <cellStyle name="40% - 강조색5 2 11 6" xfId="18520" xr:uid="{00000000-0005-0000-0000-0000FD470000}"/>
    <cellStyle name="40% - 강조색5 2 11 7" xfId="18521" xr:uid="{00000000-0005-0000-0000-0000FE470000}"/>
    <cellStyle name="40% - 강조색5 2 11 8" xfId="18522" xr:uid="{00000000-0005-0000-0000-0000FF470000}"/>
    <cellStyle name="40% - 강조색5 2 11 9" xfId="18523" xr:uid="{00000000-0005-0000-0000-000000480000}"/>
    <cellStyle name="40% - 강조색5 2 12" xfId="18524" xr:uid="{00000000-0005-0000-0000-000001480000}"/>
    <cellStyle name="40% - 강조색5 2 12 2" xfId="18525" xr:uid="{00000000-0005-0000-0000-000002480000}"/>
    <cellStyle name="40% - 강조색5 2 13" xfId="18526" xr:uid="{00000000-0005-0000-0000-000003480000}"/>
    <cellStyle name="40% - 강조색5 2 13 2" xfId="18527" xr:uid="{00000000-0005-0000-0000-000004480000}"/>
    <cellStyle name="40% - 강조색5 2 14" xfId="18528" xr:uid="{00000000-0005-0000-0000-000005480000}"/>
    <cellStyle name="40% - 강조색5 2 14 2" xfId="18529" xr:uid="{00000000-0005-0000-0000-000006480000}"/>
    <cellStyle name="40% - 강조색5 2 15" xfId="18530" xr:uid="{00000000-0005-0000-0000-000007480000}"/>
    <cellStyle name="40% - 강조색5 2 15 2" xfId="18531" xr:uid="{00000000-0005-0000-0000-000008480000}"/>
    <cellStyle name="40% - 강조색5 2 16" xfId="18532" xr:uid="{00000000-0005-0000-0000-000009480000}"/>
    <cellStyle name="40% - 강조색5 2 17" xfId="18533" xr:uid="{00000000-0005-0000-0000-00000A480000}"/>
    <cellStyle name="40% - 강조색5 2 18" xfId="18534" xr:uid="{00000000-0005-0000-0000-00000B480000}"/>
    <cellStyle name="40% - 강조색5 2 19" xfId="18535" xr:uid="{00000000-0005-0000-0000-00000C480000}"/>
    <cellStyle name="40% - 강조색5 2 2" xfId="18536" xr:uid="{00000000-0005-0000-0000-00000D480000}"/>
    <cellStyle name="40% - 강조색5 2 2 10" xfId="18537" xr:uid="{00000000-0005-0000-0000-00000E480000}"/>
    <cellStyle name="40% - 강조색5 2 2 10 10" xfId="18538" xr:uid="{00000000-0005-0000-0000-00000F480000}"/>
    <cellStyle name="40% - 강조색5 2 2 10 2" xfId="18539" xr:uid="{00000000-0005-0000-0000-000010480000}"/>
    <cellStyle name="40% - 강조색5 2 2 10 2 2" xfId="18540" xr:uid="{00000000-0005-0000-0000-000011480000}"/>
    <cellStyle name="40% - 강조색5 2 2 10 3" xfId="18541" xr:uid="{00000000-0005-0000-0000-000012480000}"/>
    <cellStyle name="40% - 강조색5 2 2 10 3 2" xfId="18542" xr:uid="{00000000-0005-0000-0000-000013480000}"/>
    <cellStyle name="40% - 강조색5 2 2 10 4" xfId="18543" xr:uid="{00000000-0005-0000-0000-000014480000}"/>
    <cellStyle name="40% - 강조색5 2 2 10 4 2" xfId="18544" xr:uid="{00000000-0005-0000-0000-000015480000}"/>
    <cellStyle name="40% - 강조색5 2 2 10 5" xfId="18545" xr:uid="{00000000-0005-0000-0000-000016480000}"/>
    <cellStyle name="40% - 강조색5 2 2 10 5 2" xfId="18546" xr:uid="{00000000-0005-0000-0000-000017480000}"/>
    <cellStyle name="40% - 강조색5 2 2 10 6" xfId="18547" xr:uid="{00000000-0005-0000-0000-000018480000}"/>
    <cellStyle name="40% - 강조색5 2 2 10 7" xfId="18548" xr:uid="{00000000-0005-0000-0000-000019480000}"/>
    <cellStyle name="40% - 강조색5 2 2 10 8" xfId="18549" xr:uid="{00000000-0005-0000-0000-00001A480000}"/>
    <cellStyle name="40% - 강조색5 2 2 10 9" xfId="18550" xr:uid="{00000000-0005-0000-0000-00001B480000}"/>
    <cellStyle name="40% - 강조색5 2 2 11" xfId="18551" xr:uid="{00000000-0005-0000-0000-00001C480000}"/>
    <cellStyle name="40% - 강조색5 2 2 11 2" xfId="18552" xr:uid="{00000000-0005-0000-0000-00001D480000}"/>
    <cellStyle name="40% - 강조색5 2 2 12" xfId="18553" xr:uid="{00000000-0005-0000-0000-00001E480000}"/>
    <cellStyle name="40% - 강조색5 2 2 12 2" xfId="18554" xr:uid="{00000000-0005-0000-0000-00001F480000}"/>
    <cellStyle name="40% - 강조색5 2 2 13" xfId="18555" xr:uid="{00000000-0005-0000-0000-000020480000}"/>
    <cellStyle name="40% - 강조색5 2 2 13 2" xfId="18556" xr:uid="{00000000-0005-0000-0000-000021480000}"/>
    <cellStyle name="40% - 강조색5 2 2 14" xfId="18557" xr:uid="{00000000-0005-0000-0000-000022480000}"/>
    <cellStyle name="40% - 강조색5 2 2 14 2" xfId="18558" xr:uid="{00000000-0005-0000-0000-000023480000}"/>
    <cellStyle name="40% - 강조색5 2 2 15" xfId="18559" xr:uid="{00000000-0005-0000-0000-000024480000}"/>
    <cellStyle name="40% - 강조색5 2 2 16" xfId="18560" xr:uid="{00000000-0005-0000-0000-000025480000}"/>
    <cellStyle name="40% - 강조색5 2 2 17" xfId="18561" xr:uid="{00000000-0005-0000-0000-000026480000}"/>
    <cellStyle name="40% - 강조색5 2 2 18" xfId="18562" xr:uid="{00000000-0005-0000-0000-000027480000}"/>
    <cellStyle name="40% - 강조색5 2 2 19" xfId="18563" xr:uid="{00000000-0005-0000-0000-000028480000}"/>
    <cellStyle name="40% - 강조색5 2 2 2" xfId="18564" xr:uid="{00000000-0005-0000-0000-000029480000}"/>
    <cellStyle name="40% - 강조색5 2 2 2 10" xfId="18565" xr:uid="{00000000-0005-0000-0000-00002A480000}"/>
    <cellStyle name="40% - 강조색5 2 2 2 10 2" xfId="18566" xr:uid="{00000000-0005-0000-0000-00002B480000}"/>
    <cellStyle name="40% - 강조색5 2 2 2 11" xfId="18567" xr:uid="{00000000-0005-0000-0000-00002C480000}"/>
    <cellStyle name="40% - 강조색5 2 2 2 12" xfId="18568" xr:uid="{00000000-0005-0000-0000-00002D480000}"/>
    <cellStyle name="40% - 강조색5 2 2 2 13" xfId="18569" xr:uid="{00000000-0005-0000-0000-00002E480000}"/>
    <cellStyle name="40% - 강조색5 2 2 2 14" xfId="18570" xr:uid="{00000000-0005-0000-0000-00002F480000}"/>
    <cellStyle name="40% - 강조색5 2 2 2 15" xfId="18571" xr:uid="{00000000-0005-0000-0000-000030480000}"/>
    <cellStyle name="40% - 강조색5 2 2 2 2" xfId="18572" xr:uid="{00000000-0005-0000-0000-000031480000}"/>
    <cellStyle name="40% - 강조색5 2 2 2 2 10" xfId="18573" xr:uid="{00000000-0005-0000-0000-000032480000}"/>
    <cellStyle name="40% - 강조색5 2 2 2 2 11" xfId="18574" xr:uid="{00000000-0005-0000-0000-000033480000}"/>
    <cellStyle name="40% - 강조색5 2 2 2 2 12" xfId="18575" xr:uid="{00000000-0005-0000-0000-000034480000}"/>
    <cellStyle name="40% - 강조색5 2 2 2 2 13" xfId="18576" xr:uid="{00000000-0005-0000-0000-000035480000}"/>
    <cellStyle name="40% - 강조색5 2 2 2 2 14" xfId="18577" xr:uid="{00000000-0005-0000-0000-000036480000}"/>
    <cellStyle name="40% - 강조색5 2 2 2 2 2" xfId="18578" xr:uid="{00000000-0005-0000-0000-000037480000}"/>
    <cellStyle name="40% - 강조색5 2 2 2 2 2 10" xfId="18579" xr:uid="{00000000-0005-0000-0000-000038480000}"/>
    <cellStyle name="40% - 강조색5 2 2 2 2 2 2" xfId="18580" xr:uid="{00000000-0005-0000-0000-000039480000}"/>
    <cellStyle name="40% - 강조색5 2 2 2 2 2 2 2" xfId="18581" xr:uid="{00000000-0005-0000-0000-00003A480000}"/>
    <cellStyle name="40% - 강조색5 2 2 2 2 2 2 2 2" xfId="18582" xr:uid="{00000000-0005-0000-0000-00003B480000}"/>
    <cellStyle name="40% - 강조색5 2 2 2 2 2 2 2 3" xfId="18583" xr:uid="{00000000-0005-0000-0000-00003C480000}"/>
    <cellStyle name="40% - 강조색5 2 2 2 2 2 2 2 4" xfId="18584" xr:uid="{00000000-0005-0000-0000-00003D480000}"/>
    <cellStyle name="40% - 강조색5 2 2 2 2 2 2 2 5" xfId="18585" xr:uid="{00000000-0005-0000-0000-00003E480000}"/>
    <cellStyle name="40% - 강조색5 2 2 2 2 2 2 3" xfId="18586" xr:uid="{00000000-0005-0000-0000-00003F480000}"/>
    <cellStyle name="40% - 강조색5 2 2 2 2 2 2 4" xfId="18587" xr:uid="{00000000-0005-0000-0000-000040480000}"/>
    <cellStyle name="40% - 강조색5 2 2 2 2 2 2 5" xfId="18588" xr:uid="{00000000-0005-0000-0000-000041480000}"/>
    <cellStyle name="40% - 강조색5 2 2 2 2 2 2 6" xfId="18589" xr:uid="{00000000-0005-0000-0000-000042480000}"/>
    <cellStyle name="40% - 강조색5 2 2 2 2 2 2 7" xfId="18590" xr:uid="{00000000-0005-0000-0000-000043480000}"/>
    <cellStyle name="40% - 강조색5 2 2 2 2 2 3" xfId="18591" xr:uid="{00000000-0005-0000-0000-000044480000}"/>
    <cellStyle name="40% - 강조색5 2 2 2 2 2 3 2" xfId="18592" xr:uid="{00000000-0005-0000-0000-000045480000}"/>
    <cellStyle name="40% - 강조색5 2 2 2 2 2 3 3" xfId="18593" xr:uid="{00000000-0005-0000-0000-000046480000}"/>
    <cellStyle name="40% - 강조색5 2 2 2 2 2 3 4" xfId="18594" xr:uid="{00000000-0005-0000-0000-000047480000}"/>
    <cellStyle name="40% - 강조색5 2 2 2 2 2 3 5" xfId="18595" xr:uid="{00000000-0005-0000-0000-000048480000}"/>
    <cellStyle name="40% - 강조색5 2 2 2 2 2 3 6" xfId="18596" xr:uid="{00000000-0005-0000-0000-000049480000}"/>
    <cellStyle name="40% - 강조색5 2 2 2 2 2 4" xfId="18597" xr:uid="{00000000-0005-0000-0000-00004A480000}"/>
    <cellStyle name="40% - 강조색5 2 2 2 2 2 4 2" xfId="18598" xr:uid="{00000000-0005-0000-0000-00004B480000}"/>
    <cellStyle name="40% - 강조색5 2 2 2 2 2 4 3" xfId="18599" xr:uid="{00000000-0005-0000-0000-00004C480000}"/>
    <cellStyle name="40% - 강조색5 2 2 2 2 2 5" xfId="18600" xr:uid="{00000000-0005-0000-0000-00004D480000}"/>
    <cellStyle name="40% - 강조색5 2 2 2 2 2 5 2" xfId="18601" xr:uid="{00000000-0005-0000-0000-00004E480000}"/>
    <cellStyle name="40% - 강조색5 2 2 2 2 2 6" xfId="18602" xr:uid="{00000000-0005-0000-0000-00004F480000}"/>
    <cellStyle name="40% - 강조색5 2 2 2 2 2 7" xfId="18603" xr:uid="{00000000-0005-0000-0000-000050480000}"/>
    <cellStyle name="40% - 강조색5 2 2 2 2 2 8" xfId="18604" xr:uid="{00000000-0005-0000-0000-000051480000}"/>
    <cellStyle name="40% - 강조색5 2 2 2 2 2 9" xfId="18605" xr:uid="{00000000-0005-0000-0000-000052480000}"/>
    <cellStyle name="40% - 강조색5 2 2 2 2 3" xfId="18606" xr:uid="{00000000-0005-0000-0000-000053480000}"/>
    <cellStyle name="40% - 강조색5 2 2 2 2 3 10" xfId="18607" xr:uid="{00000000-0005-0000-0000-000054480000}"/>
    <cellStyle name="40% - 강조색5 2 2 2 2 3 2" xfId="18608" xr:uid="{00000000-0005-0000-0000-000055480000}"/>
    <cellStyle name="40% - 강조색5 2 2 2 2 3 2 2" xfId="18609" xr:uid="{00000000-0005-0000-0000-000056480000}"/>
    <cellStyle name="40% - 강조색5 2 2 2 2 3 2 2 2" xfId="18610" xr:uid="{00000000-0005-0000-0000-000057480000}"/>
    <cellStyle name="40% - 강조색5 2 2 2 2 3 2 2 3" xfId="18611" xr:uid="{00000000-0005-0000-0000-000058480000}"/>
    <cellStyle name="40% - 강조색5 2 2 2 2 3 2 2 4" xfId="18612" xr:uid="{00000000-0005-0000-0000-000059480000}"/>
    <cellStyle name="40% - 강조색5 2 2 2 2 3 2 2 5" xfId="18613" xr:uid="{00000000-0005-0000-0000-00005A480000}"/>
    <cellStyle name="40% - 강조색5 2 2 2 2 3 2 3" xfId="18614" xr:uid="{00000000-0005-0000-0000-00005B480000}"/>
    <cellStyle name="40% - 강조색5 2 2 2 2 3 2 4" xfId="18615" xr:uid="{00000000-0005-0000-0000-00005C480000}"/>
    <cellStyle name="40% - 강조색5 2 2 2 2 3 2 5" xfId="18616" xr:uid="{00000000-0005-0000-0000-00005D480000}"/>
    <cellStyle name="40% - 강조색5 2 2 2 2 3 2 6" xfId="18617" xr:uid="{00000000-0005-0000-0000-00005E480000}"/>
    <cellStyle name="40% - 강조색5 2 2 2 2 3 2 7" xfId="18618" xr:uid="{00000000-0005-0000-0000-00005F480000}"/>
    <cellStyle name="40% - 강조색5 2 2 2 2 3 3" xfId="18619" xr:uid="{00000000-0005-0000-0000-000060480000}"/>
    <cellStyle name="40% - 강조색5 2 2 2 2 3 3 2" xfId="18620" xr:uid="{00000000-0005-0000-0000-000061480000}"/>
    <cellStyle name="40% - 강조색5 2 2 2 2 3 3 3" xfId="18621" xr:uid="{00000000-0005-0000-0000-000062480000}"/>
    <cellStyle name="40% - 강조색5 2 2 2 2 3 3 4" xfId="18622" xr:uid="{00000000-0005-0000-0000-000063480000}"/>
    <cellStyle name="40% - 강조색5 2 2 2 2 3 3 5" xfId="18623" xr:uid="{00000000-0005-0000-0000-000064480000}"/>
    <cellStyle name="40% - 강조색5 2 2 2 2 3 3 6" xfId="18624" xr:uid="{00000000-0005-0000-0000-000065480000}"/>
    <cellStyle name="40% - 강조색5 2 2 2 2 3 4" xfId="18625" xr:uid="{00000000-0005-0000-0000-000066480000}"/>
    <cellStyle name="40% - 강조색5 2 2 2 2 3 4 2" xfId="18626" xr:uid="{00000000-0005-0000-0000-000067480000}"/>
    <cellStyle name="40% - 강조색5 2 2 2 2 3 4 3" xfId="18627" xr:uid="{00000000-0005-0000-0000-000068480000}"/>
    <cellStyle name="40% - 강조색5 2 2 2 2 3 5" xfId="18628" xr:uid="{00000000-0005-0000-0000-000069480000}"/>
    <cellStyle name="40% - 강조색5 2 2 2 2 3 5 2" xfId="18629" xr:uid="{00000000-0005-0000-0000-00006A480000}"/>
    <cellStyle name="40% - 강조색5 2 2 2 2 3 6" xfId="18630" xr:uid="{00000000-0005-0000-0000-00006B480000}"/>
    <cellStyle name="40% - 강조색5 2 2 2 2 3 7" xfId="18631" xr:uid="{00000000-0005-0000-0000-00006C480000}"/>
    <cellStyle name="40% - 강조색5 2 2 2 2 3 8" xfId="18632" xr:uid="{00000000-0005-0000-0000-00006D480000}"/>
    <cellStyle name="40% - 강조색5 2 2 2 2 3 9" xfId="18633" xr:uid="{00000000-0005-0000-0000-00006E480000}"/>
    <cellStyle name="40% - 강조색5 2 2 2 2 4" xfId="18634" xr:uid="{00000000-0005-0000-0000-00006F480000}"/>
    <cellStyle name="40% - 강조색5 2 2 2 2 4 10" xfId="18635" xr:uid="{00000000-0005-0000-0000-000070480000}"/>
    <cellStyle name="40% - 강조색5 2 2 2 2 4 2" xfId="18636" xr:uid="{00000000-0005-0000-0000-000071480000}"/>
    <cellStyle name="40% - 강조색5 2 2 2 2 4 2 2" xfId="18637" xr:uid="{00000000-0005-0000-0000-000072480000}"/>
    <cellStyle name="40% - 강조색5 2 2 2 2 4 2 3" xfId="18638" xr:uid="{00000000-0005-0000-0000-000073480000}"/>
    <cellStyle name="40% - 강조색5 2 2 2 2 4 2 4" xfId="18639" xr:uid="{00000000-0005-0000-0000-000074480000}"/>
    <cellStyle name="40% - 강조색5 2 2 2 2 4 2 5" xfId="18640" xr:uid="{00000000-0005-0000-0000-000075480000}"/>
    <cellStyle name="40% - 강조색5 2 2 2 2 4 2 6" xfId="18641" xr:uid="{00000000-0005-0000-0000-000076480000}"/>
    <cellStyle name="40% - 강조색5 2 2 2 2 4 3" xfId="18642" xr:uid="{00000000-0005-0000-0000-000077480000}"/>
    <cellStyle name="40% - 강조색5 2 2 2 2 4 3 2" xfId="18643" xr:uid="{00000000-0005-0000-0000-000078480000}"/>
    <cellStyle name="40% - 강조색5 2 2 2 2 4 3 3" xfId="18644" xr:uid="{00000000-0005-0000-0000-000079480000}"/>
    <cellStyle name="40% - 강조색5 2 2 2 2 4 4" xfId="18645" xr:uid="{00000000-0005-0000-0000-00007A480000}"/>
    <cellStyle name="40% - 강조색5 2 2 2 2 4 4 2" xfId="18646" xr:uid="{00000000-0005-0000-0000-00007B480000}"/>
    <cellStyle name="40% - 강조색5 2 2 2 2 4 4 3" xfId="18647" xr:uid="{00000000-0005-0000-0000-00007C480000}"/>
    <cellStyle name="40% - 강조색5 2 2 2 2 4 5" xfId="18648" xr:uid="{00000000-0005-0000-0000-00007D480000}"/>
    <cellStyle name="40% - 강조색5 2 2 2 2 4 5 2" xfId="18649" xr:uid="{00000000-0005-0000-0000-00007E480000}"/>
    <cellStyle name="40% - 강조색5 2 2 2 2 4 6" xfId="18650" xr:uid="{00000000-0005-0000-0000-00007F480000}"/>
    <cellStyle name="40% - 강조색5 2 2 2 2 4 7" xfId="18651" xr:uid="{00000000-0005-0000-0000-000080480000}"/>
    <cellStyle name="40% - 강조색5 2 2 2 2 4 8" xfId="18652" xr:uid="{00000000-0005-0000-0000-000081480000}"/>
    <cellStyle name="40% - 강조색5 2 2 2 2 4 9" xfId="18653" xr:uid="{00000000-0005-0000-0000-000082480000}"/>
    <cellStyle name="40% - 강조색5 2 2 2 2 5" xfId="18654" xr:uid="{00000000-0005-0000-0000-000083480000}"/>
    <cellStyle name="40% - 강조색5 2 2 2 2 5 10" xfId="18655" xr:uid="{00000000-0005-0000-0000-000084480000}"/>
    <cellStyle name="40% - 강조색5 2 2 2 2 5 2" xfId="18656" xr:uid="{00000000-0005-0000-0000-000085480000}"/>
    <cellStyle name="40% - 강조색5 2 2 2 2 5 2 2" xfId="18657" xr:uid="{00000000-0005-0000-0000-000086480000}"/>
    <cellStyle name="40% - 강조색5 2 2 2 2 5 2 3" xfId="18658" xr:uid="{00000000-0005-0000-0000-000087480000}"/>
    <cellStyle name="40% - 강조색5 2 2 2 2 5 3" xfId="18659" xr:uid="{00000000-0005-0000-0000-000088480000}"/>
    <cellStyle name="40% - 강조색5 2 2 2 2 5 3 2" xfId="18660" xr:uid="{00000000-0005-0000-0000-000089480000}"/>
    <cellStyle name="40% - 강조색5 2 2 2 2 5 3 3" xfId="18661" xr:uid="{00000000-0005-0000-0000-00008A480000}"/>
    <cellStyle name="40% - 강조색5 2 2 2 2 5 4" xfId="18662" xr:uid="{00000000-0005-0000-0000-00008B480000}"/>
    <cellStyle name="40% - 강조색5 2 2 2 2 5 4 2" xfId="18663" xr:uid="{00000000-0005-0000-0000-00008C480000}"/>
    <cellStyle name="40% - 강조색5 2 2 2 2 5 5" xfId="18664" xr:uid="{00000000-0005-0000-0000-00008D480000}"/>
    <cellStyle name="40% - 강조색5 2 2 2 2 5 5 2" xfId="18665" xr:uid="{00000000-0005-0000-0000-00008E480000}"/>
    <cellStyle name="40% - 강조색5 2 2 2 2 5 6" xfId="18666" xr:uid="{00000000-0005-0000-0000-00008F480000}"/>
    <cellStyle name="40% - 강조색5 2 2 2 2 5 7" xfId="18667" xr:uid="{00000000-0005-0000-0000-000090480000}"/>
    <cellStyle name="40% - 강조색5 2 2 2 2 5 8" xfId="18668" xr:uid="{00000000-0005-0000-0000-000091480000}"/>
    <cellStyle name="40% - 강조색5 2 2 2 2 5 9" xfId="18669" xr:uid="{00000000-0005-0000-0000-000092480000}"/>
    <cellStyle name="40% - 강조색5 2 2 2 2 6" xfId="18670" xr:uid="{00000000-0005-0000-0000-000093480000}"/>
    <cellStyle name="40% - 강조색5 2 2 2 2 6 2" xfId="18671" xr:uid="{00000000-0005-0000-0000-000094480000}"/>
    <cellStyle name="40% - 강조색5 2 2 2 2 6 3" xfId="18672" xr:uid="{00000000-0005-0000-0000-000095480000}"/>
    <cellStyle name="40% - 강조색5 2 2 2 2 7" xfId="18673" xr:uid="{00000000-0005-0000-0000-000096480000}"/>
    <cellStyle name="40% - 강조색5 2 2 2 2 7 2" xfId="18674" xr:uid="{00000000-0005-0000-0000-000097480000}"/>
    <cellStyle name="40% - 강조색5 2 2 2 2 7 3" xfId="18675" xr:uid="{00000000-0005-0000-0000-000098480000}"/>
    <cellStyle name="40% - 강조색5 2 2 2 2 8" xfId="18676" xr:uid="{00000000-0005-0000-0000-000099480000}"/>
    <cellStyle name="40% - 강조색5 2 2 2 2 8 2" xfId="18677" xr:uid="{00000000-0005-0000-0000-00009A480000}"/>
    <cellStyle name="40% - 강조색5 2 2 2 2 8 3" xfId="18678" xr:uid="{00000000-0005-0000-0000-00009B480000}"/>
    <cellStyle name="40% - 강조색5 2 2 2 2 9" xfId="18679" xr:uid="{00000000-0005-0000-0000-00009C480000}"/>
    <cellStyle name="40% - 강조색5 2 2 2 2 9 2" xfId="18680" xr:uid="{00000000-0005-0000-0000-00009D480000}"/>
    <cellStyle name="40% - 강조색5 2 2 2 3" xfId="18681" xr:uid="{00000000-0005-0000-0000-00009E480000}"/>
    <cellStyle name="40% - 강조색5 2 2 2 3 10" xfId="18682" xr:uid="{00000000-0005-0000-0000-00009F480000}"/>
    <cellStyle name="40% - 강조색5 2 2 2 3 2" xfId="18683" xr:uid="{00000000-0005-0000-0000-0000A0480000}"/>
    <cellStyle name="40% - 강조색5 2 2 2 3 2 2" xfId="18684" xr:uid="{00000000-0005-0000-0000-0000A1480000}"/>
    <cellStyle name="40% - 강조색5 2 2 2 3 2 2 2" xfId="18685" xr:uid="{00000000-0005-0000-0000-0000A2480000}"/>
    <cellStyle name="40% - 강조색5 2 2 2 3 2 2 3" xfId="18686" xr:uid="{00000000-0005-0000-0000-0000A3480000}"/>
    <cellStyle name="40% - 강조색5 2 2 2 3 2 2 4" xfId="18687" xr:uid="{00000000-0005-0000-0000-0000A4480000}"/>
    <cellStyle name="40% - 강조색5 2 2 2 3 2 2 5" xfId="18688" xr:uid="{00000000-0005-0000-0000-0000A5480000}"/>
    <cellStyle name="40% - 강조색5 2 2 2 3 2 3" xfId="18689" xr:uid="{00000000-0005-0000-0000-0000A6480000}"/>
    <cellStyle name="40% - 강조색5 2 2 2 3 2 4" xfId="18690" xr:uid="{00000000-0005-0000-0000-0000A7480000}"/>
    <cellStyle name="40% - 강조색5 2 2 2 3 2 5" xfId="18691" xr:uid="{00000000-0005-0000-0000-0000A8480000}"/>
    <cellStyle name="40% - 강조색5 2 2 2 3 2 6" xfId="18692" xr:uid="{00000000-0005-0000-0000-0000A9480000}"/>
    <cellStyle name="40% - 강조색5 2 2 2 3 2 7" xfId="18693" xr:uid="{00000000-0005-0000-0000-0000AA480000}"/>
    <cellStyle name="40% - 강조색5 2 2 2 3 3" xfId="18694" xr:uid="{00000000-0005-0000-0000-0000AB480000}"/>
    <cellStyle name="40% - 강조색5 2 2 2 3 3 2" xfId="18695" xr:uid="{00000000-0005-0000-0000-0000AC480000}"/>
    <cellStyle name="40% - 강조색5 2 2 2 3 3 3" xfId="18696" xr:uid="{00000000-0005-0000-0000-0000AD480000}"/>
    <cellStyle name="40% - 강조색5 2 2 2 3 3 4" xfId="18697" xr:uid="{00000000-0005-0000-0000-0000AE480000}"/>
    <cellStyle name="40% - 강조색5 2 2 2 3 3 5" xfId="18698" xr:uid="{00000000-0005-0000-0000-0000AF480000}"/>
    <cellStyle name="40% - 강조색5 2 2 2 3 3 6" xfId="18699" xr:uid="{00000000-0005-0000-0000-0000B0480000}"/>
    <cellStyle name="40% - 강조색5 2 2 2 3 4" xfId="18700" xr:uid="{00000000-0005-0000-0000-0000B1480000}"/>
    <cellStyle name="40% - 강조색5 2 2 2 3 4 2" xfId="18701" xr:uid="{00000000-0005-0000-0000-0000B2480000}"/>
    <cellStyle name="40% - 강조색5 2 2 2 3 4 3" xfId="18702" xr:uid="{00000000-0005-0000-0000-0000B3480000}"/>
    <cellStyle name="40% - 강조색5 2 2 2 3 5" xfId="18703" xr:uid="{00000000-0005-0000-0000-0000B4480000}"/>
    <cellStyle name="40% - 강조색5 2 2 2 3 5 2" xfId="18704" xr:uid="{00000000-0005-0000-0000-0000B5480000}"/>
    <cellStyle name="40% - 강조색5 2 2 2 3 6" xfId="18705" xr:uid="{00000000-0005-0000-0000-0000B6480000}"/>
    <cellStyle name="40% - 강조색5 2 2 2 3 7" xfId="18706" xr:uid="{00000000-0005-0000-0000-0000B7480000}"/>
    <cellStyle name="40% - 강조색5 2 2 2 3 8" xfId="18707" xr:uid="{00000000-0005-0000-0000-0000B8480000}"/>
    <cellStyle name="40% - 강조색5 2 2 2 3 9" xfId="18708" xr:uid="{00000000-0005-0000-0000-0000B9480000}"/>
    <cellStyle name="40% - 강조색5 2 2 2 4" xfId="18709" xr:uid="{00000000-0005-0000-0000-0000BA480000}"/>
    <cellStyle name="40% - 강조색5 2 2 2 4 10" xfId="18710" xr:uid="{00000000-0005-0000-0000-0000BB480000}"/>
    <cellStyle name="40% - 강조색5 2 2 2 4 2" xfId="18711" xr:uid="{00000000-0005-0000-0000-0000BC480000}"/>
    <cellStyle name="40% - 강조색5 2 2 2 4 2 2" xfId="18712" xr:uid="{00000000-0005-0000-0000-0000BD480000}"/>
    <cellStyle name="40% - 강조색5 2 2 2 4 2 2 2" xfId="18713" xr:uid="{00000000-0005-0000-0000-0000BE480000}"/>
    <cellStyle name="40% - 강조색5 2 2 2 4 2 2 3" xfId="18714" xr:uid="{00000000-0005-0000-0000-0000BF480000}"/>
    <cellStyle name="40% - 강조색5 2 2 2 4 2 2 4" xfId="18715" xr:uid="{00000000-0005-0000-0000-0000C0480000}"/>
    <cellStyle name="40% - 강조색5 2 2 2 4 2 2 5" xfId="18716" xr:uid="{00000000-0005-0000-0000-0000C1480000}"/>
    <cellStyle name="40% - 강조색5 2 2 2 4 2 3" xfId="18717" xr:uid="{00000000-0005-0000-0000-0000C2480000}"/>
    <cellStyle name="40% - 강조색5 2 2 2 4 2 4" xfId="18718" xr:uid="{00000000-0005-0000-0000-0000C3480000}"/>
    <cellStyle name="40% - 강조색5 2 2 2 4 2 5" xfId="18719" xr:uid="{00000000-0005-0000-0000-0000C4480000}"/>
    <cellStyle name="40% - 강조색5 2 2 2 4 2 6" xfId="18720" xr:uid="{00000000-0005-0000-0000-0000C5480000}"/>
    <cellStyle name="40% - 강조색5 2 2 2 4 2 7" xfId="18721" xr:uid="{00000000-0005-0000-0000-0000C6480000}"/>
    <cellStyle name="40% - 강조색5 2 2 2 4 3" xfId="18722" xr:uid="{00000000-0005-0000-0000-0000C7480000}"/>
    <cellStyle name="40% - 강조색5 2 2 2 4 3 2" xfId="18723" xr:uid="{00000000-0005-0000-0000-0000C8480000}"/>
    <cellStyle name="40% - 강조색5 2 2 2 4 3 3" xfId="18724" xr:uid="{00000000-0005-0000-0000-0000C9480000}"/>
    <cellStyle name="40% - 강조색5 2 2 2 4 3 4" xfId="18725" xr:uid="{00000000-0005-0000-0000-0000CA480000}"/>
    <cellStyle name="40% - 강조색5 2 2 2 4 3 5" xfId="18726" xr:uid="{00000000-0005-0000-0000-0000CB480000}"/>
    <cellStyle name="40% - 강조색5 2 2 2 4 3 6" xfId="18727" xr:uid="{00000000-0005-0000-0000-0000CC480000}"/>
    <cellStyle name="40% - 강조색5 2 2 2 4 4" xfId="18728" xr:uid="{00000000-0005-0000-0000-0000CD480000}"/>
    <cellStyle name="40% - 강조색5 2 2 2 4 4 2" xfId="18729" xr:uid="{00000000-0005-0000-0000-0000CE480000}"/>
    <cellStyle name="40% - 강조색5 2 2 2 4 4 3" xfId="18730" xr:uid="{00000000-0005-0000-0000-0000CF480000}"/>
    <cellStyle name="40% - 강조색5 2 2 2 4 5" xfId="18731" xr:uid="{00000000-0005-0000-0000-0000D0480000}"/>
    <cellStyle name="40% - 강조색5 2 2 2 4 5 2" xfId="18732" xr:uid="{00000000-0005-0000-0000-0000D1480000}"/>
    <cellStyle name="40% - 강조색5 2 2 2 4 6" xfId="18733" xr:uid="{00000000-0005-0000-0000-0000D2480000}"/>
    <cellStyle name="40% - 강조색5 2 2 2 4 7" xfId="18734" xr:uid="{00000000-0005-0000-0000-0000D3480000}"/>
    <cellStyle name="40% - 강조색5 2 2 2 4 8" xfId="18735" xr:uid="{00000000-0005-0000-0000-0000D4480000}"/>
    <cellStyle name="40% - 강조색5 2 2 2 4 9" xfId="18736" xr:uid="{00000000-0005-0000-0000-0000D5480000}"/>
    <cellStyle name="40% - 강조색5 2 2 2 5" xfId="18737" xr:uid="{00000000-0005-0000-0000-0000D6480000}"/>
    <cellStyle name="40% - 강조색5 2 2 2 5 10" xfId="18738" xr:uid="{00000000-0005-0000-0000-0000D7480000}"/>
    <cellStyle name="40% - 강조색5 2 2 2 5 2" xfId="18739" xr:uid="{00000000-0005-0000-0000-0000D8480000}"/>
    <cellStyle name="40% - 강조색5 2 2 2 5 2 2" xfId="18740" xr:uid="{00000000-0005-0000-0000-0000D9480000}"/>
    <cellStyle name="40% - 강조색5 2 2 2 5 2 3" xfId="18741" xr:uid="{00000000-0005-0000-0000-0000DA480000}"/>
    <cellStyle name="40% - 강조색5 2 2 2 5 2 4" xfId="18742" xr:uid="{00000000-0005-0000-0000-0000DB480000}"/>
    <cellStyle name="40% - 강조색5 2 2 2 5 2 5" xfId="18743" xr:uid="{00000000-0005-0000-0000-0000DC480000}"/>
    <cellStyle name="40% - 강조색5 2 2 2 5 2 6" xfId="18744" xr:uid="{00000000-0005-0000-0000-0000DD480000}"/>
    <cellStyle name="40% - 강조색5 2 2 2 5 3" xfId="18745" xr:uid="{00000000-0005-0000-0000-0000DE480000}"/>
    <cellStyle name="40% - 강조색5 2 2 2 5 3 2" xfId="18746" xr:uid="{00000000-0005-0000-0000-0000DF480000}"/>
    <cellStyle name="40% - 강조색5 2 2 2 5 3 3" xfId="18747" xr:uid="{00000000-0005-0000-0000-0000E0480000}"/>
    <cellStyle name="40% - 강조색5 2 2 2 5 4" xfId="18748" xr:uid="{00000000-0005-0000-0000-0000E1480000}"/>
    <cellStyle name="40% - 강조색5 2 2 2 5 4 2" xfId="18749" xr:uid="{00000000-0005-0000-0000-0000E2480000}"/>
    <cellStyle name="40% - 강조색5 2 2 2 5 4 3" xfId="18750" xr:uid="{00000000-0005-0000-0000-0000E3480000}"/>
    <cellStyle name="40% - 강조색5 2 2 2 5 5" xfId="18751" xr:uid="{00000000-0005-0000-0000-0000E4480000}"/>
    <cellStyle name="40% - 강조색5 2 2 2 5 5 2" xfId="18752" xr:uid="{00000000-0005-0000-0000-0000E5480000}"/>
    <cellStyle name="40% - 강조색5 2 2 2 5 6" xfId="18753" xr:uid="{00000000-0005-0000-0000-0000E6480000}"/>
    <cellStyle name="40% - 강조색5 2 2 2 5 7" xfId="18754" xr:uid="{00000000-0005-0000-0000-0000E7480000}"/>
    <cellStyle name="40% - 강조색5 2 2 2 5 8" xfId="18755" xr:uid="{00000000-0005-0000-0000-0000E8480000}"/>
    <cellStyle name="40% - 강조색5 2 2 2 5 9" xfId="18756" xr:uid="{00000000-0005-0000-0000-0000E9480000}"/>
    <cellStyle name="40% - 강조색5 2 2 2 6" xfId="18757" xr:uid="{00000000-0005-0000-0000-0000EA480000}"/>
    <cellStyle name="40% - 강조색5 2 2 2 6 10" xfId="18758" xr:uid="{00000000-0005-0000-0000-0000EB480000}"/>
    <cellStyle name="40% - 강조색5 2 2 2 6 2" xfId="18759" xr:uid="{00000000-0005-0000-0000-0000EC480000}"/>
    <cellStyle name="40% - 강조색5 2 2 2 6 2 2" xfId="18760" xr:uid="{00000000-0005-0000-0000-0000ED480000}"/>
    <cellStyle name="40% - 강조색5 2 2 2 6 2 3" xfId="18761" xr:uid="{00000000-0005-0000-0000-0000EE480000}"/>
    <cellStyle name="40% - 강조색5 2 2 2 6 3" xfId="18762" xr:uid="{00000000-0005-0000-0000-0000EF480000}"/>
    <cellStyle name="40% - 강조색5 2 2 2 6 3 2" xfId="18763" xr:uid="{00000000-0005-0000-0000-0000F0480000}"/>
    <cellStyle name="40% - 강조색5 2 2 2 6 3 3" xfId="18764" xr:uid="{00000000-0005-0000-0000-0000F1480000}"/>
    <cellStyle name="40% - 강조색5 2 2 2 6 4" xfId="18765" xr:uid="{00000000-0005-0000-0000-0000F2480000}"/>
    <cellStyle name="40% - 강조색5 2 2 2 6 4 2" xfId="18766" xr:uid="{00000000-0005-0000-0000-0000F3480000}"/>
    <cellStyle name="40% - 강조색5 2 2 2 6 5" xfId="18767" xr:uid="{00000000-0005-0000-0000-0000F4480000}"/>
    <cellStyle name="40% - 강조색5 2 2 2 6 5 2" xfId="18768" xr:uid="{00000000-0005-0000-0000-0000F5480000}"/>
    <cellStyle name="40% - 강조색5 2 2 2 6 6" xfId="18769" xr:uid="{00000000-0005-0000-0000-0000F6480000}"/>
    <cellStyle name="40% - 강조색5 2 2 2 6 7" xfId="18770" xr:uid="{00000000-0005-0000-0000-0000F7480000}"/>
    <cellStyle name="40% - 강조색5 2 2 2 6 8" xfId="18771" xr:uid="{00000000-0005-0000-0000-0000F8480000}"/>
    <cellStyle name="40% - 강조색5 2 2 2 6 9" xfId="18772" xr:uid="{00000000-0005-0000-0000-0000F9480000}"/>
    <cellStyle name="40% - 강조색5 2 2 2 7" xfId="18773" xr:uid="{00000000-0005-0000-0000-0000FA480000}"/>
    <cellStyle name="40% - 강조색5 2 2 2 7 2" xfId="18774" xr:uid="{00000000-0005-0000-0000-0000FB480000}"/>
    <cellStyle name="40% - 강조색5 2 2 2 7 3" xfId="18775" xr:uid="{00000000-0005-0000-0000-0000FC480000}"/>
    <cellStyle name="40% - 강조색5 2 2 2 8" xfId="18776" xr:uid="{00000000-0005-0000-0000-0000FD480000}"/>
    <cellStyle name="40% - 강조색5 2 2 2 8 2" xfId="18777" xr:uid="{00000000-0005-0000-0000-0000FE480000}"/>
    <cellStyle name="40% - 강조색5 2 2 2 8 3" xfId="18778" xr:uid="{00000000-0005-0000-0000-0000FF480000}"/>
    <cellStyle name="40% - 강조색5 2 2 2 9" xfId="18779" xr:uid="{00000000-0005-0000-0000-000000490000}"/>
    <cellStyle name="40% - 강조색5 2 2 2 9 2" xfId="18780" xr:uid="{00000000-0005-0000-0000-000001490000}"/>
    <cellStyle name="40% - 강조색5 2 2 2 9 3" xfId="18781" xr:uid="{00000000-0005-0000-0000-000002490000}"/>
    <cellStyle name="40% - 강조색5 2 2 3" xfId="18782" xr:uid="{00000000-0005-0000-0000-000003490000}"/>
    <cellStyle name="40% - 강조색5 2 2 3 10" xfId="18783" xr:uid="{00000000-0005-0000-0000-000004490000}"/>
    <cellStyle name="40% - 강조색5 2 2 3 10 2" xfId="18784" xr:uid="{00000000-0005-0000-0000-000005490000}"/>
    <cellStyle name="40% - 강조색5 2 2 3 11" xfId="18785" xr:uid="{00000000-0005-0000-0000-000006490000}"/>
    <cellStyle name="40% - 강조색5 2 2 3 12" xfId="18786" xr:uid="{00000000-0005-0000-0000-000007490000}"/>
    <cellStyle name="40% - 강조색5 2 2 3 13" xfId="18787" xr:uid="{00000000-0005-0000-0000-000008490000}"/>
    <cellStyle name="40% - 강조색5 2 2 3 14" xfId="18788" xr:uid="{00000000-0005-0000-0000-000009490000}"/>
    <cellStyle name="40% - 강조색5 2 2 3 15" xfId="18789" xr:uid="{00000000-0005-0000-0000-00000A490000}"/>
    <cellStyle name="40% - 강조색5 2 2 3 2" xfId="18790" xr:uid="{00000000-0005-0000-0000-00000B490000}"/>
    <cellStyle name="40% - 강조색5 2 2 3 2 10" xfId="18791" xr:uid="{00000000-0005-0000-0000-00000C490000}"/>
    <cellStyle name="40% - 강조색5 2 2 3 2 11" xfId="18792" xr:uid="{00000000-0005-0000-0000-00000D490000}"/>
    <cellStyle name="40% - 강조색5 2 2 3 2 12" xfId="18793" xr:uid="{00000000-0005-0000-0000-00000E490000}"/>
    <cellStyle name="40% - 강조색5 2 2 3 2 2" xfId="18794" xr:uid="{00000000-0005-0000-0000-00000F490000}"/>
    <cellStyle name="40% - 강조색5 2 2 3 2 2 10" xfId="18795" xr:uid="{00000000-0005-0000-0000-000010490000}"/>
    <cellStyle name="40% - 강조색5 2 2 3 2 2 2" xfId="18796" xr:uid="{00000000-0005-0000-0000-000011490000}"/>
    <cellStyle name="40% - 강조색5 2 2 3 2 2 2 2" xfId="18797" xr:uid="{00000000-0005-0000-0000-000012490000}"/>
    <cellStyle name="40% - 강조색5 2 2 3 2 2 2 2 2" xfId="18798" xr:uid="{00000000-0005-0000-0000-000013490000}"/>
    <cellStyle name="40% - 강조색5 2 2 3 2 2 2 2 3" xfId="18799" xr:uid="{00000000-0005-0000-0000-000014490000}"/>
    <cellStyle name="40% - 강조색5 2 2 3 2 2 2 2 4" xfId="18800" xr:uid="{00000000-0005-0000-0000-000015490000}"/>
    <cellStyle name="40% - 강조색5 2 2 3 2 2 2 2 5" xfId="18801" xr:uid="{00000000-0005-0000-0000-000016490000}"/>
    <cellStyle name="40% - 강조색5 2 2 3 2 2 2 3" xfId="18802" xr:uid="{00000000-0005-0000-0000-000017490000}"/>
    <cellStyle name="40% - 강조색5 2 2 3 2 2 2 4" xfId="18803" xr:uid="{00000000-0005-0000-0000-000018490000}"/>
    <cellStyle name="40% - 강조색5 2 2 3 2 2 2 5" xfId="18804" xr:uid="{00000000-0005-0000-0000-000019490000}"/>
    <cellStyle name="40% - 강조색5 2 2 3 2 2 2 6" xfId="18805" xr:uid="{00000000-0005-0000-0000-00001A490000}"/>
    <cellStyle name="40% - 강조색5 2 2 3 2 2 2 7" xfId="18806" xr:uid="{00000000-0005-0000-0000-00001B490000}"/>
    <cellStyle name="40% - 강조색5 2 2 3 2 2 3" xfId="18807" xr:uid="{00000000-0005-0000-0000-00001C490000}"/>
    <cellStyle name="40% - 강조색5 2 2 3 2 2 3 2" xfId="18808" xr:uid="{00000000-0005-0000-0000-00001D490000}"/>
    <cellStyle name="40% - 강조색5 2 2 3 2 2 3 3" xfId="18809" xr:uid="{00000000-0005-0000-0000-00001E490000}"/>
    <cellStyle name="40% - 강조색5 2 2 3 2 2 3 4" xfId="18810" xr:uid="{00000000-0005-0000-0000-00001F490000}"/>
    <cellStyle name="40% - 강조색5 2 2 3 2 2 3 5" xfId="18811" xr:uid="{00000000-0005-0000-0000-000020490000}"/>
    <cellStyle name="40% - 강조색5 2 2 3 2 2 3 6" xfId="18812" xr:uid="{00000000-0005-0000-0000-000021490000}"/>
    <cellStyle name="40% - 강조색5 2 2 3 2 2 4" xfId="18813" xr:uid="{00000000-0005-0000-0000-000022490000}"/>
    <cellStyle name="40% - 강조색5 2 2 3 2 2 4 2" xfId="18814" xr:uid="{00000000-0005-0000-0000-000023490000}"/>
    <cellStyle name="40% - 강조색5 2 2 3 2 2 5" xfId="18815" xr:uid="{00000000-0005-0000-0000-000024490000}"/>
    <cellStyle name="40% - 강조색5 2 2 3 2 2 5 2" xfId="18816" xr:uid="{00000000-0005-0000-0000-000025490000}"/>
    <cellStyle name="40% - 강조색5 2 2 3 2 2 6" xfId="18817" xr:uid="{00000000-0005-0000-0000-000026490000}"/>
    <cellStyle name="40% - 강조색5 2 2 3 2 2 7" xfId="18818" xr:uid="{00000000-0005-0000-0000-000027490000}"/>
    <cellStyle name="40% - 강조색5 2 2 3 2 2 8" xfId="18819" xr:uid="{00000000-0005-0000-0000-000028490000}"/>
    <cellStyle name="40% - 강조색5 2 2 3 2 2 9" xfId="18820" xr:uid="{00000000-0005-0000-0000-000029490000}"/>
    <cellStyle name="40% - 강조색5 2 2 3 2 3" xfId="18821" xr:uid="{00000000-0005-0000-0000-00002A490000}"/>
    <cellStyle name="40% - 강조색5 2 2 3 2 3 10" xfId="18822" xr:uid="{00000000-0005-0000-0000-00002B490000}"/>
    <cellStyle name="40% - 강조색5 2 2 3 2 3 2" xfId="18823" xr:uid="{00000000-0005-0000-0000-00002C490000}"/>
    <cellStyle name="40% - 강조색5 2 2 3 2 3 2 2" xfId="18824" xr:uid="{00000000-0005-0000-0000-00002D490000}"/>
    <cellStyle name="40% - 강조색5 2 2 3 2 3 2 3" xfId="18825" xr:uid="{00000000-0005-0000-0000-00002E490000}"/>
    <cellStyle name="40% - 강조색5 2 2 3 2 3 2 4" xfId="18826" xr:uid="{00000000-0005-0000-0000-00002F490000}"/>
    <cellStyle name="40% - 강조색5 2 2 3 2 3 2 5" xfId="18827" xr:uid="{00000000-0005-0000-0000-000030490000}"/>
    <cellStyle name="40% - 강조색5 2 2 3 2 3 2 6" xfId="18828" xr:uid="{00000000-0005-0000-0000-000031490000}"/>
    <cellStyle name="40% - 강조색5 2 2 3 2 3 3" xfId="18829" xr:uid="{00000000-0005-0000-0000-000032490000}"/>
    <cellStyle name="40% - 강조색5 2 2 3 2 3 3 2" xfId="18830" xr:uid="{00000000-0005-0000-0000-000033490000}"/>
    <cellStyle name="40% - 강조색5 2 2 3 2 3 4" xfId="18831" xr:uid="{00000000-0005-0000-0000-000034490000}"/>
    <cellStyle name="40% - 강조색5 2 2 3 2 3 4 2" xfId="18832" xr:uid="{00000000-0005-0000-0000-000035490000}"/>
    <cellStyle name="40% - 강조색5 2 2 3 2 3 5" xfId="18833" xr:uid="{00000000-0005-0000-0000-000036490000}"/>
    <cellStyle name="40% - 강조색5 2 2 3 2 3 5 2" xfId="18834" xr:uid="{00000000-0005-0000-0000-000037490000}"/>
    <cellStyle name="40% - 강조색5 2 2 3 2 3 6" xfId="18835" xr:uid="{00000000-0005-0000-0000-000038490000}"/>
    <cellStyle name="40% - 강조색5 2 2 3 2 3 7" xfId="18836" xr:uid="{00000000-0005-0000-0000-000039490000}"/>
    <cellStyle name="40% - 강조색5 2 2 3 2 3 8" xfId="18837" xr:uid="{00000000-0005-0000-0000-00003A490000}"/>
    <cellStyle name="40% - 강조색5 2 2 3 2 3 9" xfId="18838" xr:uid="{00000000-0005-0000-0000-00003B490000}"/>
    <cellStyle name="40% - 강조색5 2 2 3 2 4" xfId="18839" xr:uid="{00000000-0005-0000-0000-00003C490000}"/>
    <cellStyle name="40% - 강조색5 2 2 3 2 4 2" xfId="18840" xr:uid="{00000000-0005-0000-0000-00003D490000}"/>
    <cellStyle name="40% - 강조색5 2 2 3 2 4 3" xfId="18841" xr:uid="{00000000-0005-0000-0000-00003E490000}"/>
    <cellStyle name="40% - 강조색5 2 2 3 2 4 4" xfId="18842" xr:uid="{00000000-0005-0000-0000-00003F490000}"/>
    <cellStyle name="40% - 강조색5 2 2 3 2 4 5" xfId="18843" xr:uid="{00000000-0005-0000-0000-000040490000}"/>
    <cellStyle name="40% - 강조색5 2 2 3 2 4 6" xfId="18844" xr:uid="{00000000-0005-0000-0000-000041490000}"/>
    <cellStyle name="40% - 강조색5 2 2 3 2 5" xfId="18845" xr:uid="{00000000-0005-0000-0000-000042490000}"/>
    <cellStyle name="40% - 강조색5 2 2 3 2 5 2" xfId="18846" xr:uid="{00000000-0005-0000-0000-000043490000}"/>
    <cellStyle name="40% - 강조색5 2 2 3 2 6" xfId="18847" xr:uid="{00000000-0005-0000-0000-000044490000}"/>
    <cellStyle name="40% - 강조색5 2 2 3 2 6 2" xfId="18848" xr:uid="{00000000-0005-0000-0000-000045490000}"/>
    <cellStyle name="40% - 강조색5 2 2 3 2 7" xfId="18849" xr:uid="{00000000-0005-0000-0000-000046490000}"/>
    <cellStyle name="40% - 강조색5 2 2 3 2 7 2" xfId="18850" xr:uid="{00000000-0005-0000-0000-000047490000}"/>
    <cellStyle name="40% - 강조색5 2 2 3 2 8" xfId="18851" xr:uid="{00000000-0005-0000-0000-000048490000}"/>
    <cellStyle name="40% - 강조색5 2 2 3 2 9" xfId="18852" xr:uid="{00000000-0005-0000-0000-000049490000}"/>
    <cellStyle name="40% - 강조색5 2 2 3 3" xfId="18853" xr:uid="{00000000-0005-0000-0000-00004A490000}"/>
    <cellStyle name="40% - 강조색5 2 2 3 3 10" xfId="18854" xr:uid="{00000000-0005-0000-0000-00004B490000}"/>
    <cellStyle name="40% - 강조색5 2 2 3 3 2" xfId="18855" xr:uid="{00000000-0005-0000-0000-00004C490000}"/>
    <cellStyle name="40% - 강조색5 2 2 3 3 2 2" xfId="18856" xr:uid="{00000000-0005-0000-0000-00004D490000}"/>
    <cellStyle name="40% - 강조색5 2 2 3 3 2 2 2" xfId="18857" xr:uid="{00000000-0005-0000-0000-00004E490000}"/>
    <cellStyle name="40% - 강조색5 2 2 3 3 2 2 3" xfId="18858" xr:uid="{00000000-0005-0000-0000-00004F490000}"/>
    <cellStyle name="40% - 강조색5 2 2 3 3 2 2 4" xfId="18859" xr:uid="{00000000-0005-0000-0000-000050490000}"/>
    <cellStyle name="40% - 강조색5 2 2 3 3 2 2 5" xfId="18860" xr:uid="{00000000-0005-0000-0000-000051490000}"/>
    <cellStyle name="40% - 강조색5 2 2 3 3 2 3" xfId="18861" xr:uid="{00000000-0005-0000-0000-000052490000}"/>
    <cellStyle name="40% - 강조색5 2 2 3 3 2 4" xfId="18862" xr:uid="{00000000-0005-0000-0000-000053490000}"/>
    <cellStyle name="40% - 강조색5 2 2 3 3 2 5" xfId="18863" xr:uid="{00000000-0005-0000-0000-000054490000}"/>
    <cellStyle name="40% - 강조색5 2 2 3 3 2 6" xfId="18864" xr:uid="{00000000-0005-0000-0000-000055490000}"/>
    <cellStyle name="40% - 강조색5 2 2 3 3 2 7" xfId="18865" xr:uid="{00000000-0005-0000-0000-000056490000}"/>
    <cellStyle name="40% - 강조색5 2 2 3 3 3" xfId="18866" xr:uid="{00000000-0005-0000-0000-000057490000}"/>
    <cellStyle name="40% - 강조색5 2 2 3 3 3 2" xfId="18867" xr:uid="{00000000-0005-0000-0000-000058490000}"/>
    <cellStyle name="40% - 강조색5 2 2 3 3 3 3" xfId="18868" xr:uid="{00000000-0005-0000-0000-000059490000}"/>
    <cellStyle name="40% - 강조색5 2 2 3 3 3 4" xfId="18869" xr:uid="{00000000-0005-0000-0000-00005A490000}"/>
    <cellStyle name="40% - 강조색5 2 2 3 3 3 5" xfId="18870" xr:uid="{00000000-0005-0000-0000-00005B490000}"/>
    <cellStyle name="40% - 강조색5 2 2 3 3 3 6" xfId="18871" xr:uid="{00000000-0005-0000-0000-00005C490000}"/>
    <cellStyle name="40% - 강조색5 2 2 3 3 4" xfId="18872" xr:uid="{00000000-0005-0000-0000-00005D490000}"/>
    <cellStyle name="40% - 강조색5 2 2 3 3 4 2" xfId="18873" xr:uid="{00000000-0005-0000-0000-00005E490000}"/>
    <cellStyle name="40% - 강조색5 2 2 3 3 4 3" xfId="18874" xr:uid="{00000000-0005-0000-0000-00005F490000}"/>
    <cellStyle name="40% - 강조색5 2 2 3 3 5" xfId="18875" xr:uid="{00000000-0005-0000-0000-000060490000}"/>
    <cellStyle name="40% - 강조색5 2 2 3 3 5 2" xfId="18876" xr:uid="{00000000-0005-0000-0000-000061490000}"/>
    <cellStyle name="40% - 강조색5 2 2 3 3 6" xfId="18877" xr:uid="{00000000-0005-0000-0000-000062490000}"/>
    <cellStyle name="40% - 강조색5 2 2 3 3 7" xfId="18878" xr:uid="{00000000-0005-0000-0000-000063490000}"/>
    <cellStyle name="40% - 강조색5 2 2 3 3 8" xfId="18879" xr:uid="{00000000-0005-0000-0000-000064490000}"/>
    <cellStyle name="40% - 강조색5 2 2 3 3 9" xfId="18880" xr:uid="{00000000-0005-0000-0000-000065490000}"/>
    <cellStyle name="40% - 강조색5 2 2 3 4" xfId="18881" xr:uid="{00000000-0005-0000-0000-000066490000}"/>
    <cellStyle name="40% - 강조색5 2 2 3 4 10" xfId="18882" xr:uid="{00000000-0005-0000-0000-000067490000}"/>
    <cellStyle name="40% - 강조색5 2 2 3 4 2" xfId="18883" xr:uid="{00000000-0005-0000-0000-000068490000}"/>
    <cellStyle name="40% - 강조색5 2 2 3 4 2 2" xfId="18884" xr:uid="{00000000-0005-0000-0000-000069490000}"/>
    <cellStyle name="40% - 강조색5 2 2 3 4 2 2 2" xfId="18885" xr:uid="{00000000-0005-0000-0000-00006A490000}"/>
    <cellStyle name="40% - 강조색5 2 2 3 4 2 2 3" xfId="18886" xr:uid="{00000000-0005-0000-0000-00006B490000}"/>
    <cellStyle name="40% - 강조색5 2 2 3 4 2 2 4" xfId="18887" xr:uid="{00000000-0005-0000-0000-00006C490000}"/>
    <cellStyle name="40% - 강조색5 2 2 3 4 2 2 5" xfId="18888" xr:uid="{00000000-0005-0000-0000-00006D490000}"/>
    <cellStyle name="40% - 강조색5 2 2 3 4 2 3" xfId="18889" xr:uid="{00000000-0005-0000-0000-00006E490000}"/>
    <cellStyle name="40% - 강조색5 2 2 3 4 2 4" xfId="18890" xr:uid="{00000000-0005-0000-0000-00006F490000}"/>
    <cellStyle name="40% - 강조색5 2 2 3 4 2 5" xfId="18891" xr:uid="{00000000-0005-0000-0000-000070490000}"/>
    <cellStyle name="40% - 강조색5 2 2 3 4 2 6" xfId="18892" xr:uid="{00000000-0005-0000-0000-000071490000}"/>
    <cellStyle name="40% - 강조색5 2 2 3 4 2 7" xfId="18893" xr:uid="{00000000-0005-0000-0000-000072490000}"/>
    <cellStyle name="40% - 강조색5 2 2 3 4 3" xfId="18894" xr:uid="{00000000-0005-0000-0000-000073490000}"/>
    <cellStyle name="40% - 강조색5 2 2 3 4 3 2" xfId="18895" xr:uid="{00000000-0005-0000-0000-000074490000}"/>
    <cellStyle name="40% - 강조색5 2 2 3 4 3 3" xfId="18896" xr:uid="{00000000-0005-0000-0000-000075490000}"/>
    <cellStyle name="40% - 강조색5 2 2 3 4 3 4" xfId="18897" xr:uid="{00000000-0005-0000-0000-000076490000}"/>
    <cellStyle name="40% - 강조색5 2 2 3 4 3 5" xfId="18898" xr:uid="{00000000-0005-0000-0000-000077490000}"/>
    <cellStyle name="40% - 강조색5 2 2 3 4 3 6" xfId="18899" xr:uid="{00000000-0005-0000-0000-000078490000}"/>
    <cellStyle name="40% - 강조색5 2 2 3 4 4" xfId="18900" xr:uid="{00000000-0005-0000-0000-000079490000}"/>
    <cellStyle name="40% - 강조색5 2 2 3 4 4 2" xfId="18901" xr:uid="{00000000-0005-0000-0000-00007A490000}"/>
    <cellStyle name="40% - 강조색5 2 2 3 4 4 3" xfId="18902" xr:uid="{00000000-0005-0000-0000-00007B490000}"/>
    <cellStyle name="40% - 강조색5 2 2 3 4 5" xfId="18903" xr:uid="{00000000-0005-0000-0000-00007C490000}"/>
    <cellStyle name="40% - 강조색5 2 2 3 4 5 2" xfId="18904" xr:uid="{00000000-0005-0000-0000-00007D490000}"/>
    <cellStyle name="40% - 강조색5 2 2 3 4 6" xfId="18905" xr:uid="{00000000-0005-0000-0000-00007E490000}"/>
    <cellStyle name="40% - 강조색5 2 2 3 4 7" xfId="18906" xr:uid="{00000000-0005-0000-0000-00007F490000}"/>
    <cellStyle name="40% - 강조색5 2 2 3 4 8" xfId="18907" xr:uid="{00000000-0005-0000-0000-000080490000}"/>
    <cellStyle name="40% - 강조색5 2 2 3 4 9" xfId="18908" xr:uid="{00000000-0005-0000-0000-000081490000}"/>
    <cellStyle name="40% - 강조색5 2 2 3 5" xfId="18909" xr:uid="{00000000-0005-0000-0000-000082490000}"/>
    <cellStyle name="40% - 강조색5 2 2 3 5 10" xfId="18910" xr:uid="{00000000-0005-0000-0000-000083490000}"/>
    <cellStyle name="40% - 강조색5 2 2 3 5 2" xfId="18911" xr:uid="{00000000-0005-0000-0000-000084490000}"/>
    <cellStyle name="40% - 강조색5 2 2 3 5 2 2" xfId="18912" xr:uid="{00000000-0005-0000-0000-000085490000}"/>
    <cellStyle name="40% - 강조색5 2 2 3 5 2 3" xfId="18913" xr:uid="{00000000-0005-0000-0000-000086490000}"/>
    <cellStyle name="40% - 강조색5 2 2 3 5 2 4" xfId="18914" xr:uid="{00000000-0005-0000-0000-000087490000}"/>
    <cellStyle name="40% - 강조색5 2 2 3 5 2 5" xfId="18915" xr:uid="{00000000-0005-0000-0000-000088490000}"/>
    <cellStyle name="40% - 강조색5 2 2 3 5 2 6" xfId="18916" xr:uid="{00000000-0005-0000-0000-000089490000}"/>
    <cellStyle name="40% - 강조색5 2 2 3 5 3" xfId="18917" xr:uid="{00000000-0005-0000-0000-00008A490000}"/>
    <cellStyle name="40% - 강조색5 2 2 3 5 3 2" xfId="18918" xr:uid="{00000000-0005-0000-0000-00008B490000}"/>
    <cellStyle name="40% - 강조색5 2 2 3 5 3 3" xfId="18919" xr:uid="{00000000-0005-0000-0000-00008C490000}"/>
    <cellStyle name="40% - 강조색5 2 2 3 5 4" xfId="18920" xr:uid="{00000000-0005-0000-0000-00008D490000}"/>
    <cellStyle name="40% - 강조색5 2 2 3 5 4 2" xfId="18921" xr:uid="{00000000-0005-0000-0000-00008E490000}"/>
    <cellStyle name="40% - 강조색5 2 2 3 5 5" xfId="18922" xr:uid="{00000000-0005-0000-0000-00008F490000}"/>
    <cellStyle name="40% - 강조색5 2 2 3 5 5 2" xfId="18923" xr:uid="{00000000-0005-0000-0000-000090490000}"/>
    <cellStyle name="40% - 강조색5 2 2 3 5 6" xfId="18924" xr:uid="{00000000-0005-0000-0000-000091490000}"/>
    <cellStyle name="40% - 강조색5 2 2 3 5 7" xfId="18925" xr:uid="{00000000-0005-0000-0000-000092490000}"/>
    <cellStyle name="40% - 강조색5 2 2 3 5 8" xfId="18926" xr:uid="{00000000-0005-0000-0000-000093490000}"/>
    <cellStyle name="40% - 강조색5 2 2 3 5 9" xfId="18927" xr:uid="{00000000-0005-0000-0000-000094490000}"/>
    <cellStyle name="40% - 강조색5 2 2 3 6" xfId="18928" xr:uid="{00000000-0005-0000-0000-000095490000}"/>
    <cellStyle name="40% - 강조색5 2 2 3 6 10" xfId="18929" xr:uid="{00000000-0005-0000-0000-000096490000}"/>
    <cellStyle name="40% - 강조색5 2 2 3 6 2" xfId="18930" xr:uid="{00000000-0005-0000-0000-000097490000}"/>
    <cellStyle name="40% - 강조색5 2 2 3 6 2 2" xfId="18931" xr:uid="{00000000-0005-0000-0000-000098490000}"/>
    <cellStyle name="40% - 강조색5 2 2 3 6 3" xfId="18932" xr:uid="{00000000-0005-0000-0000-000099490000}"/>
    <cellStyle name="40% - 강조색5 2 2 3 6 3 2" xfId="18933" xr:uid="{00000000-0005-0000-0000-00009A490000}"/>
    <cellStyle name="40% - 강조색5 2 2 3 6 4" xfId="18934" xr:uid="{00000000-0005-0000-0000-00009B490000}"/>
    <cellStyle name="40% - 강조색5 2 2 3 6 4 2" xfId="18935" xr:uid="{00000000-0005-0000-0000-00009C490000}"/>
    <cellStyle name="40% - 강조색5 2 2 3 6 5" xfId="18936" xr:uid="{00000000-0005-0000-0000-00009D490000}"/>
    <cellStyle name="40% - 강조색5 2 2 3 6 5 2" xfId="18937" xr:uid="{00000000-0005-0000-0000-00009E490000}"/>
    <cellStyle name="40% - 강조색5 2 2 3 6 6" xfId="18938" xr:uid="{00000000-0005-0000-0000-00009F490000}"/>
    <cellStyle name="40% - 강조색5 2 2 3 6 7" xfId="18939" xr:uid="{00000000-0005-0000-0000-0000A0490000}"/>
    <cellStyle name="40% - 강조색5 2 2 3 6 8" xfId="18940" xr:uid="{00000000-0005-0000-0000-0000A1490000}"/>
    <cellStyle name="40% - 강조색5 2 2 3 6 9" xfId="18941" xr:uid="{00000000-0005-0000-0000-0000A2490000}"/>
    <cellStyle name="40% - 강조색5 2 2 3 7" xfId="18942" xr:uid="{00000000-0005-0000-0000-0000A3490000}"/>
    <cellStyle name="40% - 강조색5 2 2 3 7 2" xfId="18943" xr:uid="{00000000-0005-0000-0000-0000A4490000}"/>
    <cellStyle name="40% - 강조색5 2 2 3 7 3" xfId="18944" xr:uid="{00000000-0005-0000-0000-0000A5490000}"/>
    <cellStyle name="40% - 강조색5 2 2 3 8" xfId="18945" xr:uid="{00000000-0005-0000-0000-0000A6490000}"/>
    <cellStyle name="40% - 강조색5 2 2 3 8 2" xfId="18946" xr:uid="{00000000-0005-0000-0000-0000A7490000}"/>
    <cellStyle name="40% - 강조색5 2 2 3 8 3" xfId="18947" xr:uid="{00000000-0005-0000-0000-0000A8490000}"/>
    <cellStyle name="40% - 강조색5 2 2 3 9" xfId="18948" xr:uid="{00000000-0005-0000-0000-0000A9490000}"/>
    <cellStyle name="40% - 강조색5 2 2 3 9 2" xfId="18949" xr:uid="{00000000-0005-0000-0000-0000AA490000}"/>
    <cellStyle name="40% - 강조색5 2 2 4" xfId="18950" xr:uid="{00000000-0005-0000-0000-0000AB490000}"/>
    <cellStyle name="40% - 강조색5 2 2 4 10" xfId="18951" xr:uid="{00000000-0005-0000-0000-0000AC490000}"/>
    <cellStyle name="40% - 강조색5 2 2 4 11" xfId="18952" xr:uid="{00000000-0005-0000-0000-0000AD490000}"/>
    <cellStyle name="40% - 강조색5 2 2 4 12" xfId="18953" xr:uid="{00000000-0005-0000-0000-0000AE490000}"/>
    <cellStyle name="40% - 강조색5 2 2 4 13" xfId="18954" xr:uid="{00000000-0005-0000-0000-0000AF490000}"/>
    <cellStyle name="40% - 강조색5 2 2 4 14" xfId="18955" xr:uid="{00000000-0005-0000-0000-0000B0490000}"/>
    <cellStyle name="40% - 강조색5 2 2 4 2" xfId="18956" xr:uid="{00000000-0005-0000-0000-0000B1490000}"/>
    <cellStyle name="40% - 강조색5 2 2 4 2 10" xfId="18957" xr:uid="{00000000-0005-0000-0000-0000B2490000}"/>
    <cellStyle name="40% - 강조색5 2 2 4 2 11" xfId="18958" xr:uid="{00000000-0005-0000-0000-0000B3490000}"/>
    <cellStyle name="40% - 강조색5 2 2 4 2 12" xfId="18959" xr:uid="{00000000-0005-0000-0000-0000B4490000}"/>
    <cellStyle name="40% - 강조색5 2 2 4 2 2" xfId="18960" xr:uid="{00000000-0005-0000-0000-0000B5490000}"/>
    <cellStyle name="40% - 강조색5 2 2 4 2 2 10" xfId="18961" xr:uid="{00000000-0005-0000-0000-0000B6490000}"/>
    <cellStyle name="40% - 강조색5 2 2 4 2 2 2" xfId="18962" xr:uid="{00000000-0005-0000-0000-0000B7490000}"/>
    <cellStyle name="40% - 강조색5 2 2 4 2 2 2 2" xfId="18963" xr:uid="{00000000-0005-0000-0000-0000B8490000}"/>
    <cellStyle name="40% - 강조색5 2 2 4 2 2 2 2 2" xfId="18964" xr:uid="{00000000-0005-0000-0000-0000B9490000}"/>
    <cellStyle name="40% - 강조색5 2 2 4 2 2 2 2 3" xfId="18965" xr:uid="{00000000-0005-0000-0000-0000BA490000}"/>
    <cellStyle name="40% - 강조색5 2 2 4 2 2 2 2 4" xfId="18966" xr:uid="{00000000-0005-0000-0000-0000BB490000}"/>
    <cellStyle name="40% - 강조색5 2 2 4 2 2 2 2 5" xfId="18967" xr:uid="{00000000-0005-0000-0000-0000BC490000}"/>
    <cellStyle name="40% - 강조색5 2 2 4 2 2 2 3" xfId="18968" xr:uid="{00000000-0005-0000-0000-0000BD490000}"/>
    <cellStyle name="40% - 강조색5 2 2 4 2 2 2 4" xfId="18969" xr:uid="{00000000-0005-0000-0000-0000BE490000}"/>
    <cellStyle name="40% - 강조색5 2 2 4 2 2 2 5" xfId="18970" xr:uid="{00000000-0005-0000-0000-0000BF490000}"/>
    <cellStyle name="40% - 강조색5 2 2 4 2 2 2 6" xfId="18971" xr:uid="{00000000-0005-0000-0000-0000C0490000}"/>
    <cellStyle name="40% - 강조색5 2 2 4 2 2 2 7" xfId="18972" xr:uid="{00000000-0005-0000-0000-0000C1490000}"/>
    <cellStyle name="40% - 강조색5 2 2 4 2 2 3" xfId="18973" xr:uid="{00000000-0005-0000-0000-0000C2490000}"/>
    <cellStyle name="40% - 강조색5 2 2 4 2 2 3 2" xfId="18974" xr:uid="{00000000-0005-0000-0000-0000C3490000}"/>
    <cellStyle name="40% - 강조색5 2 2 4 2 2 3 3" xfId="18975" xr:uid="{00000000-0005-0000-0000-0000C4490000}"/>
    <cellStyle name="40% - 강조색5 2 2 4 2 2 3 4" xfId="18976" xr:uid="{00000000-0005-0000-0000-0000C5490000}"/>
    <cellStyle name="40% - 강조색5 2 2 4 2 2 3 5" xfId="18977" xr:uid="{00000000-0005-0000-0000-0000C6490000}"/>
    <cellStyle name="40% - 강조색5 2 2 4 2 2 3 6" xfId="18978" xr:uid="{00000000-0005-0000-0000-0000C7490000}"/>
    <cellStyle name="40% - 강조색5 2 2 4 2 2 4" xfId="18979" xr:uid="{00000000-0005-0000-0000-0000C8490000}"/>
    <cellStyle name="40% - 강조색5 2 2 4 2 2 4 2" xfId="18980" xr:uid="{00000000-0005-0000-0000-0000C9490000}"/>
    <cellStyle name="40% - 강조색5 2 2 4 2 2 5" xfId="18981" xr:uid="{00000000-0005-0000-0000-0000CA490000}"/>
    <cellStyle name="40% - 강조색5 2 2 4 2 2 5 2" xfId="18982" xr:uid="{00000000-0005-0000-0000-0000CB490000}"/>
    <cellStyle name="40% - 강조색5 2 2 4 2 2 6" xfId="18983" xr:uid="{00000000-0005-0000-0000-0000CC490000}"/>
    <cellStyle name="40% - 강조색5 2 2 4 2 2 7" xfId="18984" xr:uid="{00000000-0005-0000-0000-0000CD490000}"/>
    <cellStyle name="40% - 강조색5 2 2 4 2 2 8" xfId="18985" xr:uid="{00000000-0005-0000-0000-0000CE490000}"/>
    <cellStyle name="40% - 강조색5 2 2 4 2 2 9" xfId="18986" xr:uid="{00000000-0005-0000-0000-0000CF490000}"/>
    <cellStyle name="40% - 강조색5 2 2 4 2 3" xfId="18987" xr:uid="{00000000-0005-0000-0000-0000D0490000}"/>
    <cellStyle name="40% - 강조색5 2 2 4 2 3 10" xfId="18988" xr:uid="{00000000-0005-0000-0000-0000D1490000}"/>
    <cellStyle name="40% - 강조색5 2 2 4 2 3 2" xfId="18989" xr:uid="{00000000-0005-0000-0000-0000D2490000}"/>
    <cellStyle name="40% - 강조색5 2 2 4 2 3 2 2" xfId="18990" xr:uid="{00000000-0005-0000-0000-0000D3490000}"/>
    <cellStyle name="40% - 강조색5 2 2 4 2 3 2 3" xfId="18991" xr:uid="{00000000-0005-0000-0000-0000D4490000}"/>
    <cellStyle name="40% - 강조색5 2 2 4 2 3 2 4" xfId="18992" xr:uid="{00000000-0005-0000-0000-0000D5490000}"/>
    <cellStyle name="40% - 강조색5 2 2 4 2 3 2 5" xfId="18993" xr:uid="{00000000-0005-0000-0000-0000D6490000}"/>
    <cellStyle name="40% - 강조색5 2 2 4 2 3 2 6" xfId="18994" xr:uid="{00000000-0005-0000-0000-0000D7490000}"/>
    <cellStyle name="40% - 강조색5 2 2 4 2 3 3" xfId="18995" xr:uid="{00000000-0005-0000-0000-0000D8490000}"/>
    <cellStyle name="40% - 강조색5 2 2 4 2 3 3 2" xfId="18996" xr:uid="{00000000-0005-0000-0000-0000D9490000}"/>
    <cellStyle name="40% - 강조색5 2 2 4 2 3 4" xfId="18997" xr:uid="{00000000-0005-0000-0000-0000DA490000}"/>
    <cellStyle name="40% - 강조색5 2 2 4 2 3 4 2" xfId="18998" xr:uid="{00000000-0005-0000-0000-0000DB490000}"/>
    <cellStyle name="40% - 강조색5 2 2 4 2 3 5" xfId="18999" xr:uid="{00000000-0005-0000-0000-0000DC490000}"/>
    <cellStyle name="40% - 강조색5 2 2 4 2 3 5 2" xfId="19000" xr:uid="{00000000-0005-0000-0000-0000DD490000}"/>
    <cellStyle name="40% - 강조색5 2 2 4 2 3 6" xfId="19001" xr:uid="{00000000-0005-0000-0000-0000DE490000}"/>
    <cellStyle name="40% - 강조색5 2 2 4 2 3 7" xfId="19002" xr:uid="{00000000-0005-0000-0000-0000DF490000}"/>
    <cellStyle name="40% - 강조색5 2 2 4 2 3 8" xfId="19003" xr:uid="{00000000-0005-0000-0000-0000E0490000}"/>
    <cellStyle name="40% - 강조색5 2 2 4 2 3 9" xfId="19004" xr:uid="{00000000-0005-0000-0000-0000E1490000}"/>
    <cellStyle name="40% - 강조색5 2 2 4 2 4" xfId="19005" xr:uid="{00000000-0005-0000-0000-0000E2490000}"/>
    <cellStyle name="40% - 강조색5 2 2 4 2 4 2" xfId="19006" xr:uid="{00000000-0005-0000-0000-0000E3490000}"/>
    <cellStyle name="40% - 강조색5 2 2 4 2 4 3" xfId="19007" xr:uid="{00000000-0005-0000-0000-0000E4490000}"/>
    <cellStyle name="40% - 강조색5 2 2 4 2 4 4" xfId="19008" xr:uid="{00000000-0005-0000-0000-0000E5490000}"/>
    <cellStyle name="40% - 강조색5 2 2 4 2 4 5" xfId="19009" xr:uid="{00000000-0005-0000-0000-0000E6490000}"/>
    <cellStyle name="40% - 강조색5 2 2 4 2 4 6" xfId="19010" xr:uid="{00000000-0005-0000-0000-0000E7490000}"/>
    <cellStyle name="40% - 강조색5 2 2 4 2 5" xfId="19011" xr:uid="{00000000-0005-0000-0000-0000E8490000}"/>
    <cellStyle name="40% - 강조색5 2 2 4 2 5 2" xfId="19012" xr:uid="{00000000-0005-0000-0000-0000E9490000}"/>
    <cellStyle name="40% - 강조색5 2 2 4 2 6" xfId="19013" xr:uid="{00000000-0005-0000-0000-0000EA490000}"/>
    <cellStyle name="40% - 강조색5 2 2 4 2 6 2" xfId="19014" xr:uid="{00000000-0005-0000-0000-0000EB490000}"/>
    <cellStyle name="40% - 강조색5 2 2 4 2 7" xfId="19015" xr:uid="{00000000-0005-0000-0000-0000EC490000}"/>
    <cellStyle name="40% - 강조색5 2 2 4 2 7 2" xfId="19016" xr:uid="{00000000-0005-0000-0000-0000ED490000}"/>
    <cellStyle name="40% - 강조색5 2 2 4 2 8" xfId="19017" xr:uid="{00000000-0005-0000-0000-0000EE490000}"/>
    <cellStyle name="40% - 강조색5 2 2 4 2 9" xfId="19018" xr:uid="{00000000-0005-0000-0000-0000EF490000}"/>
    <cellStyle name="40% - 강조색5 2 2 4 3" xfId="19019" xr:uid="{00000000-0005-0000-0000-0000F0490000}"/>
    <cellStyle name="40% - 강조색5 2 2 4 3 10" xfId="19020" xr:uid="{00000000-0005-0000-0000-0000F1490000}"/>
    <cellStyle name="40% - 강조색5 2 2 4 3 2" xfId="19021" xr:uid="{00000000-0005-0000-0000-0000F2490000}"/>
    <cellStyle name="40% - 강조색5 2 2 4 3 2 2" xfId="19022" xr:uid="{00000000-0005-0000-0000-0000F3490000}"/>
    <cellStyle name="40% - 강조색5 2 2 4 3 2 2 2" xfId="19023" xr:uid="{00000000-0005-0000-0000-0000F4490000}"/>
    <cellStyle name="40% - 강조색5 2 2 4 3 2 2 3" xfId="19024" xr:uid="{00000000-0005-0000-0000-0000F5490000}"/>
    <cellStyle name="40% - 강조색5 2 2 4 3 2 2 4" xfId="19025" xr:uid="{00000000-0005-0000-0000-0000F6490000}"/>
    <cellStyle name="40% - 강조색5 2 2 4 3 2 2 5" xfId="19026" xr:uid="{00000000-0005-0000-0000-0000F7490000}"/>
    <cellStyle name="40% - 강조색5 2 2 4 3 2 3" xfId="19027" xr:uid="{00000000-0005-0000-0000-0000F8490000}"/>
    <cellStyle name="40% - 강조색5 2 2 4 3 2 4" xfId="19028" xr:uid="{00000000-0005-0000-0000-0000F9490000}"/>
    <cellStyle name="40% - 강조색5 2 2 4 3 2 5" xfId="19029" xr:uid="{00000000-0005-0000-0000-0000FA490000}"/>
    <cellStyle name="40% - 강조색5 2 2 4 3 2 6" xfId="19030" xr:uid="{00000000-0005-0000-0000-0000FB490000}"/>
    <cellStyle name="40% - 강조색5 2 2 4 3 2 7" xfId="19031" xr:uid="{00000000-0005-0000-0000-0000FC490000}"/>
    <cellStyle name="40% - 강조색5 2 2 4 3 3" xfId="19032" xr:uid="{00000000-0005-0000-0000-0000FD490000}"/>
    <cellStyle name="40% - 강조색5 2 2 4 3 3 2" xfId="19033" xr:uid="{00000000-0005-0000-0000-0000FE490000}"/>
    <cellStyle name="40% - 강조색5 2 2 4 3 3 3" xfId="19034" xr:uid="{00000000-0005-0000-0000-0000FF490000}"/>
    <cellStyle name="40% - 강조색5 2 2 4 3 3 4" xfId="19035" xr:uid="{00000000-0005-0000-0000-0000004A0000}"/>
    <cellStyle name="40% - 강조색5 2 2 4 3 3 5" xfId="19036" xr:uid="{00000000-0005-0000-0000-0000014A0000}"/>
    <cellStyle name="40% - 강조색5 2 2 4 3 3 6" xfId="19037" xr:uid="{00000000-0005-0000-0000-0000024A0000}"/>
    <cellStyle name="40% - 강조색5 2 2 4 3 4" xfId="19038" xr:uid="{00000000-0005-0000-0000-0000034A0000}"/>
    <cellStyle name="40% - 강조색5 2 2 4 3 4 2" xfId="19039" xr:uid="{00000000-0005-0000-0000-0000044A0000}"/>
    <cellStyle name="40% - 강조색5 2 2 4 3 5" xfId="19040" xr:uid="{00000000-0005-0000-0000-0000054A0000}"/>
    <cellStyle name="40% - 강조색5 2 2 4 3 5 2" xfId="19041" xr:uid="{00000000-0005-0000-0000-0000064A0000}"/>
    <cellStyle name="40% - 강조색5 2 2 4 3 6" xfId="19042" xr:uid="{00000000-0005-0000-0000-0000074A0000}"/>
    <cellStyle name="40% - 강조색5 2 2 4 3 7" xfId="19043" xr:uid="{00000000-0005-0000-0000-0000084A0000}"/>
    <cellStyle name="40% - 강조색5 2 2 4 3 8" xfId="19044" xr:uid="{00000000-0005-0000-0000-0000094A0000}"/>
    <cellStyle name="40% - 강조색5 2 2 4 3 9" xfId="19045" xr:uid="{00000000-0005-0000-0000-00000A4A0000}"/>
    <cellStyle name="40% - 강조색5 2 2 4 4" xfId="19046" xr:uid="{00000000-0005-0000-0000-00000B4A0000}"/>
    <cellStyle name="40% - 강조색5 2 2 4 4 10" xfId="19047" xr:uid="{00000000-0005-0000-0000-00000C4A0000}"/>
    <cellStyle name="40% - 강조색5 2 2 4 4 2" xfId="19048" xr:uid="{00000000-0005-0000-0000-00000D4A0000}"/>
    <cellStyle name="40% - 강조색5 2 2 4 4 2 2" xfId="19049" xr:uid="{00000000-0005-0000-0000-00000E4A0000}"/>
    <cellStyle name="40% - 강조색5 2 2 4 4 2 2 2" xfId="19050" xr:uid="{00000000-0005-0000-0000-00000F4A0000}"/>
    <cellStyle name="40% - 강조색5 2 2 4 4 2 2 3" xfId="19051" xr:uid="{00000000-0005-0000-0000-0000104A0000}"/>
    <cellStyle name="40% - 강조색5 2 2 4 4 2 2 4" xfId="19052" xr:uid="{00000000-0005-0000-0000-0000114A0000}"/>
    <cellStyle name="40% - 강조색5 2 2 4 4 2 2 5" xfId="19053" xr:uid="{00000000-0005-0000-0000-0000124A0000}"/>
    <cellStyle name="40% - 강조색5 2 2 4 4 2 3" xfId="19054" xr:uid="{00000000-0005-0000-0000-0000134A0000}"/>
    <cellStyle name="40% - 강조색5 2 2 4 4 2 4" xfId="19055" xr:uid="{00000000-0005-0000-0000-0000144A0000}"/>
    <cellStyle name="40% - 강조색5 2 2 4 4 2 5" xfId="19056" xr:uid="{00000000-0005-0000-0000-0000154A0000}"/>
    <cellStyle name="40% - 강조색5 2 2 4 4 2 6" xfId="19057" xr:uid="{00000000-0005-0000-0000-0000164A0000}"/>
    <cellStyle name="40% - 강조색5 2 2 4 4 2 7" xfId="19058" xr:uid="{00000000-0005-0000-0000-0000174A0000}"/>
    <cellStyle name="40% - 강조색5 2 2 4 4 3" xfId="19059" xr:uid="{00000000-0005-0000-0000-0000184A0000}"/>
    <cellStyle name="40% - 강조색5 2 2 4 4 3 2" xfId="19060" xr:uid="{00000000-0005-0000-0000-0000194A0000}"/>
    <cellStyle name="40% - 강조색5 2 2 4 4 3 3" xfId="19061" xr:uid="{00000000-0005-0000-0000-00001A4A0000}"/>
    <cellStyle name="40% - 강조색5 2 2 4 4 3 4" xfId="19062" xr:uid="{00000000-0005-0000-0000-00001B4A0000}"/>
    <cellStyle name="40% - 강조색5 2 2 4 4 3 5" xfId="19063" xr:uid="{00000000-0005-0000-0000-00001C4A0000}"/>
    <cellStyle name="40% - 강조색5 2 2 4 4 3 6" xfId="19064" xr:uid="{00000000-0005-0000-0000-00001D4A0000}"/>
    <cellStyle name="40% - 강조색5 2 2 4 4 4" xfId="19065" xr:uid="{00000000-0005-0000-0000-00001E4A0000}"/>
    <cellStyle name="40% - 강조색5 2 2 4 4 4 2" xfId="19066" xr:uid="{00000000-0005-0000-0000-00001F4A0000}"/>
    <cellStyle name="40% - 강조색5 2 2 4 4 5" xfId="19067" xr:uid="{00000000-0005-0000-0000-0000204A0000}"/>
    <cellStyle name="40% - 강조색5 2 2 4 4 5 2" xfId="19068" xr:uid="{00000000-0005-0000-0000-0000214A0000}"/>
    <cellStyle name="40% - 강조색5 2 2 4 4 6" xfId="19069" xr:uid="{00000000-0005-0000-0000-0000224A0000}"/>
    <cellStyle name="40% - 강조색5 2 2 4 4 7" xfId="19070" xr:uid="{00000000-0005-0000-0000-0000234A0000}"/>
    <cellStyle name="40% - 강조색5 2 2 4 4 8" xfId="19071" xr:uid="{00000000-0005-0000-0000-0000244A0000}"/>
    <cellStyle name="40% - 강조색5 2 2 4 4 9" xfId="19072" xr:uid="{00000000-0005-0000-0000-0000254A0000}"/>
    <cellStyle name="40% - 강조색5 2 2 4 5" xfId="19073" xr:uid="{00000000-0005-0000-0000-0000264A0000}"/>
    <cellStyle name="40% - 강조색5 2 2 4 5 10" xfId="19074" xr:uid="{00000000-0005-0000-0000-0000274A0000}"/>
    <cellStyle name="40% - 강조색5 2 2 4 5 2" xfId="19075" xr:uid="{00000000-0005-0000-0000-0000284A0000}"/>
    <cellStyle name="40% - 강조색5 2 2 4 5 2 2" xfId="19076" xr:uid="{00000000-0005-0000-0000-0000294A0000}"/>
    <cellStyle name="40% - 강조색5 2 2 4 5 2 3" xfId="19077" xr:uid="{00000000-0005-0000-0000-00002A4A0000}"/>
    <cellStyle name="40% - 강조색5 2 2 4 5 2 4" xfId="19078" xr:uid="{00000000-0005-0000-0000-00002B4A0000}"/>
    <cellStyle name="40% - 강조색5 2 2 4 5 2 5" xfId="19079" xr:uid="{00000000-0005-0000-0000-00002C4A0000}"/>
    <cellStyle name="40% - 강조색5 2 2 4 5 2 6" xfId="19080" xr:uid="{00000000-0005-0000-0000-00002D4A0000}"/>
    <cellStyle name="40% - 강조색5 2 2 4 5 3" xfId="19081" xr:uid="{00000000-0005-0000-0000-00002E4A0000}"/>
    <cellStyle name="40% - 강조색5 2 2 4 5 3 2" xfId="19082" xr:uid="{00000000-0005-0000-0000-00002F4A0000}"/>
    <cellStyle name="40% - 강조색5 2 2 4 5 4" xfId="19083" xr:uid="{00000000-0005-0000-0000-0000304A0000}"/>
    <cellStyle name="40% - 강조색5 2 2 4 5 4 2" xfId="19084" xr:uid="{00000000-0005-0000-0000-0000314A0000}"/>
    <cellStyle name="40% - 강조색5 2 2 4 5 5" xfId="19085" xr:uid="{00000000-0005-0000-0000-0000324A0000}"/>
    <cellStyle name="40% - 강조색5 2 2 4 5 5 2" xfId="19086" xr:uid="{00000000-0005-0000-0000-0000334A0000}"/>
    <cellStyle name="40% - 강조색5 2 2 4 5 6" xfId="19087" xr:uid="{00000000-0005-0000-0000-0000344A0000}"/>
    <cellStyle name="40% - 강조색5 2 2 4 5 7" xfId="19088" xr:uid="{00000000-0005-0000-0000-0000354A0000}"/>
    <cellStyle name="40% - 강조색5 2 2 4 5 8" xfId="19089" xr:uid="{00000000-0005-0000-0000-0000364A0000}"/>
    <cellStyle name="40% - 강조색5 2 2 4 5 9" xfId="19090" xr:uid="{00000000-0005-0000-0000-0000374A0000}"/>
    <cellStyle name="40% - 강조색5 2 2 4 6" xfId="19091" xr:uid="{00000000-0005-0000-0000-0000384A0000}"/>
    <cellStyle name="40% - 강조색5 2 2 4 6 2" xfId="19092" xr:uid="{00000000-0005-0000-0000-0000394A0000}"/>
    <cellStyle name="40% - 강조색5 2 2 4 6 3" xfId="19093" xr:uid="{00000000-0005-0000-0000-00003A4A0000}"/>
    <cellStyle name="40% - 강조색5 2 2 4 6 4" xfId="19094" xr:uid="{00000000-0005-0000-0000-00003B4A0000}"/>
    <cellStyle name="40% - 강조색5 2 2 4 6 5" xfId="19095" xr:uid="{00000000-0005-0000-0000-00003C4A0000}"/>
    <cellStyle name="40% - 강조색5 2 2 4 6 6" xfId="19096" xr:uid="{00000000-0005-0000-0000-00003D4A0000}"/>
    <cellStyle name="40% - 강조색5 2 2 4 7" xfId="19097" xr:uid="{00000000-0005-0000-0000-00003E4A0000}"/>
    <cellStyle name="40% - 강조색5 2 2 4 7 2" xfId="19098" xr:uid="{00000000-0005-0000-0000-00003F4A0000}"/>
    <cellStyle name="40% - 강조색5 2 2 4 8" xfId="19099" xr:uid="{00000000-0005-0000-0000-0000404A0000}"/>
    <cellStyle name="40% - 강조색5 2 2 4 8 2" xfId="19100" xr:uid="{00000000-0005-0000-0000-0000414A0000}"/>
    <cellStyle name="40% - 강조색5 2 2 4 9" xfId="19101" xr:uid="{00000000-0005-0000-0000-0000424A0000}"/>
    <cellStyle name="40% - 강조색5 2 2 4 9 2" xfId="19102" xr:uid="{00000000-0005-0000-0000-0000434A0000}"/>
    <cellStyle name="40% - 강조색5 2 2 5" xfId="19103" xr:uid="{00000000-0005-0000-0000-0000444A0000}"/>
    <cellStyle name="40% - 강조색5 2 2 5 10" xfId="19104" xr:uid="{00000000-0005-0000-0000-0000454A0000}"/>
    <cellStyle name="40% - 강조색5 2 2 5 11" xfId="19105" xr:uid="{00000000-0005-0000-0000-0000464A0000}"/>
    <cellStyle name="40% - 강조색5 2 2 5 12" xfId="19106" xr:uid="{00000000-0005-0000-0000-0000474A0000}"/>
    <cellStyle name="40% - 강조색5 2 2 5 13" xfId="19107" xr:uid="{00000000-0005-0000-0000-0000484A0000}"/>
    <cellStyle name="40% - 강조색5 2 2 5 14" xfId="19108" xr:uid="{00000000-0005-0000-0000-0000494A0000}"/>
    <cellStyle name="40% - 강조색5 2 2 5 2" xfId="19109" xr:uid="{00000000-0005-0000-0000-00004A4A0000}"/>
    <cellStyle name="40% - 강조색5 2 2 5 2 10" xfId="19110" xr:uid="{00000000-0005-0000-0000-00004B4A0000}"/>
    <cellStyle name="40% - 강조색5 2 2 5 2 11" xfId="19111" xr:uid="{00000000-0005-0000-0000-00004C4A0000}"/>
    <cellStyle name="40% - 강조색5 2 2 5 2 12" xfId="19112" xr:uid="{00000000-0005-0000-0000-00004D4A0000}"/>
    <cellStyle name="40% - 강조색5 2 2 5 2 2" xfId="19113" xr:uid="{00000000-0005-0000-0000-00004E4A0000}"/>
    <cellStyle name="40% - 강조색5 2 2 5 2 2 10" xfId="19114" xr:uid="{00000000-0005-0000-0000-00004F4A0000}"/>
    <cellStyle name="40% - 강조색5 2 2 5 2 2 2" xfId="19115" xr:uid="{00000000-0005-0000-0000-0000504A0000}"/>
    <cellStyle name="40% - 강조색5 2 2 5 2 2 2 2" xfId="19116" xr:uid="{00000000-0005-0000-0000-0000514A0000}"/>
    <cellStyle name="40% - 강조색5 2 2 5 2 2 2 2 2" xfId="19117" xr:uid="{00000000-0005-0000-0000-0000524A0000}"/>
    <cellStyle name="40% - 강조색5 2 2 5 2 2 2 2 3" xfId="19118" xr:uid="{00000000-0005-0000-0000-0000534A0000}"/>
    <cellStyle name="40% - 강조색5 2 2 5 2 2 2 2 4" xfId="19119" xr:uid="{00000000-0005-0000-0000-0000544A0000}"/>
    <cellStyle name="40% - 강조색5 2 2 5 2 2 2 2 5" xfId="19120" xr:uid="{00000000-0005-0000-0000-0000554A0000}"/>
    <cellStyle name="40% - 강조색5 2 2 5 2 2 2 3" xfId="19121" xr:uid="{00000000-0005-0000-0000-0000564A0000}"/>
    <cellStyle name="40% - 강조색5 2 2 5 2 2 2 4" xfId="19122" xr:uid="{00000000-0005-0000-0000-0000574A0000}"/>
    <cellStyle name="40% - 강조색5 2 2 5 2 2 2 5" xfId="19123" xr:uid="{00000000-0005-0000-0000-0000584A0000}"/>
    <cellStyle name="40% - 강조색5 2 2 5 2 2 2 6" xfId="19124" xr:uid="{00000000-0005-0000-0000-0000594A0000}"/>
    <cellStyle name="40% - 강조색5 2 2 5 2 2 2 7" xfId="19125" xr:uid="{00000000-0005-0000-0000-00005A4A0000}"/>
    <cellStyle name="40% - 강조색5 2 2 5 2 2 3" xfId="19126" xr:uid="{00000000-0005-0000-0000-00005B4A0000}"/>
    <cellStyle name="40% - 강조색5 2 2 5 2 2 3 2" xfId="19127" xr:uid="{00000000-0005-0000-0000-00005C4A0000}"/>
    <cellStyle name="40% - 강조색5 2 2 5 2 2 3 3" xfId="19128" xr:uid="{00000000-0005-0000-0000-00005D4A0000}"/>
    <cellStyle name="40% - 강조색5 2 2 5 2 2 3 4" xfId="19129" xr:uid="{00000000-0005-0000-0000-00005E4A0000}"/>
    <cellStyle name="40% - 강조색5 2 2 5 2 2 3 5" xfId="19130" xr:uid="{00000000-0005-0000-0000-00005F4A0000}"/>
    <cellStyle name="40% - 강조색5 2 2 5 2 2 3 6" xfId="19131" xr:uid="{00000000-0005-0000-0000-0000604A0000}"/>
    <cellStyle name="40% - 강조색5 2 2 5 2 2 4" xfId="19132" xr:uid="{00000000-0005-0000-0000-0000614A0000}"/>
    <cellStyle name="40% - 강조색5 2 2 5 2 2 4 2" xfId="19133" xr:uid="{00000000-0005-0000-0000-0000624A0000}"/>
    <cellStyle name="40% - 강조색5 2 2 5 2 2 5" xfId="19134" xr:uid="{00000000-0005-0000-0000-0000634A0000}"/>
    <cellStyle name="40% - 강조색5 2 2 5 2 2 5 2" xfId="19135" xr:uid="{00000000-0005-0000-0000-0000644A0000}"/>
    <cellStyle name="40% - 강조색5 2 2 5 2 2 6" xfId="19136" xr:uid="{00000000-0005-0000-0000-0000654A0000}"/>
    <cellStyle name="40% - 강조색5 2 2 5 2 2 7" xfId="19137" xr:uid="{00000000-0005-0000-0000-0000664A0000}"/>
    <cellStyle name="40% - 강조색5 2 2 5 2 2 8" xfId="19138" xr:uid="{00000000-0005-0000-0000-0000674A0000}"/>
    <cellStyle name="40% - 강조색5 2 2 5 2 2 9" xfId="19139" xr:uid="{00000000-0005-0000-0000-0000684A0000}"/>
    <cellStyle name="40% - 강조색5 2 2 5 2 3" xfId="19140" xr:uid="{00000000-0005-0000-0000-0000694A0000}"/>
    <cellStyle name="40% - 강조색5 2 2 5 2 3 10" xfId="19141" xr:uid="{00000000-0005-0000-0000-00006A4A0000}"/>
    <cellStyle name="40% - 강조색5 2 2 5 2 3 2" xfId="19142" xr:uid="{00000000-0005-0000-0000-00006B4A0000}"/>
    <cellStyle name="40% - 강조색5 2 2 5 2 3 2 2" xfId="19143" xr:uid="{00000000-0005-0000-0000-00006C4A0000}"/>
    <cellStyle name="40% - 강조색5 2 2 5 2 3 2 3" xfId="19144" xr:uid="{00000000-0005-0000-0000-00006D4A0000}"/>
    <cellStyle name="40% - 강조색5 2 2 5 2 3 2 4" xfId="19145" xr:uid="{00000000-0005-0000-0000-00006E4A0000}"/>
    <cellStyle name="40% - 강조색5 2 2 5 2 3 2 5" xfId="19146" xr:uid="{00000000-0005-0000-0000-00006F4A0000}"/>
    <cellStyle name="40% - 강조색5 2 2 5 2 3 2 6" xfId="19147" xr:uid="{00000000-0005-0000-0000-0000704A0000}"/>
    <cellStyle name="40% - 강조색5 2 2 5 2 3 3" xfId="19148" xr:uid="{00000000-0005-0000-0000-0000714A0000}"/>
    <cellStyle name="40% - 강조색5 2 2 5 2 3 3 2" xfId="19149" xr:uid="{00000000-0005-0000-0000-0000724A0000}"/>
    <cellStyle name="40% - 강조색5 2 2 5 2 3 4" xfId="19150" xr:uid="{00000000-0005-0000-0000-0000734A0000}"/>
    <cellStyle name="40% - 강조색5 2 2 5 2 3 4 2" xfId="19151" xr:uid="{00000000-0005-0000-0000-0000744A0000}"/>
    <cellStyle name="40% - 강조색5 2 2 5 2 3 5" xfId="19152" xr:uid="{00000000-0005-0000-0000-0000754A0000}"/>
    <cellStyle name="40% - 강조색5 2 2 5 2 3 5 2" xfId="19153" xr:uid="{00000000-0005-0000-0000-0000764A0000}"/>
    <cellStyle name="40% - 강조색5 2 2 5 2 3 6" xfId="19154" xr:uid="{00000000-0005-0000-0000-0000774A0000}"/>
    <cellStyle name="40% - 강조색5 2 2 5 2 3 7" xfId="19155" xr:uid="{00000000-0005-0000-0000-0000784A0000}"/>
    <cellStyle name="40% - 강조색5 2 2 5 2 3 8" xfId="19156" xr:uid="{00000000-0005-0000-0000-0000794A0000}"/>
    <cellStyle name="40% - 강조색5 2 2 5 2 3 9" xfId="19157" xr:uid="{00000000-0005-0000-0000-00007A4A0000}"/>
    <cellStyle name="40% - 강조색5 2 2 5 2 4" xfId="19158" xr:uid="{00000000-0005-0000-0000-00007B4A0000}"/>
    <cellStyle name="40% - 강조색5 2 2 5 2 4 2" xfId="19159" xr:uid="{00000000-0005-0000-0000-00007C4A0000}"/>
    <cellStyle name="40% - 강조색5 2 2 5 2 4 3" xfId="19160" xr:uid="{00000000-0005-0000-0000-00007D4A0000}"/>
    <cellStyle name="40% - 강조색5 2 2 5 2 4 4" xfId="19161" xr:uid="{00000000-0005-0000-0000-00007E4A0000}"/>
    <cellStyle name="40% - 강조색5 2 2 5 2 4 5" xfId="19162" xr:uid="{00000000-0005-0000-0000-00007F4A0000}"/>
    <cellStyle name="40% - 강조색5 2 2 5 2 4 6" xfId="19163" xr:uid="{00000000-0005-0000-0000-0000804A0000}"/>
    <cellStyle name="40% - 강조색5 2 2 5 2 5" xfId="19164" xr:uid="{00000000-0005-0000-0000-0000814A0000}"/>
    <cellStyle name="40% - 강조색5 2 2 5 2 5 2" xfId="19165" xr:uid="{00000000-0005-0000-0000-0000824A0000}"/>
    <cellStyle name="40% - 강조색5 2 2 5 2 6" xfId="19166" xr:uid="{00000000-0005-0000-0000-0000834A0000}"/>
    <cellStyle name="40% - 강조색5 2 2 5 2 6 2" xfId="19167" xr:uid="{00000000-0005-0000-0000-0000844A0000}"/>
    <cellStyle name="40% - 강조색5 2 2 5 2 7" xfId="19168" xr:uid="{00000000-0005-0000-0000-0000854A0000}"/>
    <cellStyle name="40% - 강조색5 2 2 5 2 7 2" xfId="19169" xr:uid="{00000000-0005-0000-0000-0000864A0000}"/>
    <cellStyle name="40% - 강조색5 2 2 5 2 8" xfId="19170" xr:uid="{00000000-0005-0000-0000-0000874A0000}"/>
    <cellStyle name="40% - 강조색5 2 2 5 2 9" xfId="19171" xr:uid="{00000000-0005-0000-0000-0000884A0000}"/>
    <cellStyle name="40% - 강조색5 2 2 5 3" xfId="19172" xr:uid="{00000000-0005-0000-0000-0000894A0000}"/>
    <cellStyle name="40% - 강조색5 2 2 5 3 10" xfId="19173" xr:uid="{00000000-0005-0000-0000-00008A4A0000}"/>
    <cellStyle name="40% - 강조색5 2 2 5 3 2" xfId="19174" xr:uid="{00000000-0005-0000-0000-00008B4A0000}"/>
    <cellStyle name="40% - 강조색5 2 2 5 3 2 2" xfId="19175" xr:uid="{00000000-0005-0000-0000-00008C4A0000}"/>
    <cellStyle name="40% - 강조색5 2 2 5 3 2 2 2" xfId="19176" xr:uid="{00000000-0005-0000-0000-00008D4A0000}"/>
    <cellStyle name="40% - 강조색5 2 2 5 3 2 2 3" xfId="19177" xr:uid="{00000000-0005-0000-0000-00008E4A0000}"/>
    <cellStyle name="40% - 강조색5 2 2 5 3 2 2 4" xfId="19178" xr:uid="{00000000-0005-0000-0000-00008F4A0000}"/>
    <cellStyle name="40% - 강조색5 2 2 5 3 2 2 5" xfId="19179" xr:uid="{00000000-0005-0000-0000-0000904A0000}"/>
    <cellStyle name="40% - 강조색5 2 2 5 3 2 3" xfId="19180" xr:uid="{00000000-0005-0000-0000-0000914A0000}"/>
    <cellStyle name="40% - 강조색5 2 2 5 3 2 4" xfId="19181" xr:uid="{00000000-0005-0000-0000-0000924A0000}"/>
    <cellStyle name="40% - 강조색5 2 2 5 3 2 5" xfId="19182" xr:uid="{00000000-0005-0000-0000-0000934A0000}"/>
    <cellStyle name="40% - 강조색5 2 2 5 3 2 6" xfId="19183" xr:uid="{00000000-0005-0000-0000-0000944A0000}"/>
    <cellStyle name="40% - 강조색5 2 2 5 3 2 7" xfId="19184" xr:uid="{00000000-0005-0000-0000-0000954A0000}"/>
    <cellStyle name="40% - 강조색5 2 2 5 3 3" xfId="19185" xr:uid="{00000000-0005-0000-0000-0000964A0000}"/>
    <cellStyle name="40% - 강조색5 2 2 5 3 3 2" xfId="19186" xr:uid="{00000000-0005-0000-0000-0000974A0000}"/>
    <cellStyle name="40% - 강조색5 2 2 5 3 3 3" xfId="19187" xr:uid="{00000000-0005-0000-0000-0000984A0000}"/>
    <cellStyle name="40% - 강조색5 2 2 5 3 3 4" xfId="19188" xr:uid="{00000000-0005-0000-0000-0000994A0000}"/>
    <cellStyle name="40% - 강조색5 2 2 5 3 3 5" xfId="19189" xr:uid="{00000000-0005-0000-0000-00009A4A0000}"/>
    <cellStyle name="40% - 강조색5 2 2 5 3 3 6" xfId="19190" xr:uid="{00000000-0005-0000-0000-00009B4A0000}"/>
    <cellStyle name="40% - 강조색5 2 2 5 3 4" xfId="19191" xr:uid="{00000000-0005-0000-0000-00009C4A0000}"/>
    <cellStyle name="40% - 강조색5 2 2 5 3 4 2" xfId="19192" xr:uid="{00000000-0005-0000-0000-00009D4A0000}"/>
    <cellStyle name="40% - 강조색5 2 2 5 3 5" xfId="19193" xr:uid="{00000000-0005-0000-0000-00009E4A0000}"/>
    <cellStyle name="40% - 강조색5 2 2 5 3 5 2" xfId="19194" xr:uid="{00000000-0005-0000-0000-00009F4A0000}"/>
    <cellStyle name="40% - 강조색5 2 2 5 3 6" xfId="19195" xr:uid="{00000000-0005-0000-0000-0000A04A0000}"/>
    <cellStyle name="40% - 강조색5 2 2 5 3 7" xfId="19196" xr:uid="{00000000-0005-0000-0000-0000A14A0000}"/>
    <cellStyle name="40% - 강조색5 2 2 5 3 8" xfId="19197" xr:uid="{00000000-0005-0000-0000-0000A24A0000}"/>
    <cellStyle name="40% - 강조색5 2 2 5 3 9" xfId="19198" xr:uid="{00000000-0005-0000-0000-0000A34A0000}"/>
    <cellStyle name="40% - 강조색5 2 2 5 4" xfId="19199" xr:uid="{00000000-0005-0000-0000-0000A44A0000}"/>
    <cellStyle name="40% - 강조색5 2 2 5 4 10" xfId="19200" xr:uid="{00000000-0005-0000-0000-0000A54A0000}"/>
    <cellStyle name="40% - 강조색5 2 2 5 4 2" xfId="19201" xr:uid="{00000000-0005-0000-0000-0000A64A0000}"/>
    <cellStyle name="40% - 강조색5 2 2 5 4 2 2" xfId="19202" xr:uid="{00000000-0005-0000-0000-0000A74A0000}"/>
    <cellStyle name="40% - 강조색5 2 2 5 4 2 2 2" xfId="19203" xr:uid="{00000000-0005-0000-0000-0000A84A0000}"/>
    <cellStyle name="40% - 강조색5 2 2 5 4 2 2 3" xfId="19204" xr:uid="{00000000-0005-0000-0000-0000A94A0000}"/>
    <cellStyle name="40% - 강조색5 2 2 5 4 2 2 4" xfId="19205" xr:uid="{00000000-0005-0000-0000-0000AA4A0000}"/>
    <cellStyle name="40% - 강조색5 2 2 5 4 2 2 5" xfId="19206" xr:uid="{00000000-0005-0000-0000-0000AB4A0000}"/>
    <cellStyle name="40% - 강조색5 2 2 5 4 2 3" xfId="19207" xr:uid="{00000000-0005-0000-0000-0000AC4A0000}"/>
    <cellStyle name="40% - 강조색5 2 2 5 4 2 4" xfId="19208" xr:uid="{00000000-0005-0000-0000-0000AD4A0000}"/>
    <cellStyle name="40% - 강조색5 2 2 5 4 2 5" xfId="19209" xr:uid="{00000000-0005-0000-0000-0000AE4A0000}"/>
    <cellStyle name="40% - 강조색5 2 2 5 4 2 6" xfId="19210" xr:uid="{00000000-0005-0000-0000-0000AF4A0000}"/>
    <cellStyle name="40% - 강조색5 2 2 5 4 2 7" xfId="19211" xr:uid="{00000000-0005-0000-0000-0000B04A0000}"/>
    <cellStyle name="40% - 강조색5 2 2 5 4 3" xfId="19212" xr:uid="{00000000-0005-0000-0000-0000B14A0000}"/>
    <cellStyle name="40% - 강조색5 2 2 5 4 3 2" xfId="19213" xr:uid="{00000000-0005-0000-0000-0000B24A0000}"/>
    <cellStyle name="40% - 강조색5 2 2 5 4 3 3" xfId="19214" xr:uid="{00000000-0005-0000-0000-0000B34A0000}"/>
    <cellStyle name="40% - 강조색5 2 2 5 4 3 4" xfId="19215" xr:uid="{00000000-0005-0000-0000-0000B44A0000}"/>
    <cellStyle name="40% - 강조색5 2 2 5 4 3 5" xfId="19216" xr:uid="{00000000-0005-0000-0000-0000B54A0000}"/>
    <cellStyle name="40% - 강조색5 2 2 5 4 3 6" xfId="19217" xr:uid="{00000000-0005-0000-0000-0000B64A0000}"/>
    <cellStyle name="40% - 강조색5 2 2 5 4 4" xfId="19218" xr:uid="{00000000-0005-0000-0000-0000B74A0000}"/>
    <cellStyle name="40% - 강조색5 2 2 5 4 4 2" xfId="19219" xr:uid="{00000000-0005-0000-0000-0000B84A0000}"/>
    <cellStyle name="40% - 강조색5 2 2 5 4 5" xfId="19220" xr:uid="{00000000-0005-0000-0000-0000B94A0000}"/>
    <cellStyle name="40% - 강조색5 2 2 5 4 5 2" xfId="19221" xr:uid="{00000000-0005-0000-0000-0000BA4A0000}"/>
    <cellStyle name="40% - 강조색5 2 2 5 4 6" xfId="19222" xr:uid="{00000000-0005-0000-0000-0000BB4A0000}"/>
    <cellStyle name="40% - 강조색5 2 2 5 4 7" xfId="19223" xr:uid="{00000000-0005-0000-0000-0000BC4A0000}"/>
    <cellStyle name="40% - 강조색5 2 2 5 4 8" xfId="19224" xr:uid="{00000000-0005-0000-0000-0000BD4A0000}"/>
    <cellStyle name="40% - 강조색5 2 2 5 4 9" xfId="19225" xr:uid="{00000000-0005-0000-0000-0000BE4A0000}"/>
    <cellStyle name="40% - 강조색5 2 2 5 5" xfId="19226" xr:uid="{00000000-0005-0000-0000-0000BF4A0000}"/>
    <cellStyle name="40% - 강조색5 2 2 5 5 10" xfId="19227" xr:uid="{00000000-0005-0000-0000-0000C04A0000}"/>
    <cellStyle name="40% - 강조색5 2 2 5 5 2" xfId="19228" xr:uid="{00000000-0005-0000-0000-0000C14A0000}"/>
    <cellStyle name="40% - 강조색5 2 2 5 5 2 2" xfId="19229" xr:uid="{00000000-0005-0000-0000-0000C24A0000}"/>
    <cellStyle name="40% - 강조색5 2 2 5 5 2 3" xfId="19230" xr:uid="{00000000-0005-0000-0000-0000C34A0000}"/>
    <cellStyle name="40% - 강조색5 2 2 5 5 2 4" xfId="19231" xr:uid="{00000000-0005-0000-0000-0000C44A0000}"/>
    <cellStyle name="40% - 강조색5 2 2 5 5 2 5" xfId="19232" xr:uid="{00000000-0005-0000-0000-0000C54A0000}"/>
    <cellStyle name="40% - 강조색5 2 2 5 5 2 6" xfId="19233" xr:uid="{00000000-0005-0000-0000-0000C64A0000}"/>
    <cellStyle name="40% - 강조색5 2 2 5 5 3" xfId="19234" xr:uid="{00000000-0005-0000-0000-0000C74A0000}"/>
    <cellStyle name="40% - 강조색5 2 2 5 5 3 2" xfId="19235" xr:uid="{00000000-0005-0000-0000-0000C84A0000}"/>
    <cellStyle name="40% - 강조색5 2 2 5 5 4" xfId="19236" xr:uid="{00000000-0005-0000-0000-0000C94A0000}"/>
    <cellStyle name="40% - 강조색5 2 2 5 5 4 2" xfId="19237" xr:uid="{00000000-0005-0000-0000-0000CA4A0000}"/>
    <cellStyle name="40% - 강조색5 2 2 5 5 5" xfId="19238" xr:uid="{00000000-0005-0000-0000-0000CB4A0000}"/>
    <cellStyle name="40% - 강조색5 2 2 5 5 5 2" xfId="19239" xr:uid="{00000000-0005-0000-0000-0000CC4A0000}"/>
    <cellStyle name="40% - 강조색5 2 2 5 5 6" xfId="19240" xr:uid="{00000000-0005-0000-0000-0000CD4A0000}"/>
    <cellStyle name="40% - 강조색5 2 2 5 5 7" xfId="19241" xr:uid="{00000000-0005-0000-0000-0000CE4A0000}"/>
    <cellStyle name="40% - 강조색5 2 2 5 5 8" xfId="19242" xr:uid="{00000000-0005-0000-0000-0000CF4A0000}"/>
    <cellStyle name="40% - 강조색5 2 2 5 5 9" xfId="19243" xr:uid="{00000000-0005-0000-0000-0000D04A0000}"/>
    <cellStyle name="40% - 강조색5 2 2 5 6" xfId="19244" xr:uid="{00000000-0005-0000-0000-0000D14A0000}"/>
    <cellStyle name="40% - 강조색5 2 2 5 6 2" xfId="19245" xr:uid="{00000000-0005-0000-0000-0000D24A0000}"/>
    <cellStyle name="40% - 강조색5 2 2 5 6 3" xfId="19246" xr:uid="{00000000-0005-0000-0000-0000D34A0000}"/>
    <cellStyle name="40% - 강조색5 2 2 5 6 4" xfId="19247" xr:uid="{00000000-0005-0000-0000-0000D44A0000}"/>
    <cellStyle name="40% - 강조색5 2 2 5 6 5" xfId="19248" xr:uid="{00000000-0005-0000-0000-0000D54A0000}"/>
    <cellStyle name="40% - 강조색5 2 2 5 6 6" xfId="19249" xr:uid="{00000000-0005-0000-0000-0000D64A0000}"/>
    <cellStyle name="40% - 강조색5 2 2 5 7" xfId="19250" xr:uid="{00000000-0005-0000-0000-0000D74A0000}"/>
    <cellStyle name="40% - 강조색5 2 2 5 7 2" xfId="19251" xr:uid="{00000000-0005-0000-0000-0000D84A0000}"/>
    <cellStyle name="40% - 강조색5 2 2 5 8" xfId="19252" xr:uid="{00000000-0005-0000-0000-0000D94A0000}"/>
    <cellStyle name="40% - 강조색5 2 2 5 8 2" xfId="19253" xr:uid="{00000000-0005-0000-0000-0000DA4A0000}"/>
    <cellStyle name="40% - 강조색5 2 2 5 9" xfId="19254" xr:uid="{00000000-0005-0000-0000-0000DB4A0000}"/>
    <cellStyle name="40% - 강조색5 2 2 5 9 2" xfId="19255" xr:uid="{00000000-0005-0000-0000-0000DC4A0000}"/>
    <cellStyle name="40% - 강조색5 2 2 6" xfId="19256" xr:uid="{00000000-0005-0000-0000-0000DD4A0000}"/>
    <cellStyle name="40% - 강조색5 2 2 6 10" xfId="19257" xr:uid="{00000000-0005-0000-0000-0000DE4A0000}"/>
    <cellStyle name="40% - 강조색5 2 2 6 11" xfId="19258" xr:uid="{00000000-0005-0000-0000-0000DF4A0000}"/>
    <cellStyle name="40% - 강조색5 2 2 6 12" xfId="19259" xr:uid="{00000000-0005-0000-0000-0000E04A0000}"/>
    <cellStyle name="40% - 강조색5 2 2 6 13" xfId="19260" xr:uid="{00000000-0005-0000-0000-0000E14A0000}"/>
    <cellStyle name="40% - 강조색5 2 2 6 2" xfId="19261" xr:uid="{00000000-0005-0000-0000-0000E24A0000}"/>
    <cellStyle name="40% - 강조색5 2 2 6 2 10" xfId="19262" xr:uid="{00000000-0005-0000-0000-0000E34A0000}"/>
    <cellStyle name="40% - 강조색5 2 2 6 2 2" xfId="19263" xr:uid="{00000000-0005-0000-0000-0000E44A0000}"/>
    <cellStyle name="40% - 강조색5 2 2 6 2 2 2" xfId="19264" xr:uid="{00000000-0005-0000-0000-0000E54A0000}"/>
    <cellStyle name="40% - 강조색5 2 2 6 2 2 2 2" xfId="19265" xr:uid="{00000000-0005-0000-0000-0000E64A0000}"/>
    <cellStyle name="40% - 강조색5 2 2 6 2 2 2 3" xfId="19266" xr:uid="{00000000-0005-0000-0000-0000E74A0000}"/>
    <cellStyle name="40% - 강조색5 2 2 6 2 2 2 4" xfId="19267" xr:uid="{00000000-0005-0000-0000-0000E84A0000}"/>
    <cellStyle name="40% - 강조색5 2 2 6 2 2 2 5" xfId="19268" xr:uid="{00000000-0005-0000-0000-0000E94A0000}"/>
    <cellStyle name="40% - 강조색5 2 2 6 2 2 3" xfId="19269" xr:uid="{00000000-0005-0000-0000-0000EA4A0000}"/>
    <cellStyle name="40% - 강조색5 2 2 6 2 2 4" xfId="19270" xr:uid="{00000000-0005-0000-0000-0000EB4A0000}"/>
    <cellStyle name="40% - 강조색5 2 2 6 2 2 5" xfId="19271" xr:uid="{00000000-0005-0000-0000-0000EC4A0000}"/>
    <cellStyle name="40% - 강조색5 2 2 6 2 2 6" xfId="19272" xr:uid="{00000000-0005-0000-0000-0000ED4A0000}"/>
    <cellStyle name="40% - 강조색5 2 2 6 2 2 7" xfId="19273" xr:uid="{00000000-0005-0000-0000-0000EE4A0000}"/>
    <cellStyle name="40% - 강조색5 2 2 6 2 3" xfId="19274" xr:uid="{00000000-0005-0000-0000-0000EF4A0000}"/>
    <cellStyle name="40% - 강조색5 2 2 6 2 3 2" xfId="19275" xr:uid="{00000000-0005-0000-0000-0000F04A0000}"/>
    <cellStyle name="40% - 강조색5 2 2 6 2 3 3" xfId="19276" xr:uid="{00000000-0005-0000-0000-0000F14A0000}"/>
    <cellStyle name="40% - 강조색5 2 2 6 2 3 4" xfId="19277" xr:uid="{00000000-0005-0000-0000-0000F24A0000}"/>
    <cellStyle name="40% - 강조색5 2 2 6 2 3 5" xfId="19278" xr:uid="{00000000-0005-0000-0000-0000F34A0000}"/>
    <cellStyle name="40% - 강조색5 2 2 6 2 3 6" xfId="19279" xr:uid="{00000000-0005-0000-0000-0000F44A0000}"/>
    <cellStyle name="40% - 강조색5 2 2 6 2 4" xfId="19280" xr:uid="{00000000-0005-0000-0000-0000F54A0000}"/>
    <cellStyle name="40% - 강조색5 2 2 6 2 4 2" xfId="19281" xr:uid="{00000000-0005-0000-0000-0000F64A0000}"/>
    <cellStyle name="40% - 강조색5 2 2 6 2 5" xfId="19282" xr:uid="{00000000-0005-0000-0000-0000F74A0000}"/>
    <cellStyle name="40% - 강조색5 2 2 6 2 5 2" xfId="19283" xr:uid="{00000000-0005-0000-0000-0000F84A0000}"/>
    <cellStyle name="40% - 강조색5 2 2 6 2 6" xfId="19284" xr:uid="{00000000-0005-0000-0000-0000F94A0000}"/>
    <cellStyle name="40% - 강조색5 2 2 6 2 7" xfId="19285" xr:uid="{00000000-0005-0000-0000-0000FA4A0000}"/>
    <cellStyle name="40% - 강조색5 2 2 6 2 8" xfId="19286" xr:uid="{00000000-0005-0000-0000-0000FB4A0000}"/>
    <cellStyle name="40% - 강조색5 2 2 6 2 9" xfId="19287" xr:uid="{00000000-0005-0000-0000-0000FC4A0000}"/>
    <cellStyle name="40% - 강조색5 2 2 6 3" xfId="19288" xr:uid="{00000000-0005-0000-0000-0000FD4A0000}"/>
    <cellStyle name="40% - 강조색5 2 2 6 3 10" xfId="19289" xr:uid="{00000000-0005-0000-0000-0000FE4A0000}"/>
    <cellStyle name="40% - 강조색5 2 2 6 3 2" xfId="19290" xr:uid="{00000000-0005-0000-0000-0000FF4A0000}"/>
    <cellStyle name="40% - 강조색5 2 2 6 3 2 2" xfId="19291" xr:uid="{00000000-0005-0000-0000-0000004B0000}"/>
    <cellStyle name="40% - 강조색5 2 2 6 3 2 2 2" xfId="19292" xr:uid="{00000000-0005-0000-0000-0000014B0000}"/>
    <cellStyle name="40% - 강조색5 2 2 6 3 2 2 3" xfId="19293" xr:uid="{00000000-0005-0000-0000-0000024B0000}"/>
    <cellStyle name="40% - 강조색5 2 2 6 3 2 2 4" xfId="19294" xr:uid="{00000000-0005-0000-0000-0000034B0000}"/>
    <cellStyle name="40% - 강조색5 2 2 6 3 2 2 5" xfId="19295" xr:uid="{00000000-0005-0000-0000-0000044B0000}"/>
    <cellStyle name="40% - 강조색5 2 2 6 3 2 3" xfId="19296" xr:uid="{00000000-0005-0000-0000-0000054B0000}"/>
    <cellStyle name="40% - 강조색5 2 2 6 3 2 4" xfId="19297" xr:uid="{00000000-0005-0000-0000-0000064B0000}"/>
    <cellStyle name="40% - 강조색5 2 2 6 3 2 5" xfId="19298" xr:uid="{00000000-0005-0000-0000-0000074B0000}"/>
    <cellStyle name="40% - 강조색5 2 2 6 3 2 6" xfId="19299" xr:uid="{00000000-0005-0000-0000-0000084B0000}"/>
    <cellStyle name="40% - 강조색5 2 2 6 3 2 7" xfId="19300" xr:uid="{00000000-0005-0000-0000-0000094B0000}"/>
    <cellStyle name="40% - 강조색5 2 2 6 3 3" xfId="19301" xr:uid="{00000000-0005-0000-0000-00000A4B0000}"/>
    <cellStyle name="40% - 강조색5 2 2 6 3 3 2" xfId="19302" xr:uid="{00000000-0005-0000-0000-00000B4B0000}"/>
    <cellStyle name="40% - 강조색5 2 2 6 3 3 3" xfId="19303" xr:uid="{00000000-0005-0000-0000-00000C4B0000}"/>
    <cellStyle name="40% - 강조색5 2 2 6 3 3 4" xfId="19304" xr:uid="{00000000-0005-0000-0000-00000D4B0000}"/>
    <cellStyle name="40% - 강조색5 2 2 6 3 3 5" xfId="19305" xr:uid="{00000000-0005-0000-0000-00000E4B0000}"/>
    <cellStyle name="40% - 강조색5 2 2 6 3 3 6" xfId="19306" xr:uid="{00000000-0005-0000-0000-00000F4B0000}"/>
    <cellStyle name="40% - 강조색5 2 2 6 3 4" xfId="19307" xr:uid="{00000000-0005-0000-0000-0000104B0000}"/>
    <cellStyle name="40% - 강조색5 2 2 6 3 4 2" xfId="19308" xr:uid="{00000000-0005-0000-0000-0000114B0000}"/>
    <cellStyle name="40% - 강조색5 2 2 6 3 5" xfId="19309" xr:uid="{00000000-0005-0000-0000-0000124B0000}"/>
    <cellStyle name="40% - 강조색5 2 2 6 3 5 2" xfId="19310" xr:uid="{00000000-0005-0000-0000-0000134B0000}"/>
    <cellStyle name="40% - 강조색5 2 2 6 3 6" xfId="19311" xr:uid="{00000000-0005-0000-0000-0000144B0000}"/>
    <cellStyle name="40% - 강조색5 2 2 6 3 7" xfId="19312" xr:uid="{00000000-0005-0000-0000-0000154B0000}"/>
    <cellStyle name="40% - 강조색5 2 2 6 3 8" xfId="19313" xr:uid="{00000000-0005-0000-0000-0000164B0000}"/>
    <cellStyle name="40% - 강조색5 2 2 6 3 9" xfId="19314" xr:uid="{00000000-0005-0000-0000-0000174B0000}"/>
    <cellStyle name="40% - 강조색5 2 2 6 4" xfId="19315" xr:uid="{00000000-0005-0000-0000-0000184B0000}"/>
    <cellStyle name="40% - 강조색5 2 2 6 4 10" xfId="19316" xr:uid="{00000000-0005-0000-0000-0000194B0000}"/>
    <cellStyle name="40% - 강조색5 2 2 6 4 2" xfId="19317" xr:uid="{00000000-0005-0000-0000-00001A4B0000}"/>
    <cellStyle name="40% - 강조색5 2 2 6 4 2 2" xfId="19318" xr:uid="{00000000-0005-0000-0000-00001B4B0000}"/>
    <cellStyle name="40% - 강조색5 2 2 6 4 2 3" xfId="19319" xr:uid="{00000000-0005-0000-0000-00001C4B0000}"/>
    <cellStyle name="40% - 강조색5 2 2 6 4 2 4" xfId="19320" xr:uid="{00000000-0005-0000-0000-00001D4B0000}"/>
    <cellStyle name="40% - 강조색5 2 2 6 4 2 5" xfId="19321" xr:uid="{00000000-0005-0000-0000-00001E4B0000}"/>
    <cellStyle name="40% - 강조색5 2 2 6 4 2 6" xfId="19322" xr:uid="{00000000-0005-0000-0000-00001F4B0000}"/>
    <cellStyle name="40% - 강조색5 2 2 6 4 3" xfId="19323" xr:uid="{00000000-0005-0000-0000-0000204B0000}"/>
    <cellStyle name="40% - 강조색5 2 2 6 4 3 2" xfId="19324" xr:uid="{00000000-0005-0000-0000-0000214B0000}"/>
    <cellStyle name="40% - 강조색5 2 2 6 4 4" xfId="19325" xr:uid="{00000000-0005-0000-0000-0000224B0000}"/>
    <cellStyle name="40% - 강조색5 2 2 6 4 4 2" xfId="19326" xr:uid="{00000000-0005-0000-0000-0000234B0000}"/>
    <cellStyle name="40% - 강조색5 2 2 6 4 5" xfId="19327" xr:uid="{00000000-0005-0000-0000-0000244B0000}"/>
    <cellStyle name="40% - 강조색5 2 2 6 4 5 2" xfId="19328" xr:uid="{00000000-0005-0000-0000-0000254B0000}"/>
    <cellStyle name="40% - 강조색5 2 2 6 4 6" xfId="19329" xr:uid="{00000000-0005-0000-0000-0000264B0000}"/>
    <cellStyle name="40% - 강조색5 2 2 6 4 7" xfId="19330" xr:uid="{00000000-0005-0000-0000-0000274B0000}"/>
    <cellStyle name="40% - 강조색5 2 2 6 4 8" xfId="19331" xr:uid="{00000000-0005-0000-0000-0000284B0000}"/>
    <cellStyle name="40% - 강조색5 2 2 6 4 9" xfId="19332" xr:uid="{00000000-0005-0000-0000-0000294B0000}"/>
    <cellStyle name="40% - 강조색5 2 2 6 5" xfId="19333" xr:uid="{00000000-0005-0000-0000-00002A4B0000}"/>
    <cellStyle name="40% - 강조색5 2 2 6 5 2" xfId="19334" xr:uid="{00000000-0005-0000-0000-00002B4B0000}"/>
    <cellStyle name="40% - 강조색5 2 2 6 5 3" xfId="19335" xr:uid="{00000000-0005-0000-0000-00002C4B0000}"/>
    <cellStyle name="40% - 강조색5 2 2 6 5 4" xfId="19336" xr:uid="{00000000-0005-0000-0000-00002D4B0000}"/>
    <cellStyle name="40% - 강조색5 2 2 6 5 5" xfId="19337" xr:uid="{00000000-0005-0000-0000-00002E4B0000}"/>
    <cellStyle name="40% - 강조색5 2 2 6 5 6" xfId="19338" xr:uid="{00000000-0005-0000-0000-00002F4B0000}"/>
    <cellStyle name="40% - 강조색5 2 2 6 6" xfId="19339" xr:uid="{00000000-0005-0000-0000-0000304B0000}"/>
    <cellStyle name="40% - 강조색5 2 2 6 6 2" xfId="19340" xr:uid="{00000000-0005-0000-0000-0000314B0000}"/>
    <cellStyle name="40% - 강조색5 2 2 6 7" xfId="19341" xr:uid="{00000000-0005-0000-0000-0000324B0000}"/>
    <cellStyle name="40% - 강조색5 2 2 6 7 2" xfId="19342" xr:uid="{00000000-0005-0000-0000-0000334B0000}"/>
    <cellStyle name="40% - 강조색5 2 2 6 8" xfId="19343" xr:uid="{00000000-0005-0000-0000-0000344B0000}"/>
    <cellStyle name="40% - 강조색5 2 2 6 8 2" xfId="19344" xr:uid="{00000000-0005-0000-0000-0000354B0000}"/>
    <cellStyle name="40% - 강조색5 2 2 6 9" xfId="19345" xr:uid="{00000000-0005-0000-0000-0000364B0000}"/>
    <cellStyle name="40% - 강조색5 2 2 7" xfId="19346" xr:uid="{00000000-0005-0000-0000-0000374B0000}"/>
    <cellStyle name="40% - 강조색5 2 2 7 10" xfId="19347" xr:uid="{00000000-0005-0000-0000-0000384B0000}"/>
    <cellStyle name="40% - 강조색5 2 2 7 11" xfId="19348" xr:uid="{00000000-0005-0000-0000-0000394B0000}"/>
    <cellStyle name="40% - 강조색5 2 2 7 12" xfId="19349" xr:uid="{00000000-0005-0000-0000-00003A4B0000}"/>
    <cellStyle name="40% - 강조색5 2 2 7 2" xfId="19350" xr:uid="{00000000-0005-0000-0000-00003B4B0000}"/>
    <cellStyle name="40% - 강조색5 2 2 7 2 10" xfId="19351" xr:uid="{00000000-0005-0000-0000-00003C4B0000}"/>
    <cellStyle name="40% - 강조색5 2 2 7 2 2" xfId="19352" xr:uid="{00000000-0005-0000-0000-00003D4B0000}"/>
    <cellStyle name="40% - 강조색5 2 2 7 2 2 2" xfId="19353" xr:uid="{00000000-0005-0000-0000-00003E4B0000}"/>
    <cellStyle name="40% - 강조색5 2 2 7 2 2 2 2" xfId="19354" xr:uid="{00000000-0005-0000-0000-00003F4B0000}"/>
    <cellStyle name="40% - 강조색5 2 2 7 2 2 2 3" xfId="19355" xr:uid="{00000000-0005-0000-0000-0000404B0000}"/>
    <cellStyle name="40% - 강조색5 2 2 7 2 2 2 4" xfId="19356" xr:uid="{00000000-0005-0000-0000-0000414B0000}"/>
    <cellStyle name="40% - 강조색5 2 2 7 2 2 2 5" xfId="19357" xr:uid="{00000000-0005-0000-0000-0000424B0000}"/>
    <cellStyle name="40% - 강조색5 2 2 7 2 2 3" xfId="19358" xr:uid="{00000000-0005-0000-0000-0000434B0000}"/>
    <cellStyle name="40% - 강조색5 2 2 7 2 2 4" xfId="19359" xr:uid="{00000000-0005-0000-0000-0000444B0000}"/>
    <cellStyle name="40% - 강조색5 2 2 7 2 2 5" xfId="19360" xr:uid="{00000000-0005-0000-0000-0000454B0000}"/>
    <cellStyle name="40% - 강조색5 2 2 7 2 2 6" xfId="19361" xr:uid="{00000000-0005-0000-0000-0000464B0000}"/>
    <cellStyle name="40% - 강조색5 2 2 7 2 2 7" xfId="19362" xr:uid="{00000000-0005-0000-0000-0000474B0000}"/>
    <cellStyle name="40% - 강조색5 2 2 7 2 3" xfId="19363" xr:uid="{00000000-0005-0000-0000-0000484B0000}"/>
    <cellStyle name="40% - 강조색5 2 2 7 2 3 2" xfId="19364" xr:uid="{00000000-0005-0000-0000-0000494B0000}"/>
    <cellStyle name="40% - 강조색5 2 2 7 2 3 3" xfId="19365" xr:uid="{00000000-0005-0000-0000-00004A4B0000}"/>
    <cellStyle name="40% - 강조색5 2 2 7 2 3 4" xfId="19366" xr:uid="{00000000-0005-0000-0000-00004B4B0000}"/>
    <cellStyle name="40% - 강조색5 2 2 7 2 3 5" xfId="19367" xr:uid="{00000000-0005-0000-0000-00004C4B0000}"/>
    <cellStyle name="40% - 강조색5 2 2 7 2 3 6" xfId="19368" xr:uid="{00000000-0005-0000-0000-00004D4B0000}"/>
    <cellStyle name="40% - 강조색5 2 2 7 2 4" xfId="19369" xr:uid="{00000000-0005-0000-0000-00004E4B0000}"/>
    <cellStyle name="40% - 강조색5 2 2 7 2 4 2" xfId="19370" xr:uid="{00000000-0005-0000-0000-00004F4B0000}"/>
    <cellStyle name="40% - 강조색5 2 2 7 2 5" xfId="19371" xr:uid="{00000000-0005-0000-0000-0000504B0000}"/>
    <cellStyle name="40% - 강조색5 2 2 7 2 5 2" xfId="19372" xr:uid="{00000000-0005-0000-0000-0000514B0000}"/>
    <cellStyle name="40% - 강조색5 2 2 7 2 6" xfId="19373" xr:uid="{00000000-0005-0000-0000-0000524B0000}"/>
    <cellStyle name="40% - 강조색5 2 2 7 2 7" xfId="19374" xr:uid="{00000000-0005-0000-0000-0000534B0000}"/>
    <cellStyle name="40% - 강조색5 2 2 7 2 8" xfId="19375" xr:uid="{00000000-0005-0000-0000-0000544B0000}"/>
    <cellStyle name="40% - 강조색5 2 2 7 2 9" xfId="19376" xr:uid="{00000000-0005-0000-0000-0000554B0000}"/>
    <cellStyle name="40% - 강조색5 2 2 7 3" xfId="19377" xr:uid="{00000000-0005-0000-0000-0000564B0000}"/>
    <cellStyle name="40% - 강조색5 2 2 7 3 10" xfId="19378" xr:uid="{00000000-0005-0000-0000-0000574B0000}"/>
    <cellStyle name="40% - 강조색5 2 2 7 3 2" xfId="19379" xr:uid="{00000000-0005-0000-0000-0000584B0000}"/>
    <cellStyle name="40% - 강조색5 2 2 7 3 2 2" xfId="19380" xr:uid="{00000000-0005-0000-0000-0000594B0000}"/>
    <cellStyle name="40% - 강조색5 2 2 7 3 2 3" xfId="19381" xr:uid="{00000000-0005-0000-0000-00005A4B0000}"/>
    <cellStyle name="40% - 강조색5 2 2 7 3 2 4" xfId="19382" xr:uid="{00000000-0005-0000-0000-00005B4B0000}"/>
    <cellStyle name="40% - 강조색5 2 2 7 3 2 5" xfId="19383" xr:uid="{00000000-0005-0000-0000-00005C4B0000}"/>
    <cellStyle name="40% - 강조색5 2 2 7 3 2 6" xfId="19384" xr:uid="{00000000-0005-0000-0000-00005D4B0000}"/>
    <cellStyle name="40% - 강조색5 2 2 7 3 3" xfId="19385" xr:uid="{00000000-0005-0000-0000-00005E4B0000}"/>
    <cellStyle name="40% - 강조색5 2 2 7 3 3 2" xfId="19386" xr:uid="{00000000-0005-0000-0000-00005F4B0000}"/>
    <cellStyle name="40% - 강조색5 2 2 7 3 4" xfId="19387" xr:uid="{00000000-0005-0000-0000-0000604B0000}"/>
    <cellStyle name="40% - 강조색5 2 2 7 3 4 2" xfId="19388" xr:uid="{00000000-0005-0000-0000-0000614B0000}"/>
    <cellStyle name="40% - 강조색5 2 2 7 3 5" xfId="19389" xr:uid="{00000000-0005-0000-0000-0000624B0000}"/>
    <cellStyle name="40% - 강조색5 2 2 7 3 5 2" xfId="19390" xr:uid="{00000000-0005-0000-0000-0000634B0000}"/>
    <cellStyle name="40% - 강조색5 2 2 7 3 6" xfId="19391" xr:uid="{00000000-0005-0000-0000-0000644B0000}"/>
    <cellStyle name="40% - 강조색5 2 2 7 3 7" xfId="19392" xr:uid="{00000000-0005-0000-0000-0000654B0000}"/>
    <cellStyle name="40% - 강조색5 2 2 7 3 8" xfId="19393" xr:uid="{00000000-0005-0000-0000-0000664B0000}"/>
    <cellStyle name="40% - 강조색5 2 2 7 3 9" xfId="19394" xr:uid="{00000000-0005-0000-0000-0000674B0000}"/>
    <cellStyle name="40% - 강조색5 2 2 7 4" xfId="19395" xr:uid="{00000000-0005-0000-0000-0000684B0000}"/>
    <cellStyle name="40% - 강조색5 2 2 7 4 2" xfId="19396" xr:uid="{00000000-0005-0000-0000-0000694B0000}"/>
    <cellStyle name="40% - 강조색5 2 2 7 4 3" xfId="19397" xr:uid="{00000000-0005-0000-0000-00006A4B0000}"/>
    <cellStyle name="40% - 강조색5 2 2 7 4 4" xfId="19398" xr:uid="{00000000-0005-0000-0000-00006B4B0000}"/>
    <cellStyle name="40% - 강조색5 2 2 7 4 5" xfId="19399" xr:uid="{00000000-0005-0000-0000-00006C4B0000}"/>
    <cellStyle name="40% - 강조색5 2 2 7 4 6" xfId="19400" xr:uid="{00000000-0005-0000-0000-00006D4B0000}"/>
    <cellStyle name="40% - 강조색5 2 2 7 5" xfId="19401" xr:uid="{00000000-0005-0000-0000-00006E4B0000}"/>
    <cellStyle name="40% - 강조색5 2 2 7 5 2" xfId="19402" xr:uid="{00000000-0005-0000-0000-00006F4B0000}"/>
    <cellStyle name="40% - 강조색5 2 2 7 6" xfId="19403" xr:uid="{00000000-0005-0000-0000-0000704B0000}"/>
    <cellStyle name="40% - 강조색5 2 2 7 6 2" xfId="19404" xr:uid="{00000000-0005-0000-0000-0000714B0000}"/>
    <cellStyle name="40% - 강조색5 2 2 7 7" xfId="19405" xr:uid="{00000000-0005-0000-0000-0000724B0000}"/>
    <cellStyle name="40% - 강조색5 2 2 7 7 2" xfId="19406" xr:uid="{00000000-0005-0000-0000-0000734B0000}"/>
    <cellStyle name="40% - 강조색5 2 2 7 8" xfId="19407" xr:uid="{00000000-0005-0000-0000-0000744B0000}"/>
    <cellStyle name="40% - 강조색5 2 2 7 9" xfId="19408" xr:uid="{00000000-0005-0000-0000-0000754B0000}"/>
    <cellStyle name="40% - 강조색5 2 2 8" xfId="19409" xr:uid="{00000000-0005-0000-0000-0000764B0000}"/>
    <cellStyle name="40% - 강조색5 2 2 8 10" xfId="19410" xr:uid="{00000000-0005-0000-0000-0000774B0000}"/>
    <cellStyle name="40% - 강조색5 2 2 8 2" xfId="19411" xr:uid="{00000000-0005-0000-0000-0000784B0000}"/>
    <cellStyle name="40% - 강조색5 2 2 8 2 2" xfId="19412" xr:uid="{00000000-0005-0000-0000-0000794B0000}"/>
    <cellStyle name="40% - 강조색5 2 2 8 2 2 2" xfId="19413" xr:uid="{00000000-0005-0000-0000-00007A4B0000}"/>
    <cellStyle name="40% - 강조색5 2 2 8 2 2 3" xfId="19414" xr:uid="{00000000-0005-0000-0000-00007B4B0000}"/>
    <cellStyle name="40% - 강조색5 2 2 8 2 2 4" xfId="19415" xr:uid="{00000000-0005-0000-0000-00007C4B0000}"/>
    <cellStyle name="40% - 강조색5 2 2 8 2 2 5" xfId="19416" xr:uid="{00000000-0005-0000-0000-00007D4B0000}"/>
    <cellStyle name="40% - 강조색5 2 2 8 2 3" xfId="19417" xr:uid="{00000000-0005-0000-0000-00007E4B0000}"/>
    <cellStyle name="40% - 강조색5 2 2 8 2 4" xfId="19418" xr:uid="{00000000-0005-0000-0000-00007F4B0000}"/>
    <cellStyle name="40% - 강조색5 2 2 8 2 5" xfId="19419" xr:uid="{00000000-0005-0000-0000-0000804B0000}"/>
    <cellStyle name="40% - 강조색5 2 2 8 2 6" xfId="19420" xr:uid="{00000000-0005-0000-0000-0000814B0000}"/>
    <cellStyle name="40% - 강조색5 2 2 8 2 7" xfId="19421" xr:uid="{00000000-0005-0000-0000-0000824B0000}"/>
    <cellStyle name="40% - 강조색5 2 2 8 3" xfId="19422" xr:uid="{00000000-0005-0000-0000-0000834B0000}"/>
    <cellStyle name="40% - 강조색5 2 2 8 3 2" xfId="19423" xr:uid="{00000000-0005-0000-0000-0000844B0000}"/>
    <cellStyle name="40% - 강조색5 2 2 8 3 3" xfId="19424" xr:uid="{00000000-0005-0000-0000-0000854B0000}"/>
    <cellStyle name="40% - 강조색5 2 2 8 3 4" xfId="19425" xr:uid="{00000000-0005-0000-0000-0000864B0000}"/>
    <cellStyle name="40% - 강조색5 2 2 8 3 5" xfId="19426" xr:uid="{00000000-0005-0000-0000-0000874B0000}"/>
    <cellStyle name="40% - 강조색5 2 2 8 3 6" xfId="19427" xr:uid="{00000000-0005-0000-0000-0000884B0000}"/>
    <cellStyle name="40% - 강조색5 2 2 8 4" xfId="19428" xr:uid="{00000000-0005-0000-0000-0000894B0000}"/>
    <cellStyle name="40% - 강조색5 2 2 8 4 2" xfId="19429" xr:uid="{00000000-0005-0000-0000-00008A4B0000}"/>
    <cellStyle name="40% - 강조색5 2 2 8 5" xfId="19430" xr:uid="{00000000-0005-0000-0000-00008B4B0000}"/>
    <cellStyle name="40% - 강조색5 2 2 8 5 2" xfId="19431" xr:uid="{00000000-0005-0000-0000-00008C4B0000}"/>
    <cellStyle name="40% - 강조색5 2 2 8 6" xfId="19432" xr:uid="{00000000-0005-0000-0000-00008D4B0000}"/>
    <cellStyle name="40% - 강조색5 2 2 8 7" xfId="19433" xr:uid="{00000000-0005-0000-0000-00008E4B0000}"/>
    <cellStyle name="40% - 강조색5 2 2 8 8" xfId="19434" xr:uid="{00000000-0005-0000-0000-00008F4B0000}"/>
    <cellStyle name="40% - 강조색5 2 2 8 9" xfId="19435" xr:uid="{00000000-0005-0000-0000-0000904B0000}"/>
    <cellStyle name="40% - 강조색5 2 2 9" xfId="19436" xr:uid="{00000000-0005-0000-0000-0000914B0000}"/>
    <cellStyle name="40% - 강조색5 2 2 9 10" xfId="19437" xr:uid="{00000000-0005-0000-0000-0000924B0000}"/>
    <cellStyle name="40% - 강조색5 2 2 9 2" xfId="19438" xr:uid="{00000000-0005-0000-0000-0000934B0000}"/>
    <cellStyle name="40% - 강조색5 2 2 9 2 2" xfId="19439" xr:uid="{00000000-0005-0000-0000-0000944B0000}"/>
    <cellStyle name="40% - 강조색5 2 2 9 2 3" xfId="19440" xr:uid="{00000000-0005-0000-0000-0000954B0000}"/>
    <cellStyle name="40% - 강조색5 2 2 9 2 4" xfId="19441" xr:uid="{00000000-0005-0000-0000-0000964B0000}"/>
    <cellStyle name="40% - 강조색5 2 2 9 2 5" xfId="19442" xr:uid="{00000000-0005-0000-0000-0000974B0000}"/>
    <cellStyle name="40% - 강조색5 2 2 9 2 6" xfId="19443" xr:uid="{00000000-0005-0000-0000-0000984B0000}"/>
    <cellStyle name="40% - 강조색5 2 2 9 3" xfId="19444" xr:uid="{00000000-0005-0000-0000-0000994B0000}"/>
    <cellStyle name="40% - 강조색5 2 2 9 3 2" xfId="19445" xr:uid="{00000000-0005-0000-0000-00009A4B0000}"/>
    <cellStyle name="40% - 강조색5 2 2 9 4" xfId="19446" xr:uid="{00000000-0005-0000-0000-00009B4B0000}"/>
    <cellStyle name="40% - 강조색5 2 2 9 4 2" xfId="19447" xr:uid="{00000000-0005-0000-0000-00009C4B0000}"/>
    <cellStyle name="40% - 강조색5 2 2 9 5" xfId="19448" xr:uid="{00000000-0005-0000-0000-00009D4B0000}"/>
    <cellStyle name="40% - 강조색5 2 2 9 5 2" xfId="19449" xr:uid="{00000000-0005-0000-0000-00009E4B0000}"/>
    <cellStyle name="40% - 강조색5 2 2 9 6" xfId="19450" xr:uid="{00000000-0005-0000-0000-00009F4B0000}"/>
    <cellStyle name="40% - 강조색5 2 2 9 7" xfId="19451" xr:uid="{00000000-0005-0000-0000-0000A04B0000}"/>
    <cellStyle name="40% - 강조색5 2 2 9 8" xfId="19452" xr:uid="{00000000-0005-0000-0000-0000A14B0000}"/>
    <cellStyle name="40% - 강조색5 2 2 9 9" xfId="19453" xr:uid="{00000000-0005-0000-0000-0000A24B0000}"/>
    <cellStyle name="40% - 강조색5 2 20" xfId="19454" xr:uid="{00000000-0005-0000-0000-0000A34B0000}"/>
    <cellStyle name="40% - 강조색5 2 3" xfId="19455" xr:uid="{00000000-0005-0000-0000-0000A44B0000}"/>
    <cellStyle name="40% - 강조색5 2 3 10" xfId="19456" xr:uid="{00000000-0005-0000-0000-0000A54B0000}"/>
    <cellStyle name="40% - 강조색5 2 3 10 2" xfId="19457" xr:uid="{00000000-0005-0000-0000-0000A64B0000}"/>
    <cellStyle name="40% - 강조색5 2 3 11" xfId="19458" xr:uid="{00000000-0005-0000-0000-0000A74B0000}"/>
    <cellStyle name="40% - 강조색5 2 3 12" xfId="19459" xr:uid="{00000000-0005-0000-0000-0000A84B0000}"/>
    <cellStyle name="40% - 강조색5 2 3 13" xfId="19460" xr:uid="{00000000-0005-0000-0000-0000A94B0000}"/>
    <cellStyle name="40% - 강조색5 2 3 14" xfId="19461" xr:uid="{00000000-0005-0000-0000-0000AA4B0000}"/>
    <cellStyle name="40% - 강조색5 2 3 15" xfId="19462" xr:uid="{00000000-0005-0000-0000-0000AB4B0000}"/>
    <cellStyle name="40% - 강조색5 2 3 2" xfId="19463" xr:uid="{00000000-0005-0000-0000-0000AC4B0000}"/>
    <cellStyle name="40% - 강조색5 2 3 2 10" xfId="19464" xr:uid="{00000000-0005-0000-0000-0000AD4B0000}"/>
    <cellStyle name="40% - 강조색5 2 3 2 11" xfId="19465" xr:uid="{00000000-0005-0000-0000-0000AE4B0000}"/>
    <cellStyle name="40% - 강조색5 2 3 2 12" xfId="19466" xr:uid="{00000000-0005-0000-0000-0000AF4B0000}"/>
    <cellStyle name="40% - 강조색5 2 3 2 13" xfId="19467" xr:uid="{00000000-0005-0000-0000-0000B04B0000}"/>
    <cellStyle name="40% - 강조색5 2 3 2 14" xfId="19468" xr:uid="{00000000-0005-0000-0000-0000B14B0000}"/>
    <cellStyle name="40% - 강조색5 2 3 2 2" xfId="19469" xr:uid="{00000000-0005-0000-0000-0000B24B0000}"/>
    <cellStyle name="40% - 강조색5 2 3 2 2 10" xfId="19470" xr:uid="{00000000-0005-0000-0000-0000B34B0000}"/>
    <cellStyle name="40% - 강조색5 2 3 2 2 2" xfId="19471" xr:uid="{00000000-0005-0000-0000-0000B44B0000}"/>
    <cellStyle name="40% - 강조색5 2 3 2 2 2 2" xfId="19472" xr:uid="{00000000-0005-0000-0000-0000B54B0000}"/>
    <cellStyle name="40% - 강조색5 2 3 2 2 2 2 2" xfId="19473" xr:uid="{00000000-0005-0000-0000-0000B64B0000}"/>
    <cellStyle name="40% - 강조색5 2 3 2 2 2 2 3" xfId="19474" xr:uid="{00000000-0005-0000-0000-0000B74B0000}"/>
    <cellStyle name="40% - 강조색5 2 3 2 2 2 2 4" xfId="19475" xr:uid="{00000000-0005-0000-0000-0000B84B0000}"/>
    <cellStyle name="40% - 강조색5 2 3 2 2 2 2 5" xfId="19476" xr:uid="{00000000-0005-0000-0000-0000B94B0000}"/>
    <cellStyle name="40% - 강조색5 2 3 2 2 2 3" xfId="19477" xr:uid="{00000000-0005-0000-0000-0000BA4B0000}"/>
    <cellStyle name="40% - 강조색5 2 3 2 2 2 4" xfId="19478" xr:uid="{00000000-0005-0000-0000-0000BB4B0000}"/>
    <cellStyle name="40% - 강조색5 2 3 2 2 2 5" xfId="19479" xr:uid="{00000000-0005-0000-0000-0000BC4B0000}"/>
    <cellStyle name="40% - 강조색5 2 3 2 2 2 6" xfId="19480" xr:uid="{00000000-0005-0000-0000-0000BD4B0000}"/>
    <cellStyle name="40% - 강조색5 2 3 2 2 2 7" xfId="19481" xr:uid="{00000000-0005-0000-0000-0000BE4B0000}"/>
    <cellStyle name="40% - 강조색5 2 3 2 2 3" xfId="19482" xr:uid="{00000000-0005-0000-0000-0000BF4B0000}"/>
    <cellStyle name="40% - 강조색5 2 3 2 2 3 2" xfId="19483" xr:uid="{00000000-0005-0000-0000-0000C04B0000}"/>
    <cellStyle name="40% - 강조색5 2 3 2 2 3 3" xfId="19484" xr:uid="{00000000-0005-0000-0000-0000C14B0000}"/>
    <cellStyle name="40% - 강조색5 2 3 2 2 3 4" xfId="19485" xr:uid="{00000000-0005-0000-0000-0000C24B0000}"/>
    <cellStyle name="40% - 강조색5 2 3 2 2 3 5" xfId="19486" xr:uid="{00000000-0005-0000-0000-0000C34B0000}"/>
    <cellStyle name="40% - 강조색5 2 3 2 2 3 6" xfId="19487" xr:uid="{00000000-0005-0000-0000-0000C44B0000}"/>
    <cellStyle name="40% - 강조색5 2 3 2 2 4" xfId="19488" xr:uid="{00000000-0005-0000-0000-0000C54B0000}"/>
    <cellStyle name="40% - 강조색5 2 3 2 2 4 2" xfId="19489" xr:uid="{00000000-0005-0000-0000-0000C64B0000}"/>
    <cellStyle name="40% - 강조색5 2 3 2 2 4 3" xfId="19490" xr:uid="{00000000-0005-0000-0000-0000C74B0000}"/>
    <cellStyle name="40% - 강조색5 2 3 2 2 5" xfId="19491" xr:uid="{00000000-0005-0000-0000-0000C84B0000}"/>
    <cellStyle name="40% - 강조색5 2 3 2 2 5 2" xfId="19492" xr:uid="{00000000-0005-0000-0000-0000C94B0000}"/>
    <cellStyle name="40% - 강조색5 2 3 2 2 6" xfId="19493" xr:uid="{00000000-0005-0000-0000-0000CA4B0000}"/>
    <cellStyle name="40% - 강조색5 2 3 2 2 7" xfId="19494" xr:uid="{00000000-0005-0000-0000-0000CB4B0000}"/>
    <cellStyle name="40% - 강조색5 2 3 2 2 8" xfId="19495" xr:uid="{00000000-0005-0000-0000-0000CC4B0000}"/>
    <cellStyle name="40% - 강조색5 2 3 2 2 9" xfId="19496" xr:uid="{00000000-0005-0000-0000-0000CD4B0000}"/>
    <cellStyle name="40% - 강조색5 2 3 2 3" xfId="19497" xr:uid="{00000000-0005-0000-0000-0000CE4B0000}"/>
    <cellStyle name="40% - 강조색5 2 3 2 3 10" xfId="19498" xr:uid="{00000000-0005-0000-0000-0000CF4B0000}"/>
    <cellStyle name="40% - 강조색5 2 3 2 3 2" xfId="19499" xr:uid="{00000000-0005-0000-0000-0000D04B0000}"/>
    <cellStyle name="40% - 강조색5 2 3 2 3 2 2" xfId="19500" xr:uid="{00000000-0005-0000-0000-0000D14B0000}"/>
    <cellStyle name="40% - 강조색5 2 3 2 3 2 2 2" xfId="19501" xr:uid="{00000000-0005-0000-0000-0000D24B0000}"/>
    <cellStyle name="40% - 강조색5 2 3 2 3 2 2 3" xfId="19502" xr:uid="{00000000-0005-0000-0000-0000D34B0000}"/>
    <cellStyle name="40% - 강조색5 2 3 2 3 2 2 4" xfId="19503" xr:uid="{00000000-0005-0000-0000-0000D44B0000}"/>
    <cellStyle name="40% - 강조색5 2 3 2 3 2 2 5" xfId="19504" xr:uid="{00000000-0005-0000-0000-0000D54B0000}"/>
    <cellStyle name="40% - 강조색5 2 3 2 3 2 3" xfId="19505" xr:uid="{00000000-0005-0000-0000-0000D64B0000}"/>
    <cellStyle name="40% - 강조색5 2 3 2 3 2 4" xfId="19506" xr:uid="{00000000-0005-0000-0000-0000D74B0000}"/>
    <cellStyle name="40% - 강조색5 2 3 2 3 2 5" xfId="19507" xr:uid="{00000000-0005-0000-0000-0000D84B0000}"/>
    <cellStyle name="40% - 강조색5 2 3 2 3 2 6" xfId="19508" xr:uid="{00000000-0005-0000-0000-0000D94B0000}"/>
    <cellStyle name="40% - 강조색5 2 3 2 3 2 7" xfId="19509" xr:uid="{00000000-0005-0000-0000-0000DA4B0000}"/>
    <cellStyle name="40% - 강조색5 2 3 2 3 3" xfId="19510" xr:uid="{00000000-0005-0000-0000-0000DB4B0000}"/>
    <cellStyle name="40% - 강조색5 2 3 2 3 3 2" xfId="19511" xr:uid="{00000000-0005-0000-0000-0000DC4B0000}"/>
    <cellStyle name="40% - 강조색5 2 3 2 3 3 3" xfId="19512" xr:uid="{00000000-0005-0000-0000-0000DD4B0000}"/>
    <cellStyle name="40% - 강조색5 2 3 2 3 3 4" xfId="19513" xr:uid="{00000000-0005-0000-0000-0000DE4B0000}"/>
    <cellStyle name="40% - 강조색5 2 3 2 3 3 5" xfId="19514" xr:uid="{00000000-0005-0000-0000-0000DF4B0000}"/>
    <cellStyle name="40% - 강조색5 2 3 2 3 3 6" xfId="19515" xr:uid="{00000000-0005-0000-0000-0000E04B0000}"/>
    <cellStyle name="40% - 강조색5 2 3 2 3 4" xfId="19516" xr:uid="{00000000-0005-0000-0000-0000E14B0000}"/>
    <cellStyle name="40% - 강조색5 2 3 2 3 4 2" xfId="19517" xr:uid="{00000000-0005-0000-0000-0000E24B0000}"/>
    <cellStyle name="40% - 강조색5 2 3 2 3 4 3" xfId="19518" xr:uid="{00000000-0005-0000-0000-0000E34B0000}"/>
    <cellStyle name="40% - 강조색5 2 3 2 3 5" xfId="19519" xr:uid="{00000000-0005-0000-0000-0000E44B0000}"/>
    <cellStyle name="40% - 강조색5 2 3 2 3 5 2" xfId="19520" xr:uid="{00000000-0005-0000-0000-0000E54B0000}"/>
    <cellStyle name="40% - 강조색5 2 3 2 3 6" xfId="19521" xr:uid="{00000000-0005-0000-0000-0000E64B0000}"/>
    <cellStyle name="40% - 강조색5 2 3 2 3 7" xfId="19522" xr:uid="{00000000-0005-0000-0000-0000E74B0000}"/>
    <cellStyle name="40% - 강조색5 2 3 2 3 8" xfId="19523" xr:uid="{00000000-0005-0000-0000-0000E84B0000}"/>
    <cellStyle name="40% - 강조색5 2 3 2 3 9" xfId="19524" xr:uid="{00000000-0005-0000-0000-0000E94B0000}"/>
    <cellStyle name="40% - 강조색5 2 3 2 4" xfId="19525" xr:uid="{00000000-0005-0000-0000-0000EA4B0000}"/>
    <cellStyle name="40% - 강조색5 2 3 2 4 10" xfId="19526" xr:uid="{00000000-0005-0000-0000-0000EB4B0000}"/>
    <cellStyle name="40% - 강조색5 2 3 2 4 2" xfId="19527" xr:uid="{00000000-0005-0000-0000-0000EC4B0000}"/>
    <cellStyle name="40% - 강조색5 2 3 2 4 2 2" xfId="19528" xr:uid="{00000000-0005-0000-0000-0000ED4B0000}"/>
    <cellStyle name="40% - 강조색5 2 3 2 4 2 3" xfId="19529" xr:uid="{00000000-0005-0000-0000-0000EE4B0000}"/>
    <cellStyle name="40% - 강조색5 2 3 2 4 2 4" xfId="19530" xr:uid="{00000000-0005-0000-0000-0000EF4B0000}"/>
    <cellStyle name="40% - 강조색5 2 3 2 4 2 5" xfId="19531" xr:uid="{00000000-0005-0000-0000-0000F04B0000}"/>
    <cellStyle name="40% - 강조색5 2 3 2 4 2 6" xfId="19532" xr:uid="{00000000-0005-0000-0000-0000F14B0000}"/>
    <cellStyle name="40% - 강조색5 2 3 2 4 3" xfId="19533" xr:uid="{00000000-0005-0000-0000-0000F24B0000}"/>
    <cellStyle name="40% - 강조색5 2 3 2 4 3 2" xfId="19534" xr:uid="{00000000-0005-0000-0000-0000F34B0000}"/>
    <cellStyle name="40% - 강조색5 2 3 2 4 3 3" xfId="19535" xr:uid="{00000000-0005-0000-0000-0000F44B0000}"/>
    <cellStyle name="40% - 강조색5 2 3 2 4 4" xfId="19536" xr:uid="{00000000-0005-0000-0000-0000F54B0000}"/>
    <cellStyle name="40% - 강조색5 2 3 2 4 4 2" xfId="19537" xr:uid="{00000000-0005-0000-0000-0000F64B0000}"/>
    <cellStyle name="40% - 강조색5 2 3 2 4 4 3" xfId="19538" xr:uid="{00000000-0005-0000-0000-0000F74B0000}"/>
    <cellStyle name="40% - 강조색5 2 3 2 4 5" xfId="19539" xr:uid="{00000000-0005-0000-0000-0000F84B0000}"/>
    <cellStyle name="40% - 강조색5 2 3 2 4 5 2" xfId="19540" xr:uid="{00000000-0005-0000-0000-0000F94B0000}"/>
    <cellStyle name="40% - 강조색5 2 3 2 4 6" xfId="19541" xr:uid="{00000000-0005-0000-0000-0000FA4B0000}"/>
    <cellStyle name="40% - 강조색5 2 3 2 4 7" xfId="19542" xr:uid="{00000000-0005-0000-0000-0000FB4B0000}"/>
    <cellStyle name="40% - 강조색5 2 3 2 4 8" xfId="19543" xr:uid="{00000000-0005-0000-0000-0000FC4B0000}"/>
    <cellStyle name="40% - 강조색5 2 3 2 4 9" xfId="19544" xr:uid="{00000000-0005-0000-0000-0000FD4B0000}"/>
    <cellStyle name="40% - 강조색5 2 3 2 5" xfId="19545" xr:uid="{00000000-0005-0000-0000-0000FE4B0000}"/>
    <cellStyle name="40% - 강조색5 2 3 2 5 10" xfId="19546" xr:uid="{00000000-0005-0000-0000-0000FF4B0000}"/>
    <cellStyle name="40% - 강조색5 2 3 2 5 2" xfId="19547" xr:uid="{00000000-0005-0000-0000-0000004C0000}"/>
    <cellStyle name="40% - 강조색5 2 3 2 5 2 2" xfId="19548" xr:uid="{00000000-0005-0000-0000-0000014C0000}"/>
    <cellStyle name="40% - 강조색5 2 3 2 5 2 3" xfId="19549" xr:uid="{00000000-0005-0000-0000-0000024C0000}"/>
    <cellStyle name="40% - 강조색5 2 3 2 5 3" xfId="19550" xr:uid="{00000000-0005-0000-0000-0000034C0000}"/>
    <cellStyle name="40% - 강조색5 2 3 2 5 3 2" xfId="19551" xr:uid="{00000000-0005-0000-0000-0000044C0000}"/>
    <cellStyle name="40% - 강조색5 2 3 2 5 3 3" xfId="19552" xr:uid="{00000000-0005-0000-0000-0000054C0000}"/>
    <cellStyle name="40% - 강조색5 2 3 2 5 4" xfId="19553" xr:uid="{00000000-0005-0000-0000-0000064C0000}"/>
    <cellStyle name="40% - 강조색5 2 3 2 5 4 2" xfId="19554" xr:uid="{00000000-0005-0000-0000-0000074C0000}"/>
    <cellStyle name="40% - 강조색5 2 3 2 5 5" xfId="19555" xr:uid="{00000000-0005-0000-0000-0000084C0000}"/>
    <cellStyle name="40% - 강조색5 2 3 2 5 5 2" xfId="19556" xr:uid="{00000000-0005-0000-0000-0000094C0000}"/>
    <cellStyle name="40% - 강조색5 2 3 2 5 6" xfId="19557" xr:uid="{00000000-0005-0000-0000-00000A4C0000}"/>
    <cellStyle name="40% - 강조색5 2 3 2 5 7" xfId="19558" xr:uid="{00000000-0005-0000-0000-00000B4C0000}"/>
    <cellStyle name="40% - 강조색5 2 3 2 5 8" xfId="19559" xr:uid="{00000000-0005-0000-0000-00000C4C0000}"/>
    <cellStyle name="40% - 강조색5 2 3 2 5 9" xfId="19560" xr:uid="{00000000-0005-0000-0000-00000D4C0000}"/>
    <cellStyle name="40% - 강조색5 2 3 2 6" xfId="19561" xr:uid="{00000000-0005-0000-0000-00000E4C0000}"/>
    <cellStyle name="40% - 강조색5 2 3 2 6 2" xfId="19562" xr:uid="{00000000-0005-0000-0000-00000F4C0000}"/>
    <cellStyle name="40% - 강조색5 2 3 2 6 3" xfId="19563" xr:uid="{00000000-0005-0000-0000-0000104C0000}"/>
    <cellStyle name="40% - 강조색5 2 3 2 7" xfId="19564" xr:uid="{00000000-0005-0000-0000-0000114C0000}"/>
    <cellStyle name="40% - 강조색5 2 3 2 7 2" xfId="19565" xr:uid="{00000000-0005-0000-0000-0000124C0000}"/>
    <cellStyle name="40% - 강조색5 2 3 2 7 3" xfId="19566" xr:uid="{00000000-0005-0000-0000-0000134C0000}"/>
    <cellStyle name="40% - 강조색5 2 3 2 8" xfId="19567" xr:uid="{00000000-0005-0000-0000-0000144C0000}"/>
    <cellStyle name="40% - 강조색5 2 3 2 8 2" xfId="19568" xr:uid="{00000000-0005-0000-0000-0000154C0000}"/>
    <cellStyle name="40% - 강조색5 2 3 2 8 3" xfId="19569" xr:uid="{00000000-0005-0000-0000-0000164C0000}"/>
    <cellStyle name="40% - 강조색5 2 3 2 9" xfId="19570" xr:uid="{00000000-0005-0000-0000-0000174C0000}"/>
    <cellStyle name="40% - 강조색5 2 3 2 9 2" xfId="19571" xr:uid="{00000000-0005-0000-0000-0000184C0000}"/>
    <cellStyle name="40% - 강조색5 2 3 3" xfId="19572" xr:uid="{00000000-0005-0000-0000-0000194C0000}"/>
    <cellStyle name="40% - 강조색5 2 3 3 10" xfId="19573" xr:uid="{00000000-0005-0000-0000-00001A4C0000}"/>
    <cellStyle name="40% - 강조색5 2 3 3 2" xfId="19574" xr:uid="{00000000-0005-0000-0000-00001B4C0000}"/>
    <cellStyle name="40% - 강조색5 2 3 3 2 2" xfId="19575" xr:uid="{00000000-0005-0000-0000-00001C4C0000}"/>
    <cellStyle name="40% - 강조색5 2 3 3 2 2 2" xfId="19576" xr:uid="{00000000-0005-0000-0000-00001D4C0000}"/>
    <cellStyle name="40% - 강조색5 2 3 3 2 2 3" xfId="19577" xr:uid="{00000000-0005-0000-0000-00001E4C0000}"/>
    <cellStyle name="40% - 강조색5 2 3 3 2 2 4" xfId="19578" xr:uid="{00000000-0005-0000-0000-00001F4C0000}"/>
    <cellStyle name="40% - 강조색5 2 3 3 2 2 5" xfId="19579" xr:uid="{00000000-0005-0000-0000-0000204C0000}"/>
    <cellStyle name="40% - 강조색5 2 3 3 2 3" xfId="19580" xr:uid="{00000000-0005-0000-0000-0000214C0000}"/>
    <cellStyle name="40% - 강조색5 2 3 3 2 4" xfId="19581" xr:uid="{00000000-0005-0000-0000-0000224C0000}"/>
    <cellStyle name="40% - 강조색5 2 3 3 2 5" xfId="19582" xr:uid="{00000000-0005-0000-0000-0000234C0000}"/>
    <cellStyle name="40% - 강조색5 2 3 3 2 6" xfId="19583" xr:uid="{00000000-0005-0000-0000-0000244C0000}"/>
    <cellStyle name="40% - 강조색5 2 3 3 2 7" xfId="19584" xr:uid="{00000000-0005-0000-0000-0000254C0000}"/>
    <cellStyle name="40% - 강조색5 2 3 3 3" xfId="19585" xr:uid="{00000000-0005-0000-0000-0000264C0000}"/>
    <cellStyle name="40% - 강조색5 2 3 3 3 2" xfId="19586" xr:uid="{00000000-0005-0000-0000-0000274C0000}"/>
    <cellStyle name="40% - 강조색5 2 3 3 3 3" xfId="19587" xr:uid="{00000000-0005-0000-0000-0000284C0000}"/>
    <cellStyle name="40% - 강조색5 2 3 3 3 4" xfId="19588" xr:uid="{00000000-0005-0000-0000-0000294C0000}"/>
    <cellStyle name="40% - 강조색5 2 3 3 3 5" xfId="19589" xr:uid="{00000000-0005-0000-0000-00002A4C0000}"/>
    <cellStyle name="40% - 강조색5 2 3 3 3 6" xfId="19590" xr:uid="{00000000-0005-0000-0000-00002B4C0000}"/>
    <cellStyle name="40% - 강조색5 2 3 3 4" xfId="19591" xr:uid="{00000000-0005-0000-0000-00002C4C0000}"/>
    <cellStyle name="40% - 강조색5 2 3 3 4 2" xfId="19592" xr:uid="{00000000-0005-0000-0000-00002D4C0000}"/>
    <cellStyle name="40% - 강조색5 2 3 3 4 3" xfId="19593" xr:uid="{00000000-0005-0000-0000-00002E4C0000}"/>
    <cellStyle name="40% - 강조색5 2 3 3 5" xfId="19594" xr:uid="{00000000-0005-0000-0000-00002F4C0000}"/>
    <cellStyle name="40% - 강조색5 2 3 3 5 2" xfId="19595" xr:uid="{00000000-0005-0000-0000-0000304C0000}"/>
    <cellStyle name="40% - 강조색5 2 3 3 6" xfId="19596" xr:uid="{00000000-0005-0000-0000-0000314C0000}"/>
    <cellStyle name="40% - 강조색5 2 3 3 7" xfId="19597" xr:uid="{00000000-0005-0000-0000-0000324C0000}"/>
    <cellStyle name="40% - 강조색5 2 3 3 8" xfId="19598" xr:uid="{00000000-0005-0000-0000-0000334C0000}"/>
    <cellStyle name="40% - 강조색5 2 3 3 9" xfId="19599" xr:uid="{00000000-0005-0000-0000-0000344C0000}"/>
    <cellStyle name="40% - 강조색5 2 3 4" xfId="19600" xr:uid="{00000000-0005-0000-0000-0000354C0000}"/>
    <cellStyle name="40% - 강조색5 2 3 4 10" xfId="19601" xr:uid="{00000000-0005-0000-0000-0000364C0000}"/>
    <cellStyle name="40% - 강조색5 2 3 4 2" xfId="19602" xr:uid="{00000000-0005-0000-0000-0000374C0000}"/>
    <cellStyle name="40% - 강조색5 2 3 4 2 2" xfId="19603" xr:uid="{00000000-0005-0000-0000-0000384C0000}"/>
    <cellStyle name="40% - 강조색5 2 3 4 2 2 2" xfId="19604" xr:uid="{00000000-0005-0000-0000-0000394C0000}"/>
    <cellStyle name="40% - 강조색5 2 3 4 2 2 3" xfId="19605" xr:uid="{00000000-0005-0000-0000-00003A4C0000}"/>
    <cellStyle name="40% - 강조색5 2 3 4 2 2 4" xfId="19606" xr:uid="{00000000-0005-0000-0000-00003B4C0000}"/>
    <cellStyle name="40% - 강조색5 2 3 4 2 2 5" xfId="19607" xr:uid="{00000000-0005-0000-0000-00003C4C0000}"/>
    <cellStyle name="40% - 강조색5 2 3 4 2 3" xfId="19608" xr:uid="{00000000-0005-0000-0000-00003D4C0000}"/>
    <cellStyle name="40% - 강조색5 2 3 4 2 4" xfId="19609" xr:uid="{00000000-0005-0000-0000-00003E4C0000}"/>
    <cellStyle name="40% - 강조색5 2 3 4 2 5" xfId="19610" xr:uid="{00000000-0005-0000-0000-00003F4C0000}"/>
    <cellStyle name="40% - 강조색5 2 3 4 2 6" xfId="19611" xr:uid="{00000000-0005-0000-0000-0000404C0000}"/>
    <cellStyle name="40% - 강조색5 2 3 4 2 7" xfId="19612" xr:uid="{00000000-0005-0000-0000-0000414C0000}"/>
    <cellStyle name="40% - 강조색5 2 3 4 3" xfId="19613" xr:uid="{00000000-0005-0000-0000-0000424C0000}"/>
    <cellStyle name="40% - 강조색5 2 3 4 3 2" xfId="19614" xr:uid="{00000000-0005-0000-0000-0000434C0000}"/>
    <cellStyle name="40% - 강조색5 2 3 4 3 3" xfId="19615" xr:uid="{00000000-0005-0000-0000-0000444C0000}"/>
    <cellStyle name="40% - 강조색5 2 3 4 3 4" xfId="19616" xr:uid="{00000000-0005-0000-0000-0000454C0000}"/>
    <cellStyle name="40% - 강조색5 2 3 4 3 5" xfId="19617" xr:uid="{00000000-0005-0000-0000-0000464C0000}"/>
    <cellStyle name="40% - 강조색5 2 3 4 3 6" xfId="19618" xr:uid="{00000000-0005-0000-0000-0000474C0000}"/>
    <cellStyle name="40% - 강조색5 2 3 4 4" xfId="19619" xr:uid="{00000000-0005-0000-0000-0000484C0000}"/>
    <cellStyle name="40% - 강조색5 2 3 4 4 2" xfId="19620" xr:uid="{00000000-0005-0000-0000-0000494C0000}"/>
    <cellStyle name="40% - 강조색5 2 3 4 4 3" xfId="19621" xr:uid="{00000000-0005-0000-0000-00004A4C0000}"/>
    <cellStyle name="40% - 강조색5 2 3 4 5" xfId="19622" xr:uid="{00000000-0005-0000-0000-00004B4C0000}"/>
    <cellStyle name="40% - 강조색5 2 3 4 5 2" xfId="19623" xr:uid="{00000000-0005-0000-0000-00004C4C0000}"/>
    <cellStyle name="40% - 강조색5 2 3 4 6" xfId="19624" xr:uid="{00000000-0005-0000-0000-00004D4C0000}"/>
    <cellStyle name="40% - 강조색5 2 3 4 7" xfId="19625" xr:uid="{00000000-0005-0000-0000-00004E4C0000}"/>
    <cellStyle name="40% - 강조색5 2 3 4 8" xfId="19626" xr:uid="{00000000-0005-0000-0000-00004F4C0000}"/>
    <cellStyle name="40% - 강조색5 2 3 4 9" xfId="19627" xr:uid="{00000000-0005-0000-0000-0000504C0000}"/>
    <cellStyle name="40% - 강조색5 2 3 5" xfId="19628" xr:uid="{00000000-0005-0000-0000-0000514C0000}"/>
    <cellStyle name="40% - 강조색5 2 3 5 10" xfId="19629" xr:uid="{00000000-0005-0000-0000-0000524C0000}"/>
    <cellStyle name="40% - 강조색5 2 3 5 2" xfId="19630" xr:uid="{00000000-0005-0000-0000-0000534C0000}"/>
    <cellStyle name="40% - 강조색5 2 3 5 2 2" xfId="19631" xr:uid="{00000000-0005-0000-0000-0000544C0000}"/>
    <cellStyle name="40% - 강조색5 2 3 5 2 3" xfId="19632" xr:uid="{00000000-0005-0000-0000-0000554C0000}"/>
    <cellStyle name="40% - 강조색5 2 3 5 2 4" xfId="19633" xr:uid="{00000000-0005-0000-0000-0000564C0000}"/>
    <cellStyle name="40% - 강조색5 2 3 5 2 5" xfId="19634" xr:uid="{00000000-0005-0000-0000-0000574C0000}"/>
    <cellStyle name="40% - 강조색5 2 3 5 2 6" xfId="19635" xr:uid="{00000000-0005-0000-0000-0000584C0000}"/>
    <cellStyle name="40% - 강조색5 2 3 5 3" xfId="19636" xr:uid="{00000000-0005-0000-0000-0000594C0000}"/>
    <cellStyle name="40% - 강조색5 2 3 5 3 2" xfId="19637" xr:uid="{00000000-0005-0000-0000-00005A4C0000}"/>
    <cellStyle name="40% - 강조색5 2 3 5 3 3" xfId="19638" xr:uid="{00000000-0005-0000-0000-00005B4C0000}"/>
    <cellStyle name="40% - 강조색5 2 3 5 4" xfId="19639" xr:uid="{00000000-0005-0000-0000-00005C4C0000}"/>
    <cellStyle name="40% - 강조색5 2 3 5 4 2" xfId="19640" xr:uid="{00000000-0005-0000-0000-00005D4C0000}"/>
    <cellStyle name="40% - 강조색5 2 3 5 4 3" xfId="19641" xr:uid="{00000000-0005-0000-0000-00005E4C0000}"/>
    <cellStyle name="40% - 강조색5 2 3 5 5" xfId="19642" xr:uid="{00000000-0005-0000-0000-00005F4C0000}"/>
    <cellStyle name="40% - 강조색5 2 3 5 5 2" xfId="19643" xr:uid="{00000000-0005-0000-0000-0000604C0000}"/>
    <cellStyle name="40% - 강조색5 2 3 5 6" xfId="19644" xr:uid="{00000000-0005-0000-0000-0000614C0000}"/>
    <cellStyle name="40% - 강조색5 2 3 5 7" xfId="19645" xr:uid="{00000000-0005-0000-0000-0000624C0000}"/>
    <cellStyle name="40% - 강조색5 2 3 5 8" xfId="19646" xr:uid="{00000000-0005-0000-0000-0000634C0000}"/>
    <cellStyle name="40% - 강조색5 2 3 5 9" xfId="19647" xr:uid="{00000000-0005-0000-0000-0000644C0000}"/>
    <cellStyle name="40% - 강조색5 2 3 6" xfId="19648" xr:uid="{00000000-0005-0000-0000-0000654C0000}"/>
    <cellStyle name="40% - 강조색5 2 3 6 10" xfId="19649" xr:uid="{00000000-0005-0000-0000-0000664C0000}"/>
    <cellStyle name="40% - 강조색5 2 3 6 2" xfId="19650" xr:uid="{00000000-0005-0000-0000-0000674C0000}"/>
    <cellStyle name="40% - 강조색5 2 3 6 2 2" xfId="19651" xr:uid="{00000000-0005-0000-0000-0000684C0000}"/>
    <cellStyle name="40% - 강조색5 2 3 6 2 3" xfId="19652" xr:uid="{00000000-0005-0000-0000-0000694C0000}"/>
    <cellStyle name="40% - 강조색5 2 3 6 3" xfId="19653" xr:uid="{00000000-0005-0000-0000-00006A4C0000}"/>
    <cellStyle name="40% - 강조색5 2 3 6 3 2" xfId="19654" xr:uid="{00000000-0005-0000-0000-00006B4C0000}"/>
    <cellStyle name="40% - 강조색5 2 3 6 3 3" xfId="19655" xr:uid="{00000000-0005-0000-0000-00006C4C0000}"/>
    <cellStyle name="40% - 강조색5 2 3 6 4" xfId="19656" xr:uid="{00000000-0005-0000-0000-00006D4C0000}"/>
    <cellStyle name="40% - 강조색5 2 3 6 4 2" xfId="19657" xr:uid="{00000000-0005-0000-0000-00006E4C0000}"/>
    <cellStyle name="40% - 강조색5 2 3 6 5" xfId="19658" xr:uid="{00000000-0005-0000-0000-00006F4C0000}"/>
    <cellStyle name="40% - 강조색5 2 3 6 5 2" xfId="19659" xr:uid="{00000000-0005-0000-0000-0000704C0000}"/>
    <cellStyle name="40% - 강조색5 2 3 6 6" xfId="19660" xr:uid="{00000000-0005-0000-0000-0000714C0000}"/>
    <cellStyle name="40% - 강조색5 2 3 6 7" xfId="19661" xr:uid="{00000000-0005-0000-0000-0000724C0000}"/>
    <cellStyle name="40% - 강조색5 2 3 6 8" xfId="19662" xr:uid="{00000000-0005-0000-0000-0000734C0000}"/>
    <cellStyle name="40% - 강조색5 2 3 6 9" xfId="19663" xr:uid="{00000000-0005-0000-0000-0000744C0000}"/>
    <cellStyle name="40% - 강조색5 2 3 7" xfId="19664" xr:uid="{00000000-0005-0000-0000-0000754C0000}"/>
    <cellStyle name="40% - 강조색5 2 3 7 2" xfId="19665" xr:uid="{00000000-0005-0000-0000-0000764C0000}"/>
    <cellStyle name="40% - 강조색5 2 3 7 3" xfId="19666" xr:uid="{00000000-0005-0000-0000-0000774C0000}"/>
    <cellStyle name="40% - 강조색5 2 3 8" xfId="19667" xr:uid="{00000000-0005-0000-0000-0000784C0000}"/>
    <cellStyle name="40% - 강조색5 2 3 8 2" xfId="19668" xr:uid="{00000000-0005-0000-0000-0000794C0000}"/>
    <cellStyle name="40% - 강조색5 2 3 8 3" xfId="19669" xr:uid="{00000000-0005-0000-0000-00007A4C0000}"/>
    <cellStyle name="40% - 강조색5 2 3 9" xfId="19670" xr:uid="{00000000-0005-0000-0000-00007B4C0000}"/>
    <cellStyle name="40% - 강조색5 2 3 9 2" xfId="19671" xr:uid="{00000000-0005-0000-0000-00007C4C0000}"/>
    <cellStyle name="40% - 강조색5 2 3 9 3" xfId="19672" xr:uid="{00000000-0005-0000-0000-00007D4C0000}"/>
    <cellStyle name="40% - 강조색5 2 4" xfId="19673" xr:uid="{00000000-0005-0000-0000-00007E4C0000}"/>
    <cellStyle name="40% - 강조색5 2 4 10" xfId="19674" xr:uid="{00000000-0005-0000-0000-00007F4C0000}"/>
    <cellStyle name="40% - 강조색5 2 4 10 2" xfId="19675" xr:uid="{00000000-0005-0000-0000-0000804C0000}"/>
    <cellStyle name="40% - 강조색5 2 4 11" xfId="19676" xr:uid="{00000000-0005-0000-0000-0000814C0000}"/>
    <cellStyle name="40% - 강조색5 2 4 12" xfId="19677" xr:uid="{00000000-0005-0000-0000-0000824C0000}"/>
    <cellStyle name="40% - 강조색5 2 4 13" xfId="19678" xr:uid="{00000000-0005-0000-0000-0000834C0000}"/>
    <cellStyle name="40% - 강조색5 2 4 14" xfId="19679" xr:uid="{00000000-0005-0000-0000-0000844C0000}"/>
    <cellStyle name="40% - 강조색5 2 4 15" xfId="19680" xr:uid="{00000000-0005-0000-0000-0000854C0000}"/>
    <cellStyle name="40% - 강조색5 2 4 2" xfId="19681" xr:uid="{00000000-0005-0000-0000-0000864C0000}"/>
    <cellStyle name="40% - 강조색5 2 4 2 10" xfId="19682" xr:uid="{00000000-0005-0000-0000-0000874C0000}"/>
    <cellStyle name="40% - 강조색5 2 4 2 11" xfId="19683" xr:uid="{00000000-0005-0000-0000-0000884C0000}"/>
    <cellStyle name="40% - 강조색5 2 4 2 12" xfId="19684" xr:uid="{00000000-0005-0000-0000-0000894C0000}"/>
    <cellStyle name="40% - 강조색5 2 4 2 2" xfId="19685" xr:uid="{00000000-0005-0000-0000-00008A4C0000}"/>
    <cellStyle name="40% - 강조색5 2 4 2 2 10" xfId="19686" xr:uid="{00000000-0005-0000-0000-00008B4C0000}"/>
    <cellStyle name="40% - 강조색5 2 4 2 2 2" xfId="19687" xr:uid="{00000000-0005-0000-0000-00008C4C0000}"/>
    <cellStyle name="40% - 강조색5 2 4 2 2 2 2" xfId="19688" xr:uid="{00000000-0005-0000-0000-00008D4C0000}"/>
    <cellStyle name="40% - 강조색5 2 4 2 2 2 2 2" xfId="19689" xr:uid="{00000000-0005-0000-0000-00008E4C0000}"/>
    <cellStyle name="40% - 강조색5 2 4 2 2 2 2 3" xfId="19690" xr:uid="{00000000-0005-0000-0000-00008F4C0000}"/>
    <cellStyle name="40% - 강조색5 2 4 2 2 2 2 4" xfId="19691" xr:uid="{00000000-0005-0000-0000-0000904C0000}"/>
    <cellStyle name="40% - 강조색5 2 4 2 2 2 2 5" xfId="19692" xr:uid="{00000000-0005-0000-0000-0000914C0000}"/>
    <cellStyle name="40% - 강조색5 2 4 2 2 2 3" xfId="19693" xr:uid="{00000000-0005-0000-0000-0000924C0000}"/>
    <cellStyle name="40% - 강조색5 2 4 2 2 2 4" xfId="19694" xr:uid="{00000000-0005-0000-0000-0000934C0000}"/>
    <cellStyle name="40% - 강조색5 2 4 2 2 2 5" xfId="19695" xr:uid="{00000000-0005-0000-0000-0000944C0000}"/>
    <cellStyle name="40% - 강조색5 2 4 2 2 2 6" xfId="19696" xr:uid="{00000000-0005-0000-0000-0000954C0000}"/>
    <cellStyle name="40% - 강조색5 2 4 2 2 2 7" xfId="19697" xr:uid="{00000000-0005-0000-0000-0000964C0000}"/>
    <cellStyle name="40% - 강조색5 2 4 2 2 3" xfId="19698" xr:uid="{00000000-0005-0000-0000-0000974C0000}"/>
    <cellStyle name="40% - 강조색5 2 4 2 2 3 2" xfId="19699" xr:uid="{00000000-0005-0000-0000-0000984C0000}"/>
    <cellStyle name="40% - 강조색5 2 4 2 2 3 3" xfId="19700" xr:uid="{00000000-0005-0000-0000-0000994C0000}"/>
    <cellStyle name="40% - 강조색5 2 4 2 2 3 4" xfId="19701" xr:uid="{00000000-0005-0000-0000-00009A4C0000}"/>
    <cellStyle name="40% - 강조색5 2 4 2 2 3 5" xfId="19702" xr:uid="{00000000-0005-0000-0000-00009B4C0000}"/>
    <cellStyle name="40% - 강조색5 2 4 2 2 3 6" xfId="19703" xr:uid="{00000000-0005-0000-0000-00009C4C0000}"/>
    <cellStyle name="40% - 강조색5 2 4 2 2 4" xfId="19704" xr:uid="{00000000-0005-0000-0000-00009D4C0000}"/>
    <cellStyle name="40% - 강조색5 2 4 2 2 4 2" xfId="19705" xr:uid="{00000000-0005-0000-0000-00009E4C0000}"/>
    <cellStyle name="40% - 강조색5 2 4 2 2 5" xfId="19706" xr:uid="{00000000-0005-0000-0000-00009F4C0000}"/>
    <cellStyle name="40% - 강조색5 2 4 2 2 5 2" xfId="19707" xr:uid="{00000000-0005-0000-0000-0000A04C0000}"/>
    <cellStyle name="40% - 강조색5 2 4 2 2 6" xfId="19708" xr:uid="{00000000-0005-0000-0000-0000A14C0000}"/>
    <cellStyle name="40% - 강조색5 2 4 2 2 7" xfId="19709" xr:uid="{00000000-0005-0000-0000-0000A24C0000}"/>
    <cellStyle name="40% - 강조색5 2 4 2 2 8" xfId="19710" xr:uid="{00000000-0005-0000-0000-0000A34C0000}"/>
    <cellStyle name="40% - 강조색5 2 4 2 2 9" xfId="19711" xr:uid="{00000000-0005-0000-0000-0000A44C0000}"/>
    <cellStyle name="40% - 강조색5 2 4 2 3" xfId="19712" xr:uid="{00000000-0005-0000-0000-0000A54C0000}"/>
    <cellStyle name="40% - 강조색5 2 4 2 3 10" xfId="19713" xr:uid="{00000000-0005-0000-0000-0000A64C0000}"/>
    <cellStyle name="40% - 강조색5 2 4 2 3 2" xfId="19714" xr:uid="{00000000-0005-0000-0000-0000A74C0000}"/>
    <cellStyle name="40% - 강조색5 2 4 2 3 2 2" xfId="19715" xr:uid="{00000000-0005-0000-0000-0000A84C0000}"/>
    <cellStyle name="40% - 강조색5 2 4 2 3 2 3" xfId="19716" xr:uid="{00000000-0005-0000-0000-0000A94C0000}"/>
    <cellStyle name="40% - 강조색5 2 4 2 3 2 4" xfId="19717" xr:uid="{00000000-0005-0000-0000-0000AA4C0000}"/>
    <cellStyle name="40% - 강조색5 2 4 2 3 2 5" xfId="19718" xr:uid="{00000000-0005-0000-0000-0000AB4C0000}"/>
    <cellStyle name="40% - 강조색5 2 4 2 3 2 6" xfId="19719" xr:uid="{00000000-0005-0000-0000-0000AC4C0000}"/>
    <cellStyle name="40% - 강조색5 2 4 2 3 3" xfId="19720" xr:uid="{00000000-0005-0000-0000-0000AD4C0000}"/>
    <cellStyle name="40% - 강조색5 2 4 2 3 3 2" xfId="19721" xr:uid="{00000000-0005-0000-0000-0000AE4C0000}"/>
    <cellStyle name="40% - 강조색5 2 4 2 3 4" xfId="19722" xr:uid="{00000000-0005-0000-0000-0000AF4C0000}"/>
    <cellStyle name="40% - 강조색5 2 4 2 3 4 2" xfId="19723" xr:uid="{00000000-0005-0000-0000-0000B04C0000}"/>
    <cellStyle name="40% - 강조색5 2 4 2 3 5" xfId="19724" xr:uid="{00000000-0005-0000-0000-0000B14C0000}"/>
    <cellStyle name="40% - 강조색5 2 4 2 3 5 2" xfId="19725" xr:uid="{00000000-0005-0000-0000-0000B24C0000}"/>
    <cellStyle name="40% - 강조색5 2 4 2 3 6" xfId="19726" xr:uid="{00000000-0005-0000-0000-0000B34C0000}"/>
    <cellStyle name="40% - 강조색5 2 4 2 3 7" xfId="19727" xr:uid="{00000000-0005-0000-0000-0000B44C0000}"/>
    <cellStyle name="40% - 강조색5 2 4 2 3 8" xfId="19728" xr:uid="{00000000-0005-0000-0000-0000B54C0000}"/>
    <cellStyle name="40% - 강조색5 2 4 2 3 9" xfId="19729" xr:uid="{00000000-0005-0000-0000-0000B64C0000}"/>
    <cellStyle name="40% - 강조색5 2 4 2 4" xfId="19730" xr:uid="{00000000-0005-0000-0000-0000B74C0000}"/>
    <cellStyle name="40% - 강조색5 2 4 2 4 2" xfId="19731" xr:uid="{00000000-0005-0000-0000-0000B84C0000}"/>
    <cellStyle name="40% - 강조색5 2 4 2 4 3" xfId="19732" xr:uid="{00000000-0005-0000-0000-0000B94C0000}"/>
    <cellStyle name="40% - 강조색5 2 4 2 4 4" xfId="19733" xr:uid="{00000000-0005-0000-0000-0000BA4C0000}"/>
    <cellStyle name="40% - 강조색5 2 4 2 4 5" xfId="19734" xr:uid="{00000000-0005-0000-0000-0000BB4C0000}"/>
    <cellStyle name="40% - 강조색5 2 4 2 4 6" xfId="19735" xr:uid="{00000000-0005-0000-0000-0000BC4C0000}"/>
    <cellStyle name="40% - 강조색5 2 4 2 5" xfId="19736" xr:uid="{00000000-0005-0000-0000-0000BD4C0000}"/>
    <cellStyle name="40% - 강조색5 2 4 2 5 2" xfId="19737" xr:uid="{00000000-0005-0000-0000-0000BE4C0000}"/>
    <cellStyle name="40% - 강조색5 2 4 2 6" xfId="19738" xr:uid="{00000000-0005-0000-0000-0000BF4C0000}"/>
    <cellStyle name="40% - 강조색5 2 4 2 6 2" xfId="19739" xr:uid="{00000000-0005-0000-0000-0000C04C0000}"/>
    <cellStyle name="40% - 강조색5 2 4 2 7" xfId="19740" xr:uid="{00000000-0005-0000-0000-0000C14C0000}"/>
    <cellStyle name="40% - 강조색5 2 4 2 7 2" xfId="19741" xr:uid="{00000000-0005-0000-0000-0000C24C0000}"/>
    <cellStyle name="40% - 강조색5 2 4 2 8" xfId="19742" xr:uid="{00000000-0005-0000-0000-0000C34C0000}"/>
    <cellStyle name="40% - 강조색5 2 4 2 9" xfId="19743" xr:uid="{00000000-0005-0000-0000-0000C44C0000}"/>
    <cellStyle name="40% - 강조색5 2 4 3" xfId="19744" xr:uid="{00000000-0005-0000-0000-0000C54C0000}"/>
    <cellStyle name="40% - 강조색5 2 4 3 10" xfId="19745" xr:uid="{00000000-0005-0000-0000-0000C64C0000}"/>
    <cellStyle name="40% - 강조색5 2 4 3 2" xfId="19746" xr:uid="{00000000-0005-0000-0000-0000C74C0000}"/>
    <cellStyle name="40% - 강조색5 2 4 3 2 2" xfId="19747" xr:uid="{00000000-0005-0000-0000-0000C84C0000}"/>
    <cellStyle name="40% - 강조색5 2 4 3 2 2 2" xfId="19748" xr:uid="{00000000-0005-0000-0000-0000C94C0000}"/>
    <cellStyle name="40% - 강조색5 2 4 3 2 2 3" xfId="19749" xr:uid="{00000000-0005-0000-0000-0000CA4C0000}"/>
    <cellStyle name="40% - 강조색5 2 4 3 2 2 4" xfId="19750" xr:uid="{00000000-0005-0000-0000-0000CB4C0000}"/>
    <cellStyle name="40% - 강조색5 2 4 3 2 2 5" xfId="19751" xr:uid="{00000000-0005-0000-0000-0000CC4C0000}"/>
    <cellStyle name="40% - 강조색5 2 4 3 2 3" xfId="19752" xr:uid="{00000000-0005-0000-0000-0000CD4C0000}"/>
    <cellStyle name="40% - 강조색5 2 4 3 2 4" xfId="19753" xr:uid="{00000000-0005-0000-0000-0000CE4C0000}"/>
    <cellStyle name="40% - 강조색5 2 4 3 2 5" xfId="19754" xr:uid="{00000000-0005-0000-0000-0000CF4C0000}"/>
    <cellStyle name="40% - 강조색5 2 4 3 2 6" xfId="19755" xr:uid="{00000000-0005-0000-0000-0000D04C0000}"/>
    <cellStyle name="40% - 강조색5 2 4 3 2 7" xfId="19756" xr:uid="{00000000-0005-0000-0000-0000D14C0000}"/>
    <cellStyle name="40% - 강조색5 2 4 3 3" xfId="19757" xr:uid="{00000000-0005-0000-0000-0000D24C0000}"/>
    <cellStyle name="40% - 강조색5 2 4 3 3 2" xfId="19758" xr:uid="{00000000-0005-0000-0000-0000D34C0000}"/>
    <cellStyle name="40% - 강조색5 2 4 3 3 3" xfId="19759" xr:uid="{00000000-0005-0000-0000-0000D44C0000}"/>
    <cellStyle name="40% - 강조색5 2 4 3 3 4" xfId="19760" xr:uid="{00000000-0005-0000-0000-0000D54C0000}"/>
    <cellStyle name="40% - 강조색5 2 4 3 3 5" xfId="19761" xr:uid="{00000000-0005-0000-0000-0000D64C0000}"/>
    <cellStyle name="40% - 강조색5 2 4 3 3 6" xfId="19762" xr:uid="{00000000-0005-0000-0000-0000D74C0000}"/>
    <cellStyle name="40% - 강조색5 2 4 3 4" xfId="19763" xr:uid="{00000000-0005-0000-0000-0000D84C0000}"/>
    <cellStyle name="40% - 강조색5 2 4 3 4 2" xfId="19764" xr:uid="{00000000-0005-0000-0000-0000D94C0000}"/>
    <cellStyle name="40% - 강조색5 2 4 3 4 3" xfId="19765" xr:uid="{00000000-0005-0000-0000-0000DA4C0000}"/>
    <cellStyle name="40% - 강조색5 2 4 3 5" xfId="19766" xr:uid="{00000000-0005-0000-0000-0000DB4C0000}"/>
    <cellStyle name="40% - 강조색5 2 4 3 5 2" xfId="19767" xr:uid="{00000000-0005-0000-0000-0000DC4C0000}"/>
    <cellStyle name="40% - 강조색5 2 4 3 6" xfId="19768" xr:uid="{00000000-0005-0000-0000-0000DD4C0000}"/>
    <cellStyle name="40% - 강조색5 2 4 3 7" xfId="19769" xr:uid="{00000000-0005-0000-0000-0000DE4C0000}"/>
    <cellStyle name="40% - 강조색5 2 4 3 8" xfId="19770" xr:uid="{00000000-0005-0000-0000-0000DF4C0000}"/>
    <cellStyle name="40% - 강조색5 2 4 3 9" xfId="19771" xr:uid="{00000000-0005-0000-0000-0000E04C0000}"/>
    <cellStyle name="40% - 강조색5 2 4 4" xfId="19772" xr:uid="{00000000-0005-0000-0000-0000E14C0000}"/>
    <cellStyle name="40% - 강조색5 2 4 4 10" xfId="19773" xr:uid="{00000000-0005-0000-0000-0000E24C0000}"/>
    <cellStyle name="40% - 강조색5 2 4 4 2" xfId="19774" xr:uid="{00000000-0005-0000-0000-0000E34C0000}"/>
    <cellStyle name="40% - 강조색5 2 4 4 2 2" xfId="19775" xr:uid="{00000000-0005-0000-0000-0000E44C0000}"/>
    <cellStyle name="40% - 강조색5 2 4 4 2 2 2" xfId="19776" xr:uid="{00000000-0005-0000-0000-0000E54C0000}"/>
    <cellStyle name="40% - 강조색5 2 4 4 2 2 3" xfId="19777" xr:uid="{00000000-0005-0000-0000-0000E64C0000}"/>
    <cellStyle name="40% - 강조색5 2 4 4 2 2 4" xfId="19778" xr:uid="{00000000-0005-0000-0000-0000E74C0000}"/>
    <cellStyle name="40% - 강조색5 2 4 4 2 2 5" xfId="19779" xr:uid="{00000000-0005-0000-0000-0000E84C0000}"/>
    <cellStyle name="40% - 강조색5 2 4 4 2 3" xfId="19780" xr:uid="{00000000-0005-0000-0000-0000E94C0000}"/>
    <cellStyle name="40% - 강조색5 2 4 4 2 4" xfId="19781" xr:uid="{00000000-0005-0000-0000-0000EA4C0000}"/>
    <cellStyle name="40% - 강조색5 2 4 4 2 5" xfId="19782" xr:uid="{00000000-0005-0000-0000-0000EB4C0000}"/>
    <cellStyle name="40% - 강조색5 2 4 4 2 6" xfId="19783" xr:uid="{00000000-0005-0000-0000-0000EC4C0000}"/>
    <cellStyle name="40% - 강조색5 2 4 4 2 7" xfId="19784" xr:uid="{00000000-0005-0000-0000-0000ED4C0000}"/>
    <cellStyle name="40% - 강조색5 2 4 4 3" xfId="19785" xr:uid="{00000000-0005-0000-0000-0000EE4C0000}"/>
    <cellStyle name="40% - 강조색5 2 4 4 3 2" xfId="19786" xr:uid="{00000000-0005-0000-0000-0000EF4C0000}"/>
    <cellStyle name="40% - 강조색5 2 4 4 3 3" xfId="19787" xr:uid="{00000000-0005-0000-0000-0000F04C0000}"/>
    <cellStyle name="40% - 강조색5 2 4 4 3 4" xfId="19788" xr:uid="{00000000-0005-0000-0000-0000F14C0000}"/>
    <cellStyle name="40% - 강조색5 2 4 4 3 5" xfId="19789" xr:uid="{00000000-0005-0000-0000-0000F24C0000}"/>
    <cellStyle name="40% - 강조색5 2 4 4 3 6" xfId="19790" xr:uid="{00000000-0005-0000-0000-0000F34C0000}"/>
    <cellStyle name="40% - 강조색5 2 4 4 4" xfId="19791" xr:uid="{00000000-0005-0000-0000-0000F44C0000}"/>
    <cellStyle name="40% - 강조색5 2 4 4 4 2" xfId="19792" xr:uid="{00000000-0005-0000-0000-0000F54C0000}"/>
    <cellStyle name="40% - 강조색5 2 4 4 4 3" xfId="19793" xr:uid="{00000000-0005-0000-0000-0000F64C0000}"/>
    <cellStyle name="40% - 강조색5 2 4 4 5" xfId="19794" xr:uid="{00000000-0005-0000-0000-0000F74C0000}"/>
    <cellStyle name="40% - 강조색5 2 4 4 5 2" xfId="19795" xr:uid="{00000000-0005-0000-0000-0000F84C0000}"/>
    <cellStyle name="40% - 강조색5 2 4 4 6" xfId="19796" xr:uid="{00000000-0005-0000-0000-0000F94C0000}"/>
    <cellStyle name="40% - 강조색5 2 4 4 7" xfId="19797" xr:uid="{00000000-0005-0000-0000-0000FA4C0000}"/>
    <cellStyle name="40% - 강조색5 2 4 4 8" xfId="19798" xr:uid="{00000000-0005-0000-0000-0000FB4C0000}"/>
    <cellStyle name="40% - 강조색5 2 4 4 9" xfId="19799" xr:uid="{00000000-0005-0000-0000-0000FC4C0000}"/>
    <cellStyle name="40% - 강조색5 2 4 5" xfId="19800" xr:uid="{00000000-0005-0000-0000-0000FD4C0000}"/>
    <cellStyle name="40% - 강조색5 2 4 5 10" xfId="19801" xr:uid="{00000000-0005-0000-0000-0000FE4C0000}"/>
    <cellStyle name="40% - 강조색5 2 4 5 2" xfId="19802" xr:uid="{00000000-0005-0000-0000-0000FF4C0000}"/>
    <cellStyle name="40% - 강조색5 2 4 5 2 2" xfId="19803" xr:uid="{00000000-0005-0000-0000-0000004D0000}"/>
    <cellStyle name="40% - 강조색5 2 4 5 2 3" xfId="19804" xr:uid="{00000000-0005-0000-0000-0000014D0000}"/>
    <cellStyle name="40% - 강조색5 2 4 5 2 4" xfId="19805" xr:uid="{00000000-0005-0000-0000-0000024D0000}"/>
    <cellStyle name="40% - 강조색5 2 4 5 2 5" xfId="19806" xr:uid="{00000000-0005-0000-0000-0000034D0000}"/>
    <cellStyle name="40% - 강조색5 2 4 5 2 6" xfId="19807" xr:uid="{00000000-0005-0000-0000-0000044D0000}"/>
    <cellStyle name="40% - 강조색5 2 4 5 3" xfId="19808" xr:uid="{00000000-0005-0000-0000-0000054D0000}"/>
    <cellStyle name="40% - 강조색5 2 4 5 3 2" xfId="19809" xr:uid="{00000000-0005-0000-0000-0000064D0000}"/>
    <cellStyle name="40% - 강조색5 2 4 5 3 3" xfId="19810" xr:uid="{00000000-0005-0000-0000-0000074D0000}"/>
    <cellStyle name="40% - 강조색5 2 4 5 4" xfId="19811" xr:uid="{00000000-0005-0000-0000-0000084D0000}"/>
    <cellStyle name="40% - 강조색5 2 4 5 4 2" xfId="19812" xr:uid="{00000000-0005-0000-0000-0000094D0000}"/>
    <cellStyle name="40% - 강조색5 2 4 5 5" xfId="19813" xr:uid="{00000000-0005-0000-0000-00000A4D0000}"/>
    <cellStyle name="40% - 강조색5 2 4 5 5 2" xfId="19814" xr:uid="{00000000-0005-0000-0000-00000B4D0000}"/>
    <cellStyle name="40% - 강조색5 2 4 5 6" xfId="19815" xr:uid="{00000000-0005-0000-0000-00000C4D0000}"/>
    <cellStyle name="40% - 강조색5 2 4 5 7" xfId="19816" xr:uid="{00000000-0005-0000-0000-00000D4D0000}"/>
    <cellStyle name="40% - 강조색5 2 4 5 8" xfId="19817" xr:uid="{00000000-0005-0000-0000-00000E4D0000}"/>
    <cellStyle name="40% - 강조색5 2 4 5 9" xfId="19818" xr:uid="{00000000-0005-0000-0000-00000F4D0000}"/>
    <cellStyle name="40% - 강조색5 2 4 6" xfId="19819" xr:uid="{00000000-0005-0000-0000-0000104D0000}"/>
    <cellStyle name="40% - 강조색5 2 4 6 10" xfId="19820" xr:uid="{00000000-0005-0000-0000-0000114D0000}"/>
    <cellStyle name="40% - 강조색5 2 4 6 2" xfId="19821" xr:uid="{00000000-0005-0000-0000-0000124D0000}"/>
    <cellStyle name="40% - 강조색5 2 4 6 2 2" xfId="19822" xr:uid="{00000000-0005-0000-0000-0000134D0000}"/>
    <cellStyle name="40% - 강조색5 2 4 6 3" xfId="19823" xr:uid="{00000000-0005-0000-0000-0000144D0000}"/>
    <cellStyle name="40% - 강조색5 2 4 6 3 2" xfId="19824" xr:uid="{00000000-0005-0000-0000-0000154D0000}"/>
    <cellStyle name="40% - 강조색5 2 4 6 4" xfId="19825" xr:uid="{00000000-0005-0000-0000-0000164D0000}"/>
    <cellStyle name="40% - 강조색5 2 4 6 4 2" xfId="19826" xr:uid="{00000000-0005-0000-0000-0000174D0000}"/>
    <cellStyle name="40% - 강조색5 2 4 6 5" xfId="19827" xr:uid="{00000000-0005-0000-0000-0000184D0000}"/>
    <cellStyle name="40% - 강조색5 2 4 6 5 2" xfId="19828" xr:uid="{00000000-0005-0000-0000-0000194D0000}"/>
    <cellStyle name="40% - 강조색5 2 4 6 6" xfId="19829" xr:uid="{00000000-0005-0000-0000-00001A4D0000}"/>
    <cellStyle name="40% - 강조색5 2 4 6 7" xfId="19830" xr:uid="{00000000-0005-0000-0000-00001B4D0000}"/>
    <cellStyle name="40% - 강조색5 2 4 6 8" xfId="19831" xr:uid="{00000000-0005-0000-0000-00001C4D0000}"/>
    <cellStyle name="40% - 강조색5 2 4 6 9" xfId="19832" xr:uid="{00000000-0005-0000-0000-00001D4D0000}"/>
    <cellStyle name="40% - 강조색5 2 4 7" xfId="19833" xr:uid="{00000000-0005-0000-0000-00001E4D0000}"/>
    <cellStyle name="40% - 강조색5 2 4 7 2" xfId="19834" xr:uid="{00000000-0005-0000-0000-00001F4D0000}"/>
    <cellStyle name="40% - 강조색5 2 4 7 3" xfId="19835" xr:uid="{00000000-0005-0000-0000-0000204D0000}"/>
    <cellStyle name="40% - 강조색5 2 4 8" xfId="19836" xr:uid="{00000000-0005-0000-0000-0000214D0000}"/>
    <cellStyle name="40% - 강조색5 2 4 8 2" xfId="19837" xr:uid="{00000000-0005-0000-0000-0000224D0000}"/>
    <cellStyle name="40% - 강조색5 2 4 8 3" xfId="19838" xr:uid="{00000000-0005-0000-0000-0000234D0000}"/>
    <cellStyle name="40% - 강조색5 2 4 9" xfId="19839" xr:uid="{00000000-0005-0000-0000-0000244D0000}"/>
    <cellStyle name="40% - 강조색5 2 4 9 2" xfId="19840" xr:uid="{00000000-0005-0000-0000-0000254D0000}"/>
    <cellStyle name="40% - 강조색5 2 5" xfId="19841" xr:uid="{00000000-0005-0000-0000-0000264D0000}"/>
    <cellStyle name="40% - 강조색5 2 5 10" xfId="19842" xr:uid="{00000000-0005-0000-0000-0000274D0000}"/>
    <cellStyle name="40% - 강조색5 2 5 11" xfId="19843" xr:uid="{00000000-0005-0000-0000-0000284D0000}"/>
    <cellStyle name="40% - 강조색5 2 5 12" xfId="19844" xr:uid="{00000000-0005-0000-0000-0000294D0000}"/>
    <cellStyle name="40% - 강조색5 2 5 13" xfId="19845" xr:uid="{00000000-0005-0000-0000-00002A4D0000}"/>
    <cellStyle name="40% - 강조색5 2 5 14" xfId="19846" xr:uid="{00000000-0005-0000-0000-00002B4D0000}"/>
    <cellStyle name="40% - 강조색5 2 5 2" xfId="19847" xr:uid="{00000000-0005-0000-0000-00002C4D0000}"/>
    <cellStyle name="40% - 강조색5 2 5 2 10" xfId="19848" xr:uid="{00000000-0005-0000-0000-00002D4D0000}"/>
    <cellStyle name="40% - 강조색5 2 5 2 11" xfId="19849" xr:uid="{00000000-0005-0000-0000-00002E4D0000}"/>
    <cellStyle name="40% - 강조색5 2 5 2 12" xfId="19850" xr:uid="{00000000-0005-0000-0000-00002F4D0000}"/>
    <cellStyle name="40% - 강조색5 2 5 2 2" xfId="19851" xr:uid="{00000000-0005-0000-0000-0000304D0000}"/>
    <cellStyle name="40% - 강조색5 2 5 2 2 10" xfId="19852" xr:uid="{00000000-0005-0000-0000-0000314D0000}"/>
    <cellStyle name="40% - 강조색5 2 5 2 2 2" xfId="19853" xr:uid="{00000000-0005-0000-0000-0000324D0000}"/>
    <cellStyle name="40% - 강조색5 2 5 2 2 2 2" xfId="19854" xr:uid="{00000000-0005-0000-0000-0000334D0000}"/>
    <cellStyle name="40% - 강조색5 2 5 2 2 2 2 2" xfId="19855" xr:uid="{00000000-0005-0000-0000-0000344D0000}"/>
    <cellStyle name="40% - 강조색5 2 5 2 2 2 2 3" xfId="19856" xr:uid="{00000000-0005-0000-0000-0000354D0000}"/>
    <cellStyle name="40% - 강조색5 2 5 2 2 2 2 4" xfId="19857" xr:uid="{00000000-0005-0000-0000-0000364D0000}"/>
    <cellStyle name="40% - 강조색5 2 5 2 2 2 2 5" xfId="19858" xr:uid="{00000000-0005-0000-0000-0000374D0000}"/>
    <cellStyle name="40% - 강조색5 2 5 2 2 2 3" xfId="19859" xr:uid="{00000000-0005-0000-0000-0000384D0000}"/>
    <cellStyle name="40% - 강조색5 2 5 2 2 2 4" xfId="19860" xr:uid="{00000000-0005-0000-0000-0000394D0000}"/>
    <cellStyle name="40% - 강조색5 2 5 2 2 2 5" xfId="19861" xr:uid="{00000000-0005-0000-0000-00003A4D0000}"/>
    <cellStyle name="40% - 강조색5 2 5 2 2 2 6" xfId="19862" xr:uid="{00000000-0005-0000-0000-00003B4D0000}"/>
    <cellStyle name="40% - 강조색5 2 5 2 2 2 7" xfId="19863" xr:uid="{00000000-0005-0000-0000-00003C4D0000}"/>
    <cellStyle name="40% - 강조색5 2 5 2 2 3" xfId="19864" xr:uid="{00000000-0005-0000-0000-00003D4D0000}"/>
    <cellStyle name="40% - 강조색5 2 5 2 2 3 2" xfId="19865" xr:uid="{00000000-0005-0000-0000-00003E4D0000}"/>
    <cellStyle name="40% - 강조색5 2 5 2 2 3 3" xfId="19866" xr:uid="{00000000-0005-0000-0000-00003F4D0000}"/>
    <cellStyle name="40% - 강조색5 2 5 2 2 3 4" xfId="19867" xr:uid="{00000000-0005-0000-0000-0000404D0000}"/>
    <cellStyle name="40% - 강조색5 2 5 2 2 3 5" xfId="19868" xr:uid="{00000000-0005-0000-0000-0000414D0000}"/>
    <cellStyle name="40% - 강조색5 2 5 2 2 3 6" xfId="19869" xr:uid="{00000000-0005-0000-0000-0000424D0000}"/>
    <cellStyle name="40% - 강조색5 2 5 2 2 4" xfId="19870" xr:uid="{00000000-0005-0000-0000-0000434D0000}"/>
    <cellStyle name="40% - 강조색5 2 5 2 2 4 2" xfId="19871" xr:uid="{00000000-0005-0000-0000-0000444D0000}"/>
    <cellStyle name="40% - 강조색5 2 5 2 2 5" xfId="19872" xr:uid="{00000000-0005-0000-0000-0000454D0000}"/>
    <cellStyle name="40% - 강조색5 2 5 2 2 5 2" xfId="19873" xr:uid="{00000000-0005-0000-0000-0000464D0000}"/>
    <cellStyle name="40% - 강조색5 2 5 2 2 6" xfId="19874" xr:uid="{00000000-0005-0000-0000-0000474D0000}"/>
    <cellStyle name="40% - 강조색5 2 5 2 2 7" xfId="19875" xr:uid="{00000000-0005-0000-0000-0000484D0000}"/>
    <cellStyle name="40% - 강조색5 2 5 2 2 8" xfId="19876" xr:uid="{00000000-0005-0000-0000-0000494D0000}"/>
    <cellStyle name="40% - 강조색5 2 5 2 2 9" xfId="19877" xr:uid="{00000000-0005-0000-0000-00004A4D0000}"/>
    <cellStyle name="40% - 강조색5 2 5 2 3" xfId="19878" xr:uid="{00000000-0005-0000-0000-00004B4D0000}"/>
    <cellStyle name="40% - 강조색5 2 5 2 3 10" xfId="19879" xr:uid="{00000000-0005-0000-0000-00004C4D0000}"/>
    <cellStyle name="40% - 강조색5 2 5 2 3 2" xfId="19880" xr:uid="{00000000-0005-0000-0000-00004D4D0000}"/>
    <cellStyle name="40% - 강조색5 2 5 2 3 2 2" xfId="19881" xr:uid="{00000000-0005-0000-0000-00004E4D0000}"/>
    <cellStyle name="40% - 강조색5 2 5 2 3 2 3" xfId="19882" xr:uid="{00000000-0005-0000-0000-00004F4D0000}"/>
    <cellStyle name="40% - 강조색5 2 5 2 3 2 4" xfId="19883" xr:uid="{00000000-0005-0000-0000-0000504D0000}"/>
    <cellStyle name="40% - 강조색5 2 5 2 3 2 5" xfId="19884" xr:uid="{00000000-0005-0000-0000-0000514D0000}"/>
    <cellStyle name="40% - 강조색5 2 5 2 3 2 6" xfId="19885" xr:uid="{00000000-0005-0000-0000-0000524D0000}"/>
    <cellStyle name="40% - 강조색5 2 5 2 3 3" xfId="19886" xr:uid="{00000000-0005-0000-0000-0000534D0000}"/>
    <cellStyle name="40% - 강조색5 2 5 2 3 3 2" xfId="19887" xr:uid="{00000000-0005-0000-0000-0000544D0000}"/>
    <cellStyle name="40% - 강조색5 2 5 2 3 4" xfId="19888" xr:uid="{00000000-0005-0000-0000-0000554D0000}"/>
    <cellStyle name="40% - 강조색5 2 5 2 3 4 2" xfId="19889" xr:uid="{00000000-0005-0000-0000-0000564D0000}"/>
    <cellStyle name="40% - 강조색5 2 5 2 3 5" xfId="19890" xr:uid="{00000000-0005-0000-0000-0000574D0000}"/>
    <cellStyle name="40% - 강조색5 2 5 2 3 5 2" xfId="19891" xr:uid="{00000000-0005-0000-0000-0000584D0000}"/>
    <cellStyle name="40% - 강조색5 2 5 2 3 6" xfId="19892" xr:uid="{00000000-0005-0000-0000-0000594D0000}"/>
    <cellStyle name="40% - 강조색5 2 5 2 3 7" xfId="19893" xr:uid="{00000000-0005-0000-0000-00005A4D0000}"/>
    <cellStyle name="40% - 강조색5 2 5 2 3 8" xfId="19894" xr:uid="{00000000-0005-0000-0000-00005B4D0000}"/>
    <cellStyle name="40% - 강조색5 2 5 2 3 9" xfId="19895" xr:uid="{00000000-0005-0000-0000-00005C4D0000}"/>
    <cellStyle name="40% - 강조색5 2 5 2 4" xfId="19896" xr:uid="{00000000-0005-0000-0000-00005D4D0000}"/>
    <cellStyle name="40% - 강조색5 2 5 2 4 2" xfId="19897" xr:uid="{00000000-0005-0000-0000-00005E4D0000}"/>
    <cellStyle name="40% - 강조색5 2 5 2 4 3" xfId="19898" xr:uid="{00000000-0005-0000-0000-00005F4D0000}"/>
    <cellStyle name="40% - 강조색5 2 5 2 4 4" xfId="19899" xr:uid="{00000000-0005-0000-0000-0000604D0000}"/>
    <cellStyle name="40% - 강조색5 2 5 2 4 5" xfId="19900" xr:uid="{00000000-0005-0000-0000-0000614D0000}"/>
    <cellStyle name="40% - 강조색5 2 5 2 4 6" xfId="19901" xr:uid="{00000000-0005-0000-0000-0000624D0000}"/>
    <cellStyle name="40% - 강조색5 2 5 2 5" xfId="19902" xr:uid="{00000000-0005-0000-0000-0000634D0000}"/>
    <cellStyle name="40% - 강조색5 2 5 2 5 2" xfId="19903" xr:uid="{00000000-0005-0000-0000-0000644D0000}"/>
    <cellStyle name="40% - 강조색5 2 5 2 6" xfId="19904" xr:uid="{00000000-0005-0000-0000-0000654D0000}"/>
    <cellStyle name="40% - 강조색5 2 5 2 6 2" xfId="19905" xr:uid="{00000000-0005-0000-0000-0000664D0000}"/>
    <cellStyle name="40% - 강조색5 2 5 2 7" xfId="19906" xr:uid="{00000000-0005-0000-0000-0000674D0000}"/>
    <cellStyle name="40% - 강조색5 2 5 2 7 2" xfId="19907" xr:uid="{00000000-0005-0000-0000-0000684D0000}"/>
    <cellStyle name="40% - 강조색5 2 5 2 8" xfId="19908" xr:uid="{00000000-0005-0000-0000-0000694D0000}"/>
    <cellStyle name="40% - 강조색5 2 5 2 9" xfId="19909" xr:uid="{00000000-0005-0000-0000-00006A4D0000}"/>
    <cellStyle name="40% - 강조색5 2 5 3" xfId="19910" xr:uid="{00000000-0005-0000-0000-00006B4D0000}"/>
    <cellStyle name="40% - 강조색5 2 5 3 10" xfId="19911" xr:uid="{00000000-0005-0000-0000-00006C4D0000}"/>
    <cellStyle name="40% - 강조색5 2 5 3 2" xfId="19912" xr:uid="{00000000-0005-0000-0000-00006D4D0000}"/>
    <cellStyle name="40% - 강조색5 2 5 3 2 2" xfId="19913" xr:uid="{00000000-0005-0000-0000-00006E4D0000}"/>
    <cellStyle name="40% - 강조색5 2 5 3 2 2 2" xfId="19914" xr:uid="{00000000-0005-0000-0000-00006F4D0000}"/>
    <cellStyle name="40% - 강조색5 2 5 3 2 2 3" xfId="19915" xr:uid="{00000000-0005-0000-0000-0000704D0000}"/>
    <cellStyle name="40% - 강조색5 2 5 3 2 2 4" xfId="19916" xr:uid="{00000000-0005-0000-0000-0000714D0000}"/>
    <cellStyle name="40% - 강조색5 2 5 3 2 2 5" xfId="19917" xr:uid="{00000000-0005-0000-0000-0000724D0000}"/>
    <cellStyle name="40% - 강조색5 2 5 3 2 3" xfId="19918" xr:uid="{00000000-0005-0000-0000-0000734D0000}"/>
    <cellStyle name="40% - 강조색5 2 5 3 2 4" xfId="19919" xr:uid="{00000000-0005-0000-0000-0000744D0000}"/>
    <cellStyle name="40% - 강조색5 2 5 3 2 5" xfId="19920" xr:uid="{00000000-0005-0000-0000-0000754D0000}"/>
    <cellStyle name="40% - 강조색5 2 5 3 2 6" xfId="19921" xr:uid="{00000000-0005-0000-0000-0000764D0000}"/>
    <cellStyle name="40% - 강조색5 2 5 3 2 7" xfId="19922" xr:uid="{00000000-0005-0000-0000-0000774D0000}"/>
    <cellStyle name="40% - 강조색5 2 5 3 3" xfId="19923" xr:uid="{00000000-0005-0000-0000-0000784D0000}"/>
    <cellStyle name="40% - 강조색5 2 5 3 3 2" xfId="19924" xr:uid="{00000000-0005-0000-0000-0000794D0000}"/>
    <cellStyle name="40% - 강조색5 2 5 3 3 3" xfId="19925" xr:uid="{00000000-0005-0000-0000-00007A4D0000}"/>
    <cellStyle name="40% - 강조색5 2 5 3 3 4" xfId="19926" xr:uid="{00000000-0005-0000-0000-00007B4D0000}"/>
    <cellStyle name="40% - 강조색5 2 5 3 3 5" xfId="19927" xr:uid="{00000000-0005-0000-0000-00007C4D0000}"/>
    <cellStyle name="40% - 강조색5 2 5 3 3 6" xfId="19928" xr:uid="{00000000-0005-0000-0000-00007D4D0000}"/>
    <cellStyle name="40% - 강조색5 2 5 3 4" xfId="19929" xr:uid="{00000000-0005-0000-0000-00007E4D0000}"/>
    <cellStyle name="40% - 강조색5 2 5 3 4 2" xfId="19930" xr:uid="{00000000-0005-0000-0000-00007F4D0000}"/>
    <cellStyle name="40% - 강조색5 2 5 3 5" xfId="19931" xr:uid="{00000000-0005-0000-0000-0000804D0000}"/>
    <cellStyle name="40% - 강조색5 2 5 3 5 2" xfId="19932" xr:uid="{00000000-0005-0000-0000-0000814D0000}"/>
    <cellStyle name="40% - 강조색5 2 5 3 6" xfId="19933" xr:uid="{00000000-0005-0000-0000-0000824D0000}"/>
    <cellStyle name="40% - 강조색5 2 5 3 7" xfId="19934" xr:uid="{00000000-0005-0000-0000-0000834D0000}"/>
    <cellStyle name="40% - 강조색5 2 5 3 8" xfId="19935" xr:uid="{00000000-0005-0000-0000-0000844D0000}"/>
    <cellStyle name="40% - 강조색5 2 5 3 9" xfId="19936" xr:uid="{00000000-0005-0000-0000-0000854D0000}"/>
    <cellStyle name="40% - 강조색5 2 5 4" xfId="19937" xr:uid="{00000000-0005-0000-0000-0000864D0000}"/>
    <cellStyle name="40% - 강조색5 2 5 4 10" xfId="19938" xr:uid="{00000000-0005-0000-0000-0000874D0000}"/>
    <cellStyle name="40% - 강조색5 2 5 4 2" xfId="19939" xr:uid="{00000000-0005-0000-0000-0000884D0000}"/>
    <cellStyle name="40% - 강조색5 2 5 4 2 2" xfId="19940" xr:uid="{00000000-0005-0000-0000-0000894D0000}"/>
    <cellStyle name="40% - 강조색5 2 5 4 2 2 2" xfId="19941" xr:uid="{00000000-0005-0000-0000-00008A4D0000}"/>
    <cellStyle name="40% - 강조색5 2 5 4 2 2 3" xfId="19942" xr:uid="{00000000-0005-0000-0000-00008B4D0000}"/>
    <cellStyle name="40% - 강조색5 2 5 4 2 2 4" xfId="19943" xr:uid="{00000000-0005-0000-0000-00008C4D0000}"/>
    <cellStyle name="40% - 강조색5 2 5 4 2 2 5" xfId="19944" xr:uid="{00000000-0005-0000-0000-00008D4D0000}"/>
    <cellStyle name="40% - 강조색5 2 5 4 2 3" xfId="19945" xr:uid="{00000000-0005-0000-0000-00008E4D0000}"/>
    <cellStyle name="40% - 강조색5 2 5 4 2 4" xfId="19946" xr:uid="{00000000-0005-0000-0000-00008F4D0000}"/>
    <cellStyle name="40% - 강조색5 2 5 4 2 5" xfId="19947" xr:uid="{00000000-0005-0000-0000-0000904D0000}"/>
    <cellStyle name="40% - 강조색5 2 5 4 2 6" xfId="19948" xr:uid="{00000000-0005-0000-0000-0000914D0000}"/>
    <cellStyle name="40% - 강조색5 2 5 4 2 7" xfId="19949" xr:uid="{00000000-0005-0000-0000-0000924D0000}"/>
    <cellStyle name="40% - 강조색5 2 5 4 3" xfId="19950" xr:uid="{00000000-0005-0000-0000-0000934D0000}"/>
    <cellStyle name="40% - 강조색5 2 5 4 3 2" xfId="19951" xr:uid="{00000000-0005-0000-0000-0000944D0000}"/>
    <cellStyle name="40% - 강조색5 2 5 4 3 3" xfId="19952" xr:uid="{00000000-0005-0000-0000-0000954D0000}"/>
    <cellStyle name="40% - 강조색5 2 5 4 3 4" xfId="19953" xr:uid="{00000000-0005-0000-0000-0000964D0000}"/>
    <cellStyle name="40% - 강조색5 2 5 4 3 5" xfId="19954" xr:uid="{00000000-0005-0000-0000-0000974D0000}"/>
    <cellStyle name="40% - 강조색5 2 5 4 3 6" xfId="19955" xr:uid="{00000000-0005-0000-0000-0000984D0000}"/>
    <cellStyle name="40% - 강조색5 2 5 4 4" xfId="19956" xr:uid="{00000000-0005-0000-0000-0000994D0000}"/>
    <cellStyle name="40% - 강조색5 2 5 4 4 2" xfId="19957" xr:uid="{00000000-0005-0000-0000-00009A4D0000}"/>
    <cellStyle name="40% - 강조색5 2 5 4 5" xfId="19958" xr:uid="{00000000-0005-0000-0000-00009B4D0000}"/>
    <cellStyle name="40% - 강조색5 2 5 4 5 2" xfId="19959" xr:uid="{00000000-0005-0000-0000-00009C4D0000}"/>
    <cellStyle name="40% - 강조색5 2 5 4 6" xfId="19960" xr:uid="{00000000-0005-0000-0000-00009D4D0000}"/>
    <cellStyle name="40% - 강조색5 2 5 4 7" xfId="19961" xr:uid="{00000000-0005-0000-0000-00009E4D0000}"/>
    <cellStyle name="40% - 강조색5 2 5 4 8" xfId="19962" xr:uid="{00000000-0005-0000-0000-00009F4D0000}"/>
    <cellStyle name="40% - 강조색5 2 5 4 9" xfId="19963" xr:uid="{00000000-0005-0000-0000-0000A04D0000}"/>
    <cellStyle name="40% - 강조색5 2 5 5" xfId="19964" xr:uid="{00000000-0005-0000-0000-0000A14D0000}"/>
    <cellStyle name="40% - 강조색5 2 5 5 10" xfId="19965" xr:uid="{00000000-0005-0000-0000-0000A24D0000}"/>
    <cellStyle name="40% - 강조색5 2 5 5 2" xfId="19966" xr:uid="{00000000-0005-0000-0000-0000A34D0000}"/>
    <cellStyle name="40% - 강조색5 2 5 5 2 2" xfId="19967" xr:uid="{00000000-0005-0000-0000-0000A44D0000}"/>
    <cellStyle name="40% - 강조색5 2 5 5 2 3" xfId="19968" xr:uid="{00000000-0005-0000-0000-0000A54D0000}"/>
    <cellStyle name="40% - 강조색5 2 5 5 2 4" xfId="19969" xr:uid="{00000000-0005-0000-0000-0000A64D0000}"/>
    <cellStyle name="40% - 강조색5 2 5 5 2 5" xfId="19970" xr:uid="{00000000-0005-0000-0000-0000A74D0000}"/>
    <cellStyle name="40% - 강조색5 2 5 5 2 6" xfId="19971" xr:uid="{00000000-0005-0000-0000-0000A84D0000}"/>
    <cellStyle name="40% - 강조색5 2 5 5 3" xfId="19972" xr:uid="{00000000-0005-0000-0000-0000A94D0000}"/>
    <cellStyle name="40% - 강조색5 2 5 5 3 2" xfId="19973" xr:uid="{00000000-0005-0000-0000-0000AA4D0000}"/>
    <cellStyle name="40% - 강조색5 2 5 5 4" xfId="19974" xr:uid="{00000000-0005-0000-0000-0000AB4D0000}"/>
    <cellStyle name="40% - 강조색5 2 5 5 4 2" xfId="19975" xr:uid="{00000000-0005-0000-0000-0000AC4D0000}"/>
    <cellStyle name="40% - 강조색5 2 5 5 5" xfId="19976" xr:uid="{00000000-0005-0000-0000-0000AD4D0000}"/>
    <cellStyle name="40% - 강조색5 2 5 5 5 2" xfId="19977" xr:uid="{00000000-0005-0000-0000-0000AE4D0000}"/>
    <cellStyle name="40% - 강조색5 2 5 5 6" xfId="19978" xr:uid="{00000000-0005-0000-0000-0000AF4D0000}"/>
    <cellStyle name="40% - 강조색5 2 5 5 7" xfId="19979" xr:uid="{00000000-0005-0000-0000-0000B04D0000}"/>
    <cellStyle name="40% - 강조색5 2 5 5 8" xfId="19980" xr:uid="{00000000-0005-0000-0000-0000B14D0000}"/>
    <cellStyle name="40% - 강조색5 2 5 5 9" xfId="19981" xr:uid="{00000000-0005-0000-0000-0000B24D0000}"/>
    <cellStyle name="40% - 강조색5 2 5 6" xfId="19982" xr:uid="{00000000-0005-0000-0000-0000B34D0000}"/>
    <cellStyle name="40% - 강조색5 2 5 6 2" xfId="19983" xr:uid="{00000000-0005-0000-0000-0000B44D0000}"/>
    <cellStyle name="40% - 강조색5 2 5 6 3" xfId="19984" xr:uid="{00000000-0005-0000-0000-0000B54D0000}"/>
    <cellStyle name="40% - 강조색5 2 5 6 4" xfId="19985" xr:uid="{00000000-0005-0000-0000-0000B64D0000}"/>
    <cellStyle name="40% - 강조색5 2 5 6 5" xfId="19986" xr:uid="{00000000-0005-0000-0000-0000B74D0000}"/>
    <cellStyle name="40% - 강조색5 2 5 6 6" xfId="19987" xr:uid="{00000000-0005-0000-0000-0000B84D0000}"/>
    <cellStyle name="40% - 강조색5 2 5 7" xfId="19988" xr:uid="{00000000-0005-0000-0000-0000B94D0000}"/>
    <cellStyle name="40% - 강조색5 2 5 7 2" xfId="19989" xr:uid="{00000000-0005-0000-0000-0000BA4D0000}"/>
    <cellStyle name="40% - 강조색5 2 5 8" xfId="19990" xr:uid="{00000000-0005-0000-0000-0000BB4D0000}"/>
    <cellStyle name="40% - 강조색5 2 5 8 2" xfId="19991" xr:uid="{00000000-0005-0000-0000-0000BC4D0000}"/>
    <cellStyle name="40% - 강조색5 2 5 9" xfId="19992" xr:uid="{00000000-0005-0000-0000-0000BD4D0000}"/>
    <cellStyle name="40% - 강조색5 2 5 9 2" xfId="19993" xr:uid="{00000000-0005-0000-0000-0000BE4D0000}"/>
    <cellStyle name="40% - 강조색5 2 6" xfId="19994" xr:uid="{00000000-0005-0000-0000-0000BF4D0000}"/>
    <cellStyle name="40% - 강조색5 2 6 10" xfId="19995" xr:uid="{00000000-0005-0000-0000-0000C04D0000}"/>
    <cellStyle name="40% - 강조색5 2 6 11" xfId="19996" xr:uid="{00000000-0005-0000-0000-0000C14D0000}"/>
    <cellStyle name="40% - 강조색5 2 6 12" xfId="19997" xr:uid="{00000000-0005-0000-0000-0000C24D0000}"/>
    <cellStyle name="40% - 강조색5 2 6 13" xfId="19998" xr:uid="{00000000-0005-0000-0000-0000C34D0000}"/>
    <cellStyle name="40% - 강조색5 2 6 14" xfId="19999" xr:uid="{00000000-0005-0000-0000-0000C44D0000}"/>
    <cellStyle name="40% - 강조색5 2 6 2" xfId="20000" xr:uid="{00000000-0005-0000-0000-0000C54D0000}"/>
    <cellStyle name="40% - 강조색5 2 6 2 10" xfId="20001" xr:uid="{00000000-0005-0000-0000-0000C64D0000}"/>
    <cellStyle name="40% - 강조색5 2 6 2 11" xfId="20002" xr:uid="{00000000-0005-0000-0000-0000C74D0000}"/>
    <cellStyle name="40% - 강조색5 2 6 2 12" xfId="20003" xr:uid="{00000000-0005-0000-0000-0000C84D0000}"/>
    <cellStyle name="40% - 강조색5 2 6 2 2" xfId="20004" xr:uid="{00000000-0005-0000-0000-0000C94D0000}"/>
    <cellStyle name="40% - 강조색5 2 6 2 2 10" xfId="20005" xr:uid="{00000000-0005-0000-0000-0000CA4D0000}"/>
    <cellStyle name="40% - 강조색5 2 6 2 2 2" xfId="20006" xr:uid="{00000000-0005-0000-0000-0000CB4D0000}"/>
    <cellStyle name="40% - 강조색5 2 6 2 2 2 2" xfId="20007" xr:uid="{00000000-0005-0000-0000-0000CC4D0000}"/>
    <cellStyle name="40% - 강조색5 2 6 2 2 2 2 2" xfId="20008" xr:uid="{00000000-0005-0000-0000-0000CD4D0000}"/>
    <cellStyle name="40% - 강조색5 2 6 2 2 2 2 3" xfId="20009" xr:uid="{00000000-0005-0000-0000-0000CE4D0000}"/>
    <cellStyle name="40% - 강조색5 2 6 2 2 2 2 4" xfId="20010" xr:uid="{00000000-0005-0000-0000-0000CF4D0000}"/>
    <cellStyle name="40% - 강조색5 2 6 2 2 2 2 5" xfId="20011" xr:uid="{00000000-0005-0000-0000-0000D04D0000}"/>
    <cellStyle name="40% - 강조색5 2 6 2 2 2 3" xfId="20012" xr:uid="{00000000-0005-0000-0000-0000D14D0000}"/>
    <cellStyle name="40% - 강조색5 2 6 2 2 2 4" xfId="20013" xr:uid="{00000000-0005-0000-0000-0000D24D0000}"/>
    <cellStyle name="40% - 강조색5 2 6 2 2 2 5" xfId="20014" xr:uid="{00000000-0005-0000-0000-0000D34D0000}"/>
    <cellStyle name="40% - 강조색5 2 6 2 2 2 6" xfId="20015" xr:uid="{00000000-0005-0000-0000-0000D44D0000}"/>
    <cellStyle name="40% - 강조색5 2 6 2 2 2 7" xfId="20016" xr:uid="{00000000-0005-0000-0000-0000D54D0000}"/>
    <cellStyle name="40% - 강조색5 2 6 2 2 3" xfId="20017" xr:uid="{00000000-0005-0000-0000-0000D64D0000}"/>
    <cellStyle name="40% - 강조색5 2 6 2 2 3 2" xfId="20018" xr:uid="{00000000-0005-0000-0000-0000D74D0000}"/>
    <cellStyle name="40% - 강조색5 2 6 2 2 3 3" xfId="20019" xr:uid="{00000000-0005-0000-0000-0000D84D0000}"/>
    <cellStyle name="40% - 강조색5 2 6 2 2 3 4" xfId="20020" xr:uid="{00000000-0005-0000-0000-0000D94D0000}"/>
    <cellStyle name="40% - 강조색5 2 6 2 2 3 5" xfId="20021" xr:uid="{00000000-0005-0000-0000-0000DA4D0000}"/>
    <cellStyle name="40% - 강조색5 2 6 2 2 3 6" xfId="20022" xr:uid="{00000000-0005-0000-0000-0000DB4D0000}"/>
    <cellStyle name="40% - 강조색5 2 6 2 2 4" xfId="20023" xr:uid="{00000000-0005-0000-0000-0000DC4D0000}"/>
    <cellStyle name="40% - 강조색5 2 6 2 2 4 2" xfId="20024" xr:uid="{00000000-0005-0000-0000-0000DD4D0000}"/>
    <cellStyle name="40% - 강조색5 2 6 2 2 5" xfId="20025" xr:uid="{00000000-0005-0000-0000-0000DE4D0000}"/>
    <cellStyle name="40% - 강조색5 2 6 2 2 5 2" xfId="20026" xr:uid="{00000000-0005-0000-0000-0000DF4D0000}"/>
    <cellStyle name="40% - 강조색5 2 6 2 2 6" xfId="20027" xr:uid="{00000000-0005-0000-0000-0000E04D0000}"/>
    <cellStyle name="40% - 강조색5 2 6 2 2 7" xfId="20028" xr:uid="{00000000-0005-0000-0000-0000E14D0000}"/>
    <cellStyle name="40% - 강조색5 2 6 2 2 8" xfId="20029" xr:uid="{00000000-0005-0000-0000-0000E24D0000}"/>
    <cellStyle name="40% - 강조색5 2 6 2 2 9" xfId="20030" xr:uid="{00000000-0005-0000-0000-0000E34D0000}"/>
    <cellStyle name="40% - 강조색5 2 6 2 3" xfId="20031" xr:uid="{00000000-0005-0000-0000-0000E44D0000}"/>
    <cellStyle name="40% - 강조색5 2 6 2 3 10" xfId="20032" xr:uid="{00000000-0005-0000-0000-0000E54D0000}"/>
    <cellStyle name="40% - 강조색5 2 6 2 3 2" xfId="20033" xr:uid="{00000000-0005-0000-0000-0000E64D0000}"/>
    <cellStyle name="40% - 강조색5 2 6 2 3 2 2" xfId="20034" xr:uid="{00000000-0005-0000-0000-0000E74D0000}"/>
    <cellStyle name="40% - 강조색5 2 6 2 3 2 3" xfId="20035" xr:uid="{00000000-0005-0000-0000-0000E84D0000}"/>
    <cellStyle name="40% - 강조색5 2 6 2 3 2 4" xfId="20036" xr:uid="{00000000-0005-0000-0000-0000E94D0000}"/>
    <cellStyle name="40% - 강조색5 2 6 2 3 2 5" xfId="20037" xr:uid="{00000000-0005-0000-0000-0000EA4D0000}"/>
    <cellStyle name="40% - 강조색5 2 6 2 3 2 6" xfId="20038" xr:uid="{00000000-0005-0000-0000-0000EB4D0000}"/>
    <cellStyle name="40% - 강조색5 2 6 2 3 3" xfId="20039" xr:uid="{00000000-0005-0000-0000-0000EC4D0000}"/>
    <cellStyle name="40% - 강조색5 2 6 2 3 3 2" xfId="20040" xr:uid="{00000000-0005-0000-0000-0000ED4D0000}"/>
    <cellStyle name="40% - 강조색5 2 6 2 3 4" xfId="20041" xr:uid="{00000000-0005-0000-0000-0000EE4D0000}"/>
    <cellStyle name="40% - 강조색5 2 6 2 3 4 2" xfId="20042" xr:uid="{00000000-0005-0000-0000-0000EF4D0000}"/>
    <cellStyle name="40% - 강조색5 2 6 2 3 5" xfId="20043" xr:uid="{00000000-0005-0000-0000-0000F04D0000}"/>
    <cellStyle name="40% - 강조색5 2 6 2 3 5 2" xfId="20044" xr:uid="{00000000-0005-0000-0000-0000F14D0000}"/>
    <cellStyle name="40% - 강조색5 2 6 2 3 6" xfId="20045" xr:uid="{00000000-0005-0000-0000-0000F24D0000}"/>
    <cellStyle name="40% - 강조색5 2 6 2 3 7" xfId="20046" xr:uid="{00000000-0005-0000-0000-0000F34D0000}"/>
    <cellStyle name="40% - 강조색5 2 6 2 3 8" xfId="20047" xr:uid="{00000000-0005-0000-0000-0000F44D0000}"/>
    <cellStyle name="40% - 강조색5 2 6 2 3 9" xfId="20048" xr:uid="{00000000-0005-0000-0000-0000F54D0000}"/>
    <cellStyle name="40% - 강조색5 2 6 2 4" xfId="20049" xr:uid="{00000000-0005-0000-0000-0000F64D0000}"/>
    <cellStyle name="40% - 강조색5 2 6 2 4 2" xfId="20050" xr:uid="{00000000-0005-0000-0000-0000F74D0000}"/>
    <cellStyle name="40% - 강조색5 2 6 2 4 3" xfId="20051" xr:uid="{00000000-0005-0000-0000-0000F84D0000}"/>
    <cellStyle name="40% - 강조색5 2 6 2 4 4" xfId="20052" xr:uid="{00000000-0005-0000-0000-0000F94D0000}"/>
    <cellStyle name="40% - 강조색5 2 6 2 4 5" xfId="20053" xr:uid="{00000000-0005-0000-0000-0000FA4D0000}"/>
    <cellStyle name="40% - 강조색5 2 6 2 4 6" xfId="20054" xr:uid="{00000000-0005-0000-0000-0000FB4D0000}"/>
    <cellStyle name="40% - 강조색5 2 6 2 5" xfId="20055" xr:uid="{00000000-0005-0000-0000-0000FC4D0000}"/>
    <cellStyle name="40% - 강조색5 2 6 2 5 2" xfId="20056" xr:uid="{00000000-0005-0000-0000-0000FD4D0000}"/>
    <cellStyle name="40% - 강조색5 2 6 2 6" xfId="20057" xr:uid="{00000000-0005-0000-0000-0000FE4D0000}"/>
    <cellStyle name="40% - 강조색5 2 6 2 6 2" xfId="20058" xr:uid="{00000000-0005-0000-0000-0000FF4D0000}"/>
    <cellStyle name="40% - 강조색5 2 6 2 7" xfId="20059" xr:uid="{00000000-0005-0000-0000-0000004E0000}"/>
    <cellStyle name="40% - 강조색5 2 6 2 7 2" xfId="20060" xr:uid="{00000000-0005-0000-0000-0000014E0000}"/>
    <cellStyle name="40% - 강조색5 2 6 2 8" xfId="20061" xr:uid="{00000000-0005-0000-0000-0000024E0000}"/>
    <cellStyle name="40% - 강조색5 2 6 2 9" xfId="20062" xr:uid="{00000000-0005-0000-0000-0000034E0000}"/>
    <cellStyle name="40% - 강조색5 2 6 3" xfId="20063" xr:uid="{00000000-0005-0000-0000-0000044E0000}"/>
    <cellStyle name="40% - 강조색5 2 6 3 10" xfId="20064" xr:uid="{00000000-0005-0000-0000-0000054E0000}"/>
    <cellStyle name="40% - 강조색5 2 6 3 2" xfId="20065" xr:uid="{00000000-0005-0000-0000-0000064E0000}"/>
    <cellStyle name="40% - 강조색5 2 6 3 2 2" xfId="20066" xr:uid="{00000000-0005-0000-0000-0000074E0000}"/>
    <cellStyle name="40% - 강조색5 2 6 3 2 2 2" xfId="20067" xr:uid="{00000000-0005-0000-0000-0000084E0000}"/>
    <cellStyle name="40% - 강조색5 2 6 3 2 2 3" xfId="20068" xr:uid="{00000000-0005-0000-0000-0000094E0000}"/>
    <cellStyle name="40% - 강조색5 2 6 3 2 2 4" xfId="20069" xr:uid="{00000000-0005-0000-0000-00000A4E0000}"/>
    <cellStyle name="40% - 강조색5 2 6 3 2 2 5" xfId="20070" xr:uid="{00000000-0005-0000-0000-00000B4E0000}"/>
    <cellStyle name="40% - 강조색5 2 6 3 2 3" xfId="20071" xr:uid="{00000000-0005-0000-0000-00000C4E0000}"/>
    <cellStyle name="40% - 강조색5 2 6 3 2 4" xfId="20072" xr:uid="{00000000-0005-0000-0000-00000D4E0000}"/>
    <cellStyle name="40% - 강조색5 2 6 3 2 5" xfId="20073" xr:uid="{00000000-0005-0000-0000-00000E4E0000}"/>
    <cellStyle name="40% - 강조색5 2 6 3 2 6" xfId="20074" xr:uid="{00000000-0005-0000-0000-00000F4E0000}"/>
    <cellStyle name="40% - 강조색5 2 6 3 2 7" xfId="20075" xr:uid="{00000000-0005-0000-0000-0000104E0000}"/>
    <cellStyle name="40% - 강조색5 2 6 3 3" xfId="20076" xr:uid="{00000000-0005-0000-0000-0000114E0000}"/>
    <cellStyle name="40% - 강조색5 2 6 3 3 2" xfId="20077" xr:uid="{00000000-0005-0000-0000-0000124E0000}"/>
    <cellStyle name="40% - 강조색5 2 6 3 3 3" xfId="20078" xr:uid="{00000000-0005-0000-0000-0000134E0000}"/>
    <cellStyle name="40% - 강조색5 2 6 3 3 4" xfId="20079" xr:uid="{00000000-0005-0000-0000-0000144E0000}"/>
    <cellStyle name="40% - 강조색5 2 6 3 3 5" xfId="20080" xr:uid="{00000000-0005-0000-0000-0000154E0000}"/>
    <cellStyle name="40% - 강조색5 2 6 3 3 6" xfId="20081" xr:uid="{00000000-0005-0000-0000-0000164E0000}"/>
    <cellStyle name="40% - 강조색5 2 6 3 4" xfId="20082" xr:uid="{00000000-0005-0000-0000-0000174E0000}"/>
    <cellStyle name="40% - 강조색5 2 6 3 4 2" xfId="20083" xr:uid="{00000000-0005-0000-0000-0000184E0000}"/>
    <cellStyle name="40% - 강조색5 2 6 3 5" xfId="20084" xr:uid="{00000000-0005-0000-0000-0000194E0000}"/>
    <cellStyle name="40% - 강조색5 2 6 3 5 2" xfId="20085" xr:uid="{00000000-0005-0000-0000-00001A4E0000}"/>
    <cellStyle name="40% - 강조색5 2 6 3 6" xfId="20086" xr:uid="{00000000-0005-0000-0000-00001B4E0000}"/>
    <cellStyle name="40% - 강조색5 2 6 3 7" xfId="20087" xr:uid="{00000000-0005-0000-0000-00001C4E0000}"/>
    <cellStyle name="40% - 강조색5 2 6 3 8" xfId="20088" xr:uid="{00000000-0005-0000-0000-00001D4E0000}"/>
    <cellStyle name="40% - 강조색5 2 6 3 9" xfId="20089" xr:uid="{00000000-0005-0000-0000-00001E4E0000}"/>
    <cellStyle name="40% - 강조색5 2 6 4" xfId="20090" xr:uid="{00000000-0005-0000-0000-00001F4E0000}"/>
    <cellStyle name="40% - 강조색5 2 6 4 10" xfId="20091" xr:uid="{00000000-0005-0000-0000-0000204E0000}"/>
    <cellStyle name="40% - 강조색5 2 6 4 2" xfId="20092" xr:uid="{00000000-0005-0000-0000-0000214E0000}"/>
    <cellStyle name="40% - 강조색5 2 6 4 2 2" xfId="20093" xr:uid="{00000000-0005-0000-0000-0000224E0000}"/>
    <cellStyle name="40% - 강조색5 2 6 4 2 2 2" xfId="20094" xr:uid="{00000000-0005-0000-0000-0000234E0000}"/>
    <cellStyle name="40% - 강조색5 2 6 4 2 2 3" xfId="20095" xr:uid="{00000000-0005-0000-0000-0000244E0000}"/>
    <cellStyle name="40% - 강조색5 2 6 4 2 2 4" xfId="20096" xr:uid="{00000000-0005-0000-0000-0000254E0000}"/>
    <cellStyle name="40% - 강조색5 2 6 4 2 2 5" xfId="20097" xr:uid="{00000000-0005-0000-0000-0000264E0000}"/>
    <cellStyle name="40% - 강조색5 2 6 4 2 3" xfId="20098" xr:uid="{00000000-0005-0000-0000-0000274E0000}"/>
    <cellStyle name="40% - 강조색5 2 6 4 2 4" xfId="20099" xr:uid="{00000000-0005-0000-0000-0000284E0000}"/>
    <cellStyle name="40% - 강조색5 2 6 4 2 5" xfId="20100" xr:uid="{00000000-0005-0000-0000-0000294E0000}"/>
    <cellStyle name="40% - 강조색5 2 6 4 2 6" xfId="20101" xr:uid="{00000000-0005-0000-0000-00002A4E0000}"/>
    <cellStyle name="40% - 강조색5 2 6 4 2 7" xfId="20102" xr:uid="{00000000-0005-0000-0000-00002B4E0000}"/>
    <cellStyle name="40% - 강조색5 2 6 4 3" xfId="20103" xr:uid="{00000000-0005-0000-0000-00002C4E0000}"/>
    <cellStyle name="40% - 강조색5 2 6 4 3 2" xfId="20104" xr:uid="{00000000-0005-0000-0000-00002D4E0000}"/>
    <cellStyle name="40% - 강조색5 2 6 4 3 3" xfId="20105" xr:uid="{00000000-0005-0000-0000-00002E4E0000}"/>
    <cellStyle name="40% - 강조색5 2 6 4 3 4" xfId="20106" xr:uid="{00000000-0005-0000-0000-00002F4E0000}"/>
    <cellStyle name="40% - 강조색5 2 6 4 3 5" xfId="20107" xr:uid="{00000000-0005-0000-0000-0000304E0000}"/>
    <cellStyle name="40% - 강조색5 2 6 4 3 6" xfId="20108" xr:uid="{00000000-0005-0000-0000-0000314E0000}"/>
    <cellStyle name="40% - 강조색5 2 6 4 4" xfId="20109" xr:uid="{00000000-0005-0000-0000-0000324E0000}"/>
    <cellStyle name="40% - 강조색5 2 6 4 4 2" xfId="20110" xr:uid="{00000000-0005-0000-0000-0000334E0000}"/>
    <cellStyle name="40% - 강조색5 2 6 4 5" xfId="20111" xr:uid="{00000000-0005-0000-0000-0000344E0000}"/>
    <cellStyle name="40% - 강조색5 2 6 4 5 2" xfId="20112" xr:uid="{00000000-0005-0000-0000-0000354E0000}"/>
    <cellStyle name="40% - 강조색5 2 6 4 6" xfId="20113" xr:uid="{00000000-0005-0000-0000-0000364E0000}"/>
    <cellStyle name="40% - 강조색5 2 6 4 7" xfId="20114" xr:uid="{00000000-0005-0000-0000-0000374E0000}"/>
    <cellStyle name="40% - 강조색5 2 6 4 8" xfId="20115" xr:uid="{00000000-0005-0000-0000-0000384E0000}"/>
    <cellStyle name="40% - 강조색5 2 6 4 9" xfId="20116" xr:uid="{00000000-0005-0000-0000-0000394E0000}"/>
    <cellStyle name="40% - 강조색5 2 6 5" xfId="20117" xr:uid="{00000000-0005-0000-0000-00003A4E0000}"/>
    <cellStyle name="40% - 강조색5 2 6 5 10" xfId="20118" xr:uid="{00000000-0005-0000-0000-00003B4E0000}"/>
    <cellStyle name="40% - 강조색5 2 6 5 2" xfId="20119" xr:uid="{00000000-0005-0000-0000-00003C4E0000}"/>
    <cellStyle name="40% - 강조색5 2 6 5 2 2" xfId="20120" xr:uid="{00000000-0005-0000-0000-00003D4E0000}"/>
    <cellStyle name="40% - 강조색5 2 6 5 2 3" xfId="20121" xr:uid="{00000000-0005-0000-0000-00003E4E0000}"/>
    <cellStyle name="40% - 강조색5 2 6 5 2 4" xfId="20122" xr:uid="{00000000-0005-0000-0000-00003F4E0000}"/>
    <cellStyle name="40% - 강조색5 2 6 5 2 5" xfId="20123" xr:uid="{00000000-0005-0000-0000-0000404E0000}"/>
    <cellStyle name="40% - 강조색5 2 6 5 2 6" xfId="20124" xr:uid="{00000000-0005-0000-0000-0000414E0000}"/>
    <cellStyle name="40% - 강조색5 2 6 5 3" xfId="20125" xr:uid="{00000000-0005-0000-0000-0000424E0000}"/>
    <cellStyle name="40% - 강조색5 2 6 5 3 2" xfId="20126" xr:uid="{00000000-0005-0000-0000-0000434E0000}"/>
    <cellStyle name="40% - 강조색5 2 6 5 4" xfId="20127" xr:uid="{00000000-0005-0000-0000-0000444E0000}"/>
    <cellStyle name="40% - 강조색5 2 6 5 4 2" xfId="20128" xr:uid="{00000000-0005-0000-0000-0000454E0000}"/>
    <cellStyle name="40% - 강조색5 2 6 5 5" xfId="20129" xr:uid="{00000000-0005-0000-0000-0000464E0000}"/>
    <cellStyle name="40% - 강조색5 2 6 5 5 2" xfId="20130" xr:uid="{00000000-0005-0000-0000-0000474E0000}"/>
    <cellStyle name="40% - 강조색5 2 6 5 6" xfId="20131" xr:uid="{00000000-0005-0000-0000-0000484E0000}"/>
    <cellStyle name="40% - 강조색5 2 6 5 7" xfId="20132" xr:uid="{00000000-0005-0000-0000-0000494E0000}"/>
    <cellStyle name="40% - 강조색5 2 6 5 8" xfId="20133" xr:uid="{00000000-0005-0000-0000-00004A4E0000}"/>
    <cellStyle name="40% - 강조색5 2 6 5 9" xfId="20134" xr:uid="{00000000-0005-0000-0000-00004B4E0000}"/>
    <cellStyle name="40% - 강조색5 2 6 6" xfId="20135" xr:uid="{00000000-0005-0000-0000-00004C4E0000}"/>
    <cellStyle name="40% - 강조색5 2 6 6 2" xfId="20136" xr:uid="{00000000-0005-0000-0000-00004D4E0000}"/>
    <cellStyle name="40% - 강조색5 2 6 6 3" xfId="20137" xr:uid="{00000000-0005-0000-0000-00004E4E0000}"/>
    <cellStyle name="40% - 강조색5 2 6 6 4" xfId="20138" xr:uid="{00000000-0005-0000-0000-00004F4E0000}"/>
    <cellStyle name="40% - 강조색5 2 6 6 5" xfId="20139" xr:uid="{00000000-0005-0000-0000-0000504E0000}"/>
    <cellStyle name="40% - 강조색5 2 6 6 6" xfId="20140" xr:uid="{00000000-0005-0000-0000-0000514E0000}"/>
    <cellStyle name="40% - 강조색5 2 6 7" xfId="20141" xr:uid="{00000000-0005-0000-0000-0000524E0000}"/>
    <cellStyle name="40% - 강조색5 2 6 7 2" xfId="20142" xr:uid="{00000000-0005-0000-0000-0000534E0000}"/>
    <cellStyle name="40% - 강조색5 2 6 8" xfId="20143" xr:uid="{00000000-0005-0000-0000-0000544E0000}"/>
    <cellStyle name="40% - 강조색5 2 6 8 2" xfId="20144" xr:uid="{00000000-0005-0000-0000-0000554E0000}"/>
    <cellStyle name="40% - 강조색5 2 6 9" xfId="20145" xr:uid="{00000000-0005-0000-0000-0000564E0000}"/>
    <cellStyle name="40% - 강조색5 2 6 9 2" xfId="20146" xr:uid="{00000000-0005-0000-0000-0000574E0000}"/>
    <cellStyle name="40% - 강조색5 2 7" xfId="20147" xr:uid="{00000000-0005-0000-0000-0000584E0000}"/>
    <cellStyle name="40% - 강조색5 2 7 10" xfId="20148" xr:uid="{00000000-0005-0000-0000-0000594E0000}"/>
    <cellStyle name="40% - 강조색5 2 7 11" xfId="20149" xr:uid="{00000000-0005-0000-0000-00005A4E0000}"/>
    <cellStyle name="40% - 강조색5 2 7 12" xfId="20150" xr:uid="{00000000-0005-0000-0000-00005B4E0000}"/>
    <cellStyle name="40% - 강조색5 2 7 13" xfId="20151" xr:uid="{00000000-0005-0000-0000-00005C4E0000}"/>
    <cellStyle name="40% - 강조색5 2 7 2" xfId="20152" xr:uid="{00000000-0005-0000-0000-00005D4E0000}"/>
    <cellStyle name="40% - 강조색5 2 7 2 10" xfId="20153" xr:uid="{00000000-0005-0000-0000-00005E4E0000}"/>
    <cellStyle name="40% - 강조색5 2 7 2 2" xfId="20154" xr:uid="{00000000-0005-0000-0000-00005F4E0000}"/>
    <cellStyle name="40% - 강조색5 2 7 2 2 2" xfId="20155" xr:uid="{00000000-0005-0000-0000-0000604E0000}"/>
    <cellStyle name="40% - 강조색5 2 7 2 2 2 2" xfId="20156" xr:uid="{00000000-0005-0000-0000-0000614E0000}"/>
    <cellStyle name="40% - 강조색5 2 7 2 2 2 3" xfId="20157" xr:uid="{00000000-0005-0000-0000-0000624E0000}"/>
    <cellStyle name="40% - 강조색5 2 7 2 2 2 4" xfId="20158" xr:uid="{00000000-0005-0000-0000-0000634E0000}"/>
    <cellStyle name="40% - 강조색5 2 7 2 2 2 5" xfId="20159" xr:uid="{00000000-0005-0000-0000-0000644E0000}"/>
    <cellStyle name="40% - 강조색5 2 7 2 2 3" xfId="20160" xr:uid="{00000000-0005-0000-0000-0000654E0000}"/>
    <cellStyle name="40% - 강조색5 2 7 2 2 4" xfId="20161" xr:uid="{00000000-0005-0000-0000-0000664E0000}"/>
    <cellStyle name="40% - 강조색5 2 7 2 2 5" xfId="20162" xr:uid="{00000000-0005-0000-0000-0000674E0000}"/>
    <cellStyle name="40% - 강조색5 2 7 2 2 6" xfId="20163" xr:uid="{00000000-0005-0000-0000-0000684E0000}"/>
    <cellStyle name="40% - 강조색5 2 7 2 2 7" xfId="20164" xr:uid="{00000000-0005-0000-0000-0000694E0000}"/>
    <cellStyle name="40% - 강조색5 2 7 2 3" xfId="20165" xr:uid="{00000000-0005-0000-0000-00006A4E0000}"/>
    <cellStyle name="40% - 강조색5 2 7 2 3 2" xfId="20166" xr:uid="{00000000-0005-0000-0000-00006B4E0000}"/>
    <cellStyle name="40% - 강조색5 2 7 2 3 3" xfId="20167" xr:uid="{00000000-0005-0000-0000-00006C4E0000}"/>
    <cellStyle name="40% - 강조색5 2 7 2 3 4" xfId="20168" xr:uid="{00000000-0005-0000-0000-00006D4E0000}"/>
    <cellStyle name="40% - 강조색5 2 7 2 3 5" xfId="20169" xr:uid="{00000000-0005-0000-0000-00006E4E0000}"/>
    <cellStyle name="40% - 강조색5 2 7 2 3 6" xfId="20170" xr:uid="{00000000-0005-0000-0000-00006F4E0000}"/>
    <cellStyle name="40% - 강조색5 2 7 2 4" xfId="20171" xr:uid="{00000000-0005-0000-0000-0000704E0000}"/>
    <cellStyle name="40% - 강조색5 2 7 2 4 2" xfId="20172" xr:uid="{00000000-0005-0000-0000-0000714E0000}"/>
    <cellStyle name="40% - 강조색5 2 7 2 5" xfId="20173" xr:uid="{00000000-0005-0000-0000-0000724E0000}"/>
    <cellStyle name="40% - 강조색5 2 7 2 5 2" xfId="20174" xr:uid="{00000000-0005-0000-0000-0000734E0000}"/>
    <cellStyle name="40% - 강조색5 2 7 2 6" xfId="20175" xr:uid="{00000000-0005-0000-0000-0000744E0000}"/>
    <cellStyle name="40% - 강조색5 2 7 2 7" xfId="20176" xr:uid="{00000000-0005-0000-0000-0000754E0000}"/>
    <cellStyle name="40% - 강조색5 2 7 2 8" xfId="20177" xr:uid="{00000000-0005-0000-0000-0000764E0000}"/>
    <cellStyle name="40% - 강조색5 2 7 2 9" xfId="20178" xr:uid="{00000000-0005-0000-0000-0000774E0000}"/>
    <cellStyle name="40% - 강조색5 2 7 3" xfId="20179" xr:uid="{00000000-0005-0000-0000-0000784E0000}"/>
    <cellStyle name="40% - 강조색5 2 7 3 10" xfId="20180" xr:uid="{00000000-0005-0000-0000-0000794E0000}"/>
    <cellStyle name="40% - 강조색5 2 7 3 2" xfId="20181" xr:uid="{00000000-0005-0000-0000-00007A4E0000}"/>
    <cellStyle name="40% - 강조색5 2 7 3 2 2" xfId="20182" xr:uid="{00000000-0005-0000-0000-00007B4E0000}"/>
    <cellStyle name="40% - 강조색5 2 7 3 2 2 2" xfId="20183" xr:uid="{00000000-0005-0000-0000-00007C4E0000}"/>
    <cellStyle name="40% - 강조색5 2 7 3 2 2 3" xfId="20184" xr:uid="{00000000-0005-0000-0000-00007D4E0000}"/>
    <cellStyle name="40% - 강조색5 2 7 3 2 2 4" xfId="20185" xr:uid="{00000000-0005-0000-0000-00007E4E0000}"/>
    <cellStyle name="40% - 강조색5 2 7 3 2 2 5" xfId="20186" xr:uid="{00000000-0005-0000-0000-00007F4E0000}"/>
    <cellStyle name="40% - 강조색5 2 7 3 2 3" xfId="20187" xr:uid="{00000000-0005-0000-0000-0000804E0000}"/>
    <cellStyle name="40% - 강조색5 2 7 3 2 4" xfId="20188" xr:uid="{00000000-0005-0000-0000-0000814E0000}"/>
    <cellStyle name="40% - 강조색5 2 7 3 2 5" xfId="20189" xr:uid="{00000000-0005-0000-0000-0000824E0000}"/>
    <cellStyle name="40% - 강조색5 2 7 3 2 6" xfId="20190" xr:uid="{00000000-0005-0000-0000-0000834E0000}"/>
    <cellStyle name="40% - 강조색5 2 7 3 2 7" xfId="20191" xr:uid="{00000000-0005-0000-0000-0000844E0000}"/>
    <cellStyle name="40% - 강조색5 2 7 3 3" xfId="20192" xr:uid="{00000000-0005-0000-0000-0000854E0000}"/>
    <cellStyle name="40% - 강조색5 2 7 3 3 2" xfId="20193" xr:uid="{00000000-0005-0000-0000-0000864E0000}"/>
    <cellStyle name="40% - 강조색5 2 7 3 3 3" xfId="20194" xr:uid="{00000000-0005-0000-0000-0000874E0000}"/>
    <cellStyle name="40% - 강조색5 2 7 3 3 4" xfId="20195" xr:uid="{00000000-0005-0000-0000-0000884E0000}"/>
    <cellStyle name="40% - 강조색5 2 7 3 3 5" xfId="20196" xr:uid="{00000000-0005-0000-0000-0000894E0000}"/>
    <cellStyle name="40% - 강조색5 2 7 3 3 6" xfId="20197" xr:uid="{00000000-0005-0000-0000-00008A4E0000}"/>
    <cellStyle name="40% - 강조색5 2 7 3 4" xfId="20198" xr:uid="{00000000-0005-0000-0000-00008B4E0000}"/>
    <cellStyle name="40% - 강조색5 2 7 3 4 2" xfId="20199" xr:uid="{00000000-0005-0000-0000-00008C4E0000}"/>
    <cellStyle name="40% - 강조색5 2 7 3 5" xfId="20200" xr:uid="{00000000-0005-0000-0000-00008D4E0000}"/>
    <cellStyle name="40% - 강조색5 2 7 3 5 2" xfId="20201" xr:uid="{00000000-0005-0000-0000-00008E4E0000}"/>
    <cellStyle name="40% - 강조색5 2 7 3 6" xfId="20202" xr:uid="{00000000-0005-0000-0000-00008F4E0000}"/>
    <cellStyle name="40% - 강조색5 2 7 3 7" xfId="20203" xr:uid="{00000000-0005-0000-0000-0000904E0000}"/>
    <cellStyle name="40% - 강조색5 2 7 3 8" xfId="20204" xr:uid="{00000000-0005-0000-0000-0000914E0000}"/>
    <cellStyle name="40% - 강조색5 2 7 3 9" xfId="20205" xr:uid="{00000000-0005-0000-0000-0000924E0000}"/>
    <cellStyle name="40% - 강조색5 2 7 4" xfId="20206" xr:uid="{00000000-0005-0000-0000-0000934E0000}"/>
    <cellStyle name="40% - 강조색5 2 7 4 10" xfId="20207" xr:uid="{00000000-0005-0000-0000-0000944E0000}"/>
    <cellStyle name="40% - 강조색5 2 7 4 2" xfId="20208" xr:uid="{00000000-0005-0000-0000-0000954E0000}"/>
    <cellStyle name="40% - 강조색5 2 7 4 2 2" xfId="20209" xr:uid="{00000000-0005-0000-0000-0000964E0000}"/>
    <cellStyle name="40% - 강조색5 2 7 4 2 3" xfId="20210" xr:uid="{00000000-0005-0000-0000-0000974E0000}"/>
    <cellStyle name="40% - 강조색5 2 7 4 2 4" xfId="20211" xr:uid="{00000000-0005-0000-0000-0000984E0000}"/>
    <cellStyle name="40% - 강조색5 2 7 4 2 5" xfId="20212" xr:uid="{00000000-0005-0000-0000-0000994E0000}"/>
    <cellStyle name="40% - 강조색5 2 7 4 2 6" xfId="20213" xr:uid="{00000000-0005-0000-0000-00009A4E0000}"/>
    <cellStyle name="40% - 강조색5 2 7 4 3" xfId="20214" xr:uid="{00000000-0005-0000-0000-00009B4E0000}"/>
    <cellStyle name="40% - 강조색5 2 7 4 3 2" xfId="20215" xr:uid="{00000000-0005-0000-0000-00009C4E0000}"/>
    <cellStyle name="40% - 강조색5 2 7 4 4" xfId="20216" xr:uid="{00000000-0005-0000-0000-00009D4E0000}"/>
    <cellStyle name="40% - 강조색5 2 7 4 4 2" xfId="20217" xr:uid="{00000000-0005-0000-0000-00009E4E0000}"/>
    <cellStyle name="40% - 강조색5 2 7 4 5" xfId="20218" xr:uid="{00000000-0005-0000-0000-00009F4E0000}"/>
    <cellStyle name="40% - 강조색5 2 7 4 5 2" xfId="20219" xr:uid="{00000000-0005-0000-0000-0000A04E0000}"/>
    <cellStyle name="40% - 강조색5 2 7 4 6" xfId="20220" xr:uid="{00000000-0005-0000-0000-0000A14E0000}"/>
    <cellStyle name="40% - 강조색5 2 7 4 7" xfId="20221" xr:uid="{00000000-0005-0000-0000-0000A24E0000}"/>
    <cellStyle name="40% - 강조색5 2 7 4 8" xfId="20222" xr:uid="{00000000-0005-0000-0000-0000A34E0000}"/>
    <cellStyle name="40% - 강조색5 2 7 4 9" xfId="20223" xr:uid="{00000000-0005-0000-0000-0000A44E0000}"/>
    <cellStyle name="40% - 강조색5 2 7 5" xfId="20224" xr:uid="{00000000-0005-0000-0000-0000A54E0000}"/>
    <cellStyle name="40% - 강조색5 2 7 5 2" xfId="20225" xr:uid="{00000000-0005-0000-0000-0000A64E0000}"/>
    <cellStyle name="40% - 강조색5 2 7 5 3" xfId="20226" xr:uid="{00000000-0005-0000-0000-0000A74E0000}"/>
    <cellStyle name="40% - 강조색5 2 7 5 4" xfId="20227" xr:uid="{00000000-0005-0000-0000-0000A84E0000}"/>
    <cellStyle name="40% - 강조색5 2 7 5 5" xfId="20228" xr:uid="{00000000-0005-0000-0000-0000A94E0000}"/>
    <cellStyle name="40% - 강조색5 2 7 5 6" xfId="20229" xr:uid="{00000000-0005-0000-0000-0000AA4E0000}"/>
    <cellStyle name="40% - 강조색5 2 7 6" xfId="20230" xr:uid="{00000000-0005-0000-0000-0000AB4E0000}"/>
    <cellStyle name="40% - 강조색5 2 7 6 2" xfId="20231" xr:uid="{00000000-0005-0000-0000-0000AC4E0000}"/>
    <cellStyle name="40% - 강조색5 2 7 7" xfId="20232" xr:uid="{00000000-0005-0000-0000-0000AD4E0000}"/>
    <cellStyle name="40% - 강조색5 2 7 7 2" xfId="20233" xr:uid="{00000000-0005-0000-0000-0000AE4E0000}"/>
    <cellStyle name="40% - 강조색5 2 7 8" xfId="20234" xr:uid="{00000000-0005-0000-0000-0000AF4E0000}"/>
    <cellStyle name="40% - 강조색5 2 7 8 2" xfId="20235" xr:uid="{00000000-0005-0000-0000-0000B04E0000}"/>
    <cellStyle name="40% - 강조색5 2 7 9" xfId="20236" xr:uid="{00000000-0005-0000-0000-0000B14E0000}"/>
    <cellStyle name="40% - 강조색5 2 8" xfId="20237" xr:uid="{00000000-0005-0000-0000-0000B24E0000}"/>
    <cellStyle name="40% - 강조색5 2 8 10" xfId="20238" xr:uid="{00000000-0005-0000-0000-0000B34E0000}"/>
    <cellStyle name="40% - 강조색5 2 8 11" xfId="20239" xr:uid="{00000000-0005-0000-0000-0000B44E0000}"/>
    <cellStyle name="40% - 강조색5 2 8 12" xfId="20240" xr:uid="{00000000-0005-0000-0000-0000B54E0000}"/>
    <cellStyle name="40% - 강조색5 2 8 2" xfId="20241" xr:uid="{00000000-0005-0000-0000-0000B64E0000}"/>
    <cellStyle name="40% - 강조색5 2 8 2 10" xfId="20242" xr:uid="{00000000-0005-0000-0000-0000B74E0000}"/>
    <cellStyle name="40% - 강조색5 2 8 2 2" xfId="20243" xr:uid="{00000000-0005-0000-0000-0000B84E0000}"/>
    <cellStyle name="40% - 강조색5 2 8 2 2 2" xfId="20244" xr:uid="{00000000-0005-0000-0000-0000B94E0000}"/>
    <cellStyle name="40% - 강조색5 2 8 2 2 2 2" xfId="20245" xr:uid="{00000000-0005-0000-0000-0000BA4E0000}"/>
    <cellStyle name="40% - 강조색5 2 8 2 2 2 3" xfId="20246" xr:uid="{00000000-0005-0000-0000-0000BB4E0000}"/>
    <cellStyle name="40% - 강조색5 2 8 2 2 2 4" xfId="20247" xr:uid="{00000000-0005-0000-0000-0000BC4E0000}"/>
    <cellStyle name="40% - 강조색5 2 8 2 2 2 5" xfId="20248" xr:uid="{00000000-0005-0000-0000-0000BD4E0000}"/>
    <cellStyle name="40% - 강조색5 2 8 2 2 3" xfId="20249" xr:uid="{00000000-0005-0000-0000-0000BE4E0000}"/>
    <cellStyle name="40% - 강조색5 2 8 2 2 4" xfId="20250" xr:uid="{00000000-0005-0000-0000-0000BF4E0000}"/>
    <cellStyle name="40% - 강조색5 2 8 2 2 5" xfId="20251" xr:uid="{00000000-0005-0000-0000-0000C04E0000}"/>
    <cellStyle name="40% - 강조색5 2 8 2 2 6" xfId="20252" xr:uid="{00000000-0005-0000-0000-0000C14E0000}"/>
    <cellStyle name="40% - 강조색5 2 8 2 2 7" xfId="20253" xr:uid="{00000000-0005-0000-0000-0000C24E0000}"/>
    <cellStyle name="40% - 강조색5 2 8 2 3" xfId="20254" xr:uid="{00000000-0005-0000-0000-0000C34E0000}"/>
    <cellStyle name="40% - 강조색5 2 8 2 3 2" xfId="20255" xr:uid="{00000000-0005-0000-0000-0000C44E0000}"/>
    <cellStyle name="40% - 강조색5 2 8 2 3 3" xfId="20256" xr:uid="{00000000-0005-0000-0000-0000C54E0000}"/>
    <cellStyle name="40% - 강조색5 2 8 2 3 4" xfId="20257" xr:uid="{00000000-0005-0000-0000-0000C64E0000}"/>
    <cellStyle name="40% - 강조색5 2 8 2 3 5" xfId="20258" xr:uid="{00000000-0005-0000-0000-0000C74E0000}"/>
    <cellStyle name="40% - 강조색5 2 8 2 3 6" xfId="20259" xr:uid="{00000000-0005-0000-0000-0000C84E0000}"/>
    <cellStyle name="40% - 강조색5 2 8 2 4" xfId="20260" xr:uid="{00000000-0005-0000-0000-0000C94E0000}"/>
    <cellStyle name="40% - 강조색5 2 8 2 4 2" xfId="20261" xr:uid="{00000000-0005-0000-0000-0000CA4E0000}"/>
    <cellStyle name="40% - 강조색5 2 8 2 5" xfId="20262" xr:uid="{00000000-0005-0000-0000-0000CB4E0000}"/>
    <cellStyle name="40% - 강조색5 2 8 2 5 2" xfId="20263" xr:uid="{00000000-0005-0000-0000-0000CC4E0000}"/>
    <cellStyle name="40% - 강조색5 2 8 2 6" xfId="20264" xr:uid="{00000000-0005-0000-0000-0000CD4E0000}"/>
    <cellStyle name="40% - 강조색5 2 8 2 7" xfId="20265" xr:uid="{00000000-0005-0000-0000-0000CE4E0000}"/>
    <cellStyle name="40% - 강조색5 2 8 2 8" xfId="20266" xr:uid="{00000000-0005-0000-0000-0000CF4E0000}"/>
    <cellStyle name="40% - 강조색5 2 8 2 9" xfId="20267" xr:uid="{00000000-0005-0000-0000-0000D04E0000}"/>
    <cellStyle name="40% - 강조색5 2 8 3" xfId="20268" xr:uid="{00000000-0005-0000-0000-0000D14E0000}"/>
    <cellStyle name="40% - 강조색5 2 8 3 10" xfId="20269" xr:uid="{00000000-0005-0000-0000-0000D24E0000}"/>
    <cellStyle name="40% - 강조색5 2 8 3 2" xfId="20270" xr:uid="{00000000-0005-0000-0000-0000D34E0000}"/>
    <cellStyle name="40% - 강조색5 2 8 3 2 2" xfId="20271" xr:uid="{00000000-0005-0000-0000-0000D44E0000}"/>
    <cellStyle name="40% - 강조색5 2 8 3 2 3" xfId="20272" xr:uid="{00000000-0005-0000-0000-0000D54E0000}"/>
    <cellStyle name="40% - 강조색5 2 8 3 2 4" xfId="20273" xr:uid="{00000000-0005-0000-0000-0000D64E0000}"/>
    <cellStyle name="40% - 강조색5 2 8 3 2 5" xfId="20274" xr:uid="{00000000-0005-0000-0000-0000D74E0000}"/>
    <cellStyle name="40% - 강조색5 2 8 3 2 6" xfId="20275" xr:uid="{00000000-0005-0000-0000-0000D84E0000}"/>
    <cellStyle name="40% - 강조색5 2 8 3 3" xfId="20276" xr:uid="{00000000-0005-0000-0000-0000D94E0000}"/>
    <cellStyle name="40% - 강조색5 2 8 3 3 2" xfId="20277" xr:uid="{00000000-0005-0000-0000-0000DA4E0000}"/>
    <cellStyle name="40% - 강조색5 2 8 3 4" xfId="20278" xr:uid="{00000000-0005-0000-0000-0000DB4E0000}"/>
    <cellStyle name="40% - 강조색5 2 8 3 4 2" xfId="20279" xr:uid="{00000000-0005-0000-0000-0000DC4E0000}"/>
    <cellStyle name="40% - 강조색5 2 8 3 5" xfId="20280" xr:uid="{00000000-0005-0000-0000-0000DD4E0000}"/>
    <cellStyle name="40% - 강조색5 2 8 3 5 2" xfId="20281" xr:uid="{00000000-0005-0000-0000-0000DE4E0000}"/>
    <cellStyle name="40% - 강조색5 2 8 3 6" xfId="20282" xr:uid="{00000000-0005-0000-0000-0000DF4E0000}"/>
    <cellStyle name="40% - 강조색5 2 8 3 7" xfId="20283" xr:uid="{00000000-0005-0000-0000-0000E04E0000}"/>
    <cellStyle name="40% - 강조색5 2 8 3 8" xfId="20284" xr:uid="{00000000-0005-0000-0000-0000E14E0000}"/>
    <cellStyle name="40% - 강조색5 2 8 3 9" xfId="20285" xr:uid="{00000000-0005-0000-0000-0000E24E0000}"/>
    <cellStyle name="40% - 강조색5 2 8 4" xfId="20286" xr:uid="{00000000-0005-0000-0000-0000E34E0000}"/>
    <cellStyle name="40% - 강조색5 2 8 4 2" xfId="20287" xr:uid="{00000000-0005-0000-0000-0000E44E0000}"/>
    <cellStyle name="40% - 강조색5 2 8 4 3" xfId="20288" xr:uid="{00000000-0005-0000-0000-0000E54E0000}"/>
    <cellStyle name="40% - 강조색5 2 8 4 4" xfId="20289" xr:uid="{00000000-0005-0000-0000-0000E64E0000}"/>
    <cellStyle name="40% - 강조색5 2 8 4 5" xfId="20290" xr:uid="{00000000-0005-0000-0000-0000E74E0000}"/>
    <cellStyle name="40% - 강조색5 2 8 4 6" xfId="20291" xr:uid="{00000000-0005-0000-0000-0000E84E0000}"/>
    <cellStyle name="40% - 강조색5 2 8 5" xfId="20292" xr:uid="{00000000-0005-0000-0000-0000E94E0000}"/>
    <cellStyle name="40% - 강조색5 2 8 5 2" xfId="20293" xr:uid="{00000000-0005-0000-0000-0000EA4E0000}"/>
    <cellStyle name="40% - 강조색5 2 8 6" xfId="20294" xr:uid="{00000000-0005-0000-0000-0000EB4E0000}"/>
    <cellStyle name="40% - 강조색5 2 8 6 2" xfId="20295" xr:uid="{00000000-0005-0000-0000-0000EC4E0000}"/>
    <cellStyle name="40% - 강조색5 2 8 7" xfId="20296" xr:uid="{00000000-0005-0000-0000-0000ED4E0000}"/>
    <cellStyle name="40% - 강조색5 2 8 7 2" xfId="20297" xr:uid="{00000000-0005-0000-0000-0000EE4E0000}"/>
    <cellStyle name="40% - 강조색5 2 8 8" xfId="20298" xr:uid="{00000000-0005-0000-0000-0000EF4E0000}"/>
    <cellStyle name="40% - 강조색5 2 8 9" xfId="20299" xr:uid="{00000000-0005-0000-0000-0000F04E0000}"/>
    <cellStyle name="40% - 강조색5 2 9" xfId="20300" xr:uid="{00000000-0005-0000-0000-0000F14E0000}"/>
    <cellStyle name="40% - 강조색5 2 9 10" xfId="20301" xr:uid="{00000000-0005-0000-0000-0000F24E0000}"/>
    <cellStyle name="40% - 강조색5 2 9 2" xfId="20302" xr:uid="{00000000-0005-0000-0000-0000F34E0000}"/>
    <cellStyle name="40% - 강조색5 2 9 2 2" xfId="20303" xr:uid="{00000000-0005-0000-0000-0000F44E0000}"/>
    <cellStyle name="40% - 강조색5 2 9 2 2 2" xfId="20304" xr:uid="{00000000-0005-0000-0000-0000F54E0000}"/>
    <cellStyle name="40% - 강조색5 2 9 2 2 3" xfId="20305" xr:uid="{00000000-0005-0000-0000-0000F64E0000}"/>
    <cellStyle name="40% - 강조색5 2 9 2 2 4" xfId="20306" xr:uid="{00000000-0005-0000-0000-0000F74E0000}"/>
    <cellStyle name="40% - 강조색5 2 9 2 2 5" xfId="20307" xr:uid="{00000000-0005-0000-0000-0000F84E0000}"/>
    <cellStyle name="40% - 강조색5 2 9 2 3" xfId="20308" xr:uid="{00000000-0005-0000-0000-0000F94E0000}"/>
    <cellStyle name="40% - 강조색5 2 9 2 4" xfId="20309" xr:uid="{00000000-0005-0000-0000-0000FA4E0000}"/>
    <cellStyle name="40% - 강조색5 2 9 2 5" xfId="20310" xr:uid="{00000000-0005-0000-0000-0000FB4E0000}"/>
    <cellStyle name="40% - 강조색5 2 9 2 6" xfId="20311" xr:uid="{00000000-0005-0000-0000-0000FC4E0000}"/>
    <cellStyle name="40% - 강조색5 2 9 2 7" xfId="20312" xr:uid="{00000000-0005-0000-0000-0000FD4E0000}"/>
    <cellStyle name="40% - 강조색5 2 9 3" xfId="20313" xr:uid="{00000000-0005-0000-0000-0000FE4E0000}"/>
    <cellStyle name="40% - 강조색5 2 9 3 2" xfId="20314" xr:uid="{00000000-0005-0000-0000-0000FF4E0000}"/>
    <cellStyle name="40% - 강조색5 2 9 3 3" xfId="20315" xr:uid="{00000000-0005-0000-0000-0000004F0000}"/>
    <cellStyle name="40% - 강조색5 2 9 3 4" xfId="20316" xr:uid="{00000000-0005-0000-0000-0000014F0000}"/>
    <cellStyle name="40% - 강조색5 2 9 3 5" xfId="20317" xr:uid="{00000000-0005-0000-0000-0000024F0000}"/>
    <cellStyle name="40% - 강조색5 2 9 3 6" xfId="20318" xr:uid="{00000000-0005-0000-0000-0000034F0000}"/>
    <cellStyle name="40% - 강조색5 2 9 4" xfId="20319" xr:uid="{00000000-0005-0000-0000-0000044F0000}"/>
    <cellStyle name="40% - 강조색5 2 9 4 2" xfId="20320" xr:uid="{00000000-0005-0000-0000-0000054F0000}"/>
    <cellStyle name="40% - 강조색5 2 9 5" xfId="20321" xr:uid="{00000000-0005-0000-0000-0000064F0000}"/>
    <cellStyle name="40% - 강조색5 2 9 5 2" xfId="20322" xr:uid="{00000000-0005-0000-0000-0000074F0000}"/>
    <cellStyle name="40% - 강조색5 2 9 6" xfId="20323" xr:uid="{00000000-0005-0000-0000-0000084F0000}"/>
    <cellStyle name="40% - 강조색5 2 9 7" xfId="20324" xr:uid="{00000000-0005-0000-0000-0000094F0000}"/>
    <cellStyle name="40% - 강조색5 2 9 8" xfId="20325" xr:uid="{00000000-0005-0000-0000-00000A4F0000}"/>
    <cellStyle name="40% - 강조색5 2 9 9" xfId="20326" xr:uid="{00000000-0005-0000-0000-00000B4F0000}"/>
    <cellStyle name="40% - 강조색5 3" xfId="20327" xr:uid="{00000000-0005-0000-0000-00000C4F0000}"/>
    <cellStyle name="40% - 강조색5 4" xfId="20328" xr:uid="{00000000-0005-0000-0000-00000D4F0000}"/>
    <cellStyle name="40% - 강조색5 5" xfId="20329" xr:uid="{00000000-0005-0000-0000-00000E4F0000}"/>
    <cellStyle name="40% - 강조색5 6" xfId="20330" xr:uid="{00000000-0005-0000-0000-00000F4F0000}"/>
    <cellStyle name="40% - 강조색6 2" xfId="20331" xr:uid="{00000000-0005-0000-0000-0000104F0000}"/>
    <cellStyle name="40% - 강조색6 2 10" xfId="20332" xr:uid="{00000000-0005-0000-0000-0000114F0000}"/>
    <cellStyle name="40% - 강조색6 2 10 10" xfId="20333" xr:uid="{00000000-0005-0000-0000-0000124F0000}"/>
    <cellStyle name="40% - 강조색6 2 10 2" xfId="20334" xr:uid="{00000000-0005-0000-0000-0000134F0000}"/>
    <cellStyle name="40% - 강조색6 2 10 2 2" xfId="20335" xr:uid="{00000000-0005-0000-0000-0000144F0000}"/>
    <cellStyle name="40% - 강조색6 2 10 2 3" xfId="20336" xr:uid="{00000000-0005-0000-0000-0000154F0000}"/>
    <cellStyle name="40% - 강조색6 2 10 2 4" xfId="20337" xr:uid="{00000000-0005-0000-0000-0000164F0000}"/>
    <cellStyle name="40% - 강조색6 2 10 2 5" xfId="20338" xr:uid="{00000000-0005-0000-0000-0000174F0000}"/>
    <cellStyle name="40% - 강조색6 2 10 2 6" xfId="20339" xr:uid="{00000000-0005-0000-0000-0000184F0000}"/>
    <cellStyle name="40% - 강조색6 2 10 3" xfId="20340" xr:uid="{00000000-0005-0000-0000-0000194F0000}"/>
    <cellStyle name="40% - 강조색6 2 10 3 2" xfId="20341" xr:uid="{00000000-0005-0000-0000-00001A4F0000}"/>
    <cellStyle name="40% - 강조색6 2 10 4" xfId="20342" xr:uid="{00000000-0005-0000-0000-00001B4F0000}"/>
    <cellStyle name="40% - 강조색6 2 10 4 2" xfId="20343" xr:uid="{00000000-0005-0000-0000-00001C4F0000}"/>
    <cellStyle name="40% - 강조색6 2 10 5" xfId="20344" xr:uid="{00000000-0005-0000-0000-00001D4F0000}"/>
    <cellStyle name="40% - 강조색6 2 10 5 2" xfId="20345" xr:uid="{00000000-0005-0000-0000-00001E4F0000}"/>
    <cellStyle name="40% - 강조색6 2 10 6" xfId="20346" xr:uid="{00000000-0005-0000-0000-00001F4F0000}"/>
    <cellStyle name="40% - 강조색6 2 10 7" xfId="20347" xr:uid="{00000000-0005-0000-0000-0000204F0000}"/>
    <cellStyle name="40% - 강조색6 2 10 8" xfId="20348" xr:uid="{00000000-0005-0000-0000-0000214F0000}"/>
    <cellStyle name="40% - 강조색6 2 10 9" xfId="20349" xr:uid="{00000000-0005-0000-0000-0000224F0000}"/>
    <cellStyle name="40% - 강조색6 2 11" xfId="20350" xr:uid="{00000000-0005-0000-0000-0000234F0000}"/>
    <cellStyle name="40% - 강조색6 2 11 10" xfId="20351" xr:uid="{00000000-0005-0000-0000-0000244F0000}"/>
    <cellStyle name="40% - 강조색6 2 11 2" xfId="20352" xr:uid="{00000000-0005-0000-0000-0000254F0000}"/>
    <cellStyle name="40% - 강조색6 2 11 2 2" xfId="20353" xr:uid="{00000000-0005-0000-0000-0000264F0000}"/>
    <cellStyle name="40% - 강조색6 2 11 3" xfId="20354" xr:uid="{00000000-0005-0000-0000-0000274F0000}"/>
    <cellStyle name="40% - 강조색6 2 11 3 2" xfId="20355" xr:uid="{00000000-0005-0000-0000-0000284F0000}"/>
    <cellStyle name="40% - 강조색6 2 11 4" xfId="20356" xr:uid="{00000000-0005-0000-0000-0000294F0000}"/>
    <cellStyle name="40% - 강조색6 2 11 4 2" xfId="20357" xr:uid="{00000000-0005-0000-0000-00002A4F0000}"/>
    <cellStyle name="40% - 강조색6 2 11 5" xfId="20358" xr:uid="{00000000-0005-0000-0000-00002B4F0000}"/>
    <cellStyle name="40% - 강조색6 2 11 5 2" xfId="20359" xr:uid="{00000000-0005-0000-0000-00002C4F0000}"/>
    <cellStyle name="40% - 강조색6 2 11 6" xfId="20360" xr:uid="{00000000-0005-0000-0000-00002D4F0000}"/>
    <cellStyle name="40% - 강조색6 2 11 7" xfId="20361" xr:uid="{00000000-0005-0000-0000-00002E4F0000}"/>
    <cellStyle name="40% - 강조색6 2 11 8" xfId="20362" xr:uid="{00000000-0005-0000-0000-00002F4F0000}"/>
    <cellStyle name="40% - 강조색6 2 11 9" xfId="20363" xr:uid="{00000000-0005-0000-0000-0000304F0000}"/>
    <cellStyle name="40% - 강조색6 2 12" xfId="20364" xr:uid="{00000000-0005-0000-0000-0000314F0000}"/>
    <cellStyle name="40% - 강조색6 2 12 2" xfId="20365" xr:uid="{00000000-0005-0000-0000-0000324F0000}"/>
    <cellStyle name="40% - 강조색6 2 13" xfId="20366" xr:uid="{00000000-0005-0000-0000-0000334F0000}"/>
    <cellStyle name="40% - 강조색6 2 13 2" xfId="20367" xr:uid="{00000000-0005-0000-0000-0000344F0000}"/>
    <cellStyle name="40% - 강조색6 2 14" xfId="20368" xr:uid="{00000000-0005-0000-0000-0000354F0000}"/>
    <cellStyle name="40% - 강조색6 2 14 2" xfId="20369" xr:uid="{00000000-0005-0000-0000-0000364F0000}"/>
    <cellStyle name="40% - 강조색6 2 15" xfId="20370" xr:uid="{00000000-0005-0000-0000-0000374F0000}"/>
    <cellStyle name="40% - 강조색6 2 15 2" xfId="20371" xr:uid="{00000000-0005-0000-0000-0000384F0000}"/>
    <cellStyle name="40% - 강조색6 2 16" xfId="20372" xr:uid="{00000000-0005-0000-0000-0000394F0000}"/>
    <cellStyle name="40% - 강조색6 2 17" xfId="20373" xr:uid="{00000000-0005-0000-0000-00003A4F0000}"/>
    <cellStyle name="40% - 강조색6 2 18" xfId="20374" xr:uid="{00000000-0005-0000-0000-00003B4F0000}"/>
    <cellStyle name="40% - 강조색6 2 19" xfId="20375" xr:uid="{00000000-0005-0000-0000-00003C4F0000}"/>
    <cellStyle name="40% - 강조색6 2 2" xfId="20376" xr:uid="{00000000-0005-0000-0000-00003D4F0000}"/>
    <cellStyle name="40% - 강조색6 2 2 10" xfId="20377" xr:uid="{00000000-0005-0000-0000-00003E4F0000}"/>
    <cellStyle name="40% - 강조색6 2 2 10 10" xfId="20378" xr:uid="{00000000-0005-0000-0000-00003F4F0000}"/>
    <cellStyle name="40% - 강조색6 2 2 10 2" xfId="20379" xr:uid="{00000000-0005-0000-0000-0000404F0000}"/>
    <cellStyle name="40% - 강조색6 2 2 10 2 2" xfId="20380" xr:uid="{00000000-0005-0000-0000-0000414F0000}"/>
    <cellStyle name="40% - 강조색6 2 2 10 3" xfId="20381" xr:uid="{00000000-0005-0000-0000-0000424F0000}"/>
    <cellStyle name="40% - 강조색6 2 2 10 3 2" xfId="20382" xr:uid="{00000000-0005-0000-0000-0000434F0000}"/>
    <cellStyle name="40% - 강조색6 2 2 10 4" xfId="20383" xr:uid="{00000000-0005-0000-0000-0000444F0000}"/>
    <cellStyle name="40% - 강조색6 2 2 10 4 2" xfId="20384" xr:uid="{00000000-0005-0000-0000-0000454F0000}"/>
    <cellStyle name="40% - 강조색6 2 2 10 5" xfId="20385" xr:uid="{00000000-0005-0000-0000-0000464F0000}"/>
    <cellStyle name="40% - 강조색6 2 2 10 5 2" xfId="20386" xr:uid="{00000000-0005-0000-0000-0000474F0000}"/>
    <cellStyle name="40% - 강조색6 2 2 10 6" xfId="20387" xr:uid="{00000000-0005-0000-0000-0000484F0000}"/>
    <cellStyle name="40% - 강조색6 2 2 10 7" xfId="20388" xr:uid="{00000000-0005-0000-0000-0000494F0000}"/>
    <cellStyle name="40% - 강조색6 2 2 10 8" xfId="20389" xr:uid="{00000000-0005-0000-0000-00004A4F0000}"/>
    <cellStyle name="40% - 강조색6 2 2 10 9" xfId="20390" xr:uid="{00000000-0005-0000-0000-00004B4F0000}"/>
    <cellStyle name="40% - 강조색6 2 2 11" xfId="20391" xr:uid="{00000000-0005-0000-0000-00004C4F0000}"/>
    <cellStyle name="40% - 강조색6 2 2 11 2" xfId="20392" xr:uid="{00000000-0005-0000-0000-00004D4F0000}"/>
    <cellStyle name="40% - 강조색6 2 2 12" xfId="20393" xr:uid="{00000000-0005-0000-0000-00004E4F0000}"/>
    <cellStyle name="40% - 강조색6 2 2 12 2" xfId="20394" xr:uid="{00000000-0005-0000-0000-00004F4F0000}"/>
    <cellStyle name="40% - 강조색6 2 2 13" xfId="20395" xr:uid="{00000000-0005-0000-0000-0000504F0000}"/>
    <cellStyle name="40% - 강조색6 2 2 13 2" xfId="20396" xr:uid="{00000000-0005-0000-0000-0000514F0000}"/>
    <cellStyle name="40% - 강조색6 2 2 14" xfId="20397" xr:uid="{00000000-0005-0000-0000-0000524F0000}"/>
    <cellStyle name="40% - 강조색6 2 2 14 2" xfId="20398" xr:uid="{00000000-0005-0000-0000-0000534F0000}"/>
    <cellStyle name="40% - 강조색6 2 2 15" xfId="20399" xr:uid="{00000000-0005-0000-0000-0000544F0000}"/>
    <cellStyle name="40% - 강조색6 2 2 16" xfId="20400" xr:uid="{00000000-0005-0000-0000-0000554F0000}"/>
    <cellStyle name="40% - 강조색6 2 2 17" xfId="20401" xr:uid="{00000000-0005-0000-0000-0000564F0000}"/>
    <cellStyle name="40% - 강조색6 2 2 18" xfId="20402" xr:uid="{00000000-0005-0000-0000-0000574F0000}"/>
    <cellStyle name="40% - 강조색6 2 2 19" xfId="20403" xr:uid="{00000000-0005-0000-0000-0000584F0000}"/>
    <cellStyle name="40% - 강조색6 2 2 2" xfId="20404" xr:uid="{00000000-0005-0000-0000-0000594F0000}"/>
    <cellStyle name="40% - 강조색6 2 2 2 10" xfId="20405" xr:uid="{00000000-0005-0000-0000-00005A4F0000}"/>
    <cellStyle name="40% - 강조색6 2 2 2 10 2" xfId="20406" xr:uid="{00000000-0005-0000-0000-00005B4F0000}"/>
    <cellStyle name="40% - 강조색6 2 2 2 11" xfId="20407" xr:uid="{00000000-0005-0000-0000-00005C4F0000}"/>
    <cellStyle name="40% - 강조색6 2 2 2 12" xfId="20408" xr:uid="{00000000-0005-0000-0000-00005D4F0000}"/>
    <cellStyle name="40% - 강조색6 2 2 2 13" xfId="20409" xr:uid="{00000000-0005-0000-0000-00005E4F0000}"/>
    <cellStyle name="40% - 강조색6 2 2 2 14" xfId="20410" xr:uid="{00000000-0005-0000-0000-00005F4F0000}"/>
    <cellStyle name="40% - 강조색6 2 2 2 15" xfId="20411" xr:uid="{00000000-0005-0000-0000-0000604F0000}"/>
    <cellStyle name="40% - 강조색6 2 2 2 2" xfId="20412" xr:uid="{00000000-0005-0000-0000-0000614F0000}"/>
    <cellStyle name="40% - 강조색6 2 2 2 2 10" xfId="20413" xr:uid="{00000000-0005-0000-0000-0000624F0000}"/>
    <cellStyle name="40% - 강조색6 2 2 2 2 11" xfId="20414" xr:uid="{00000000-0005-0000-0000-0000634F0000}"/>
    <cellStyle name="40% - 강조색6 2 2 2 2 12" xfId="20415" xr:uid="{00000000-0005-0000-0000-0000644F0000}"/>
    <cellStyle name="40% - 강조색6 2 2 2 2 13" xfId="20416" xr:uid="{00000000-0005-0000-0000-0000654F0000}"/>
    <cellStyle name="40% - 강조색6 2 2 2 2 14" xfId="20417" xr:uid="{00000000-0005-0000-0000-0000664F0000}"/>
    <cellStyle name="40% - 강조색6 2 2 2 2 2" xfId="20418" xr:uid="{00000000-0005-0000-0000-0000674F0000}"/>
    <cellStyle name="40% - 강조색6 2 2 2 2 2 10" xfId="20419" xr:uid="{00000000-0005-0000-0000-0000684F0000}"/>
    <cellStyle name="40% - 강조색6 2 2 2 2 2 2" xfId="20420" xr:uid="{00000000-0005-0000-0000-0000694F0000}"/>
    <cellStyle name="40% - 강조색6 2 2 2 2 2 2 2" xfId="20421" xr:uid="{00000000-0005-0000-0000-00006A4F0000}"/>
    <cellStyle name="40% - 강조색6 2 2 2 2 2 2 2 2" xfId="20422" xr:uid="{00000000-0005-0000-0000-00006B4F0000}"/>
    <cellStyle name="40% - 강조색6 2 2 2 2 2 2 2 3" xfId="20423" xr:uid="{00000000-0005-0000-0000-00006C4F0000}"/>
    <cellStyle name="40% - 강조색6 2 2 2 2 2 2 2 4" xfId="20424" xr:uid="{00000000-0005-0000-0000-00006D4F0000}"/>
    <cellStyle name="40% - 강조색6 2 2 2 2 2 2 2 5" xfId="20425" xr:uid="{00000000-0005-0000-0000-00006E4F0000}"/>
    <cellStyle name="40% - 강조색6 2 2 2 2 2 2 3" xfId="20426" xr:uid="{00000000-0005-0000-0000-00006F4F0000}"/>
    <cellStyle name="40% - 강조색6 2 2 2 2 2 2 4" xfId="20427" xr:uid="{00000000-0005-0000-0000-0000704F0000}"/>
    <cellStyle name="40% - 강조색6 2 2 2 2 2 2 5" xfId="20428" xr:uid="{00000000-0005-0000-0000-0000714F0000}"/>
    <cellStyle name="40% - 강조색6 2 2 2 2 2 2 6" xfId="20429" xr:uid="{00000000-0005-0000-0000-0000724F0000}"/>
    <cellStyle name="40% - 강조색6 2 2 2 2 2 2 7" xfId="20430" xr:uid="{00000000-0005-0000-0000-0000734F0000}"/>
    <cellStyle name="40% - 강조색6 2 2 2 2 2 3" xfId="20431" xr:uid="{00000000-0005-0000-0000-0000744F0000}"/>
    <cellStyle name="40% - 강조색6 2 2 2 2 2 3 2" xfId="20432" xr:uid="{00000000-0005-0000-0000-0000754F0000}"/>
    <cellStyle name="40% - 강조색6 2 2 2 2 2 3 3" xfId="20433" xr:uid="{00000000-0005-0000-0000-0000764F0000}"/>
    <cellStyle name="40% - 강조색6 2 2 2 2 2 3 4" xfId="20434" xr:uid="{00000000-0005-0000-0000-0000774F0000}"/>
    <cellStyle name="40% - 강조색6 2 2 2 2 2 3 5" xfId="20435" xr:uid="{00000000-0005-0000-0000-0000784F0000}"/>
    <cellStyle name="40% - 강조색6 2 2 2 2 2 3 6" xfId="20436" xr:uid="{00000000-0005-0000-0000-0000794F0000}"/>
    <cellStyle name="40% - 강조색6 2 2 2 2 2 4" xfId="20437" xr:uid="{00000000-0005-0000-0000-00007A4F0000}"/>
    <cellStyle name="40% - 강조색6 2 2 2 2 2 4 2" xfId="20438" xr:uid="{00000000-0005-0000-0000-00007B4F0000}"/>
    <cellStyle name="40% - 강조색6 2 2 2 2 2 4 3" xfId="20439" xr:uid="{00000000-0005-0000-0000-00007C4F0000}"/>
    <cellStyle name="40% - 강조색6 2 2 2 2 2 5" xfId="20440" xr:uid="{00000000-0005-0000-0000-00007D4F0000}"/>
    <cellStyle name="40% - 강조색6 2 2 2 2 2 5 2" xfId="20441" xr:uid="{00000000-0005-0000-0000-00007E4F0000}"/>
    <cellStyle name="40% - 강조색6 2 2 2 2 2 6" xfId="20442" xr:uid="{00000000-0005-0000-0000-00007F4F0000}"/>
    <cellStyle name="40% - 강조색6 2 2 2 2 2 7" xfId="20443" xr:uid="{00000000-0005-0000-0000-0000804F0000}"/>
    <cellStyle name="40% - 강조색6 2 2 2 2 2 8" xfId="20444" xr:uid="{00000000-0005-0000-0000-0000814F0000}"/>
    <cellStyle name="40% - 강조색6 2 2 2 2 2 9" xfId="20445" xr:uid="{00000000-0005-0000-0000-0000824F0000}"/>
    <cellStyle name="40% - 강조색6 2 2 2 2 3" xfId="20446" xr:uid="{00000000-0005-0000-0000-0000834F0000}"/>
    <cellStyle name="40% - 강조색6 2 2 2 2 3 10" xfId="20447" xr:uid="{00000000-0005-0000-0000-0000844F0000}"/>
    <cellStyle name="40% - 강조색6 2 2 2 2 3 2" xfId="20448" xr:uid="{00000000-0005-0000-0000-0000854F0000}"/>
    <cellStyle name="40% - 강조색6 2 2 2 2 3 2 2" xfId="20449" xr:uid="{00000000-0005-0000-0000-0000864F0000}"/>
    <cellStyle name="40% - 강조색6 2 2 2 2 3 2 2 2" xfId="20450" xr:uid="{00000000-0005-0000-0000-0000874F0000}"/>
    <cellStyle name="40% - 강조색6 2 2 2 2 3 2 2 3" xfId="20451" xr:uid="{00000000-0005-0000-0000-0000884F0000}"/>
    <cellStyle name="40% - 강조색6 2 2 2 2 3 2 2 4" xfId="20452" xr:uid="{00000000-0005-0000-0000-0000894F0000}"/>
    <cellStyle name="40% - 강조색6 2 2 2 2 3 2 2 5" xfId="20453" xr:uid="{00000000-0005-0000-0000-00008A4F0000}"/>
    <cellStyle name="40% - 강조색6 2 2 2 2 3 2 3" xfId="20454" xr:uid="{00000000-0005-0000-0000-00008B4F0000}"/>
    <cellStyle name="40% - 강조색6 2 2 2 2 3 2 4" xfId="20455" xr:uid="{00000000-0005-0000-0000-00008C4F0000}"/>
    <cellStyle name="40% - 강조색6 2 2 2 2 3 2 5" xfId="20456" xr:uid="{00000000-0005-0000-0000-00008D4F0000}"/>
    <cellStyle name="40% - 강조색6 2 2 2 2 3 2 6" xfId="20457" xr:uid="{00000000-0005-0000-0000-00008E4F0000}"/>
    <cellStyle name="40% - 강조색6 2 2 2 2 3 2 7" xfId="20458" xr:uid="{00000000-0005-0000-0000-00008F4F0000}"/>
    <cellStyle name="40% - 강조색6 2 2 2 2 3 3" xfId="20459" xr:uid="{00000000-0005-0000-0000-0000904F0000}"/>
    <cellStyle name="40% - 강조색6 2 2 2 2 3 3 2" xfId="20460" xr:uid="{00000000-0005-0000-0000-0000914F0000}"/>
    <cellStyle name="40% - 강조색6 2 2 2 2 3 3 3" xfId="20461" xr:uid="{00000000-0005-0000-0000-0000924F0000}"/>
    <cellStyle name="40% - 강조색6 2 2 2 2 3 3 4" xfId="20462" xr:uid="{00000000-0005-0000-0000-0000934F0000}"/>
    <cellStyle name="40% - 강조색6 2 2 2 2 3 3 5" xfId="20463" xr:uid="{00000000-0005-0000-0000-0000944F0000}"/>
    <cellStyle name="40% - 강조색6 2 2 2 2 3 3 6" xfId="20464" xr:uid="{00000000-0005-0000-0000-0000954F0000}"/>
    <cellStyle name="40% - 강조색6 2 2 2 2 3 4" xfId="20465" xr:uid="{00000000-0005-0000-0000-0000964F0000}"/>
    <cellStyle name="40% - 강조색6 2 2 2 2 3 4 2" xfId="20466" xr:uid="{00000000-0005-0000-0000-0000974F0000}"/>
    <cellStyle name="40% - 강조색6 2 2 2 2 3 4 3" xfId="20467" xr:uid="{00000000-0005-0000-0000-0000984F0000}"/>
    <cellStyle name="40% - 강조색6 2 2 2 2 3 5" xfId="20468" xr:uid="{00000000-0005-0000-0000-0000994F0000}"/>
    <cellStyle name="40% - 강조색6 2 2 2 2 3 5 2" xfId="20469" xr:uid="{00000000-0005-0000-0000-00009A4F0000}"/>
    <cellStyle name="40% - 강조색6 2 2 2 2 3 6" xfId="20470" xr:uid="{00000000-0005-0000-0000-00009B4F0000}"/>
    <cellStyle name="40% - 강조색6 2 2 2 2 3 7" xfId="20471" xr:uid="{00000000-0005-0000-0000-00009C4F0000}"/>
    <cellStyle name="40% - 강조색6 2 2 2 2 3 8" xfId="20472" xr:uid="{00000000-0005-0000-0000-00009D4F0000}"/>
    <cellStyle name="40% - 강조색6 2 2 2 2 3 9" xfId="20473" xr:uid="{00000000-0005-0000-0000-00009E4F0000}"/>
    <cellStyle name="40% - 강조색6 2 2 2 2 4" xfId="20474" xr:uid="{00000000-0005-0000-0000-00009F4F0000}"/>
    <cellStyle name="40% - 강조색6 2 2 2 2 4 10" xfId="20475" xr:uid="{00000000-0005-0000-0000-0000A04F0000}"/>
    <cellStyle name="40% - 강조색6 2 2 2 2 4 2" xfId="20476" xr:uid="{00000000-0005-0000-0000-0000A14F0000}"/>
    <cellStyle name="40% - 강조색6 2 2 2 2 4 2 2" xfId="20477" xr:uid="{00000000-0005-0000-0000-0000A24F0000}"/>
    <cellStyle name="40% - 강조색6 2 2 2 2 4 2 3" xfId="20478" xr:uid="{00000000-0005-0000-0000-0000A34F0000}"/>
    <cellStyle name="40% - 강조색6 2 2 2 2 4 2 4" xfId="20479" xr:uid="{00000000-0005-0000-0000-0000A44F0000}"/>
    <cellStyle name="40% - 강조색6 2 2 2 2 4 2 5" xfId="20480" xr:uid="{00000000-0005-0000-0000-0000A54F0000}"/>
    <cellStyle name="40% - 강조색6 2 2 2 2 4 2 6" xfId="20481" xr:uid="{00000000-0005-0000-0000-0000A64F0000}"/>
    <cellStyle name="40% - 강조색6 2 2 2 2 4 3" xfId="20482" xr:uid="{00000000-0005-0000-0000-0000A74F0000}"/>
    <cellStyle name="40% - 강조색6 2 2 2 2 4 3 2" xfId="20483" xr:uid="{00000000-0005-0000-0000-0000A84F0000}"/>
    <cellStyle name="40% - 강조색6 2 2 2 2 4 3 3" xfId="20484" xr:uid="{00000000-0005-0000-0000-0000A94F0000}"/>
    <cellStyle name="40% - 강조색6 2 2 2 2 4 4" xfId="20485" xr:uid="{00000000-0005-0000-0000-0000AA4F0000}"/>
    <cellStyle name="40% - 강조색6 2 2 2 2 4 4 2" xfId="20486" xr:uid="{00000000-0005-0000-0000-0000AB4F0000}"/>
    <cellStyle name="40% - 강조색6 2 2 2 2 4 4 3" xfId="20487" xr:uid="{00000000-0005-0000-0000-0000AC4F0000}"/>
    <cellStyle name="40% - 강조색6 2 2 2 2 4 5" xfId="20488" xr:uid="{00000000-0005-0000-0000-0000AD4F0000}"/>
    <cellStyle name="40% - 강조색6 2 2 2 2 4 5 2" xfId="20489" xr:uid="{00000000-0005-0000-0000-0000AE4F0000}"/>
    <cellStyle name="40% - 강조색6 2 2 2 2 4 6" xfId="20490" xr:uid="{00000000-0005-0000-0000-0000AF4F0000}"/>
    <cellStyle name="40% - 강조색6 2 2 2 2 4 7" xfId="20491" xr:uid="{00000000-0005-0000-0000-0000B04F0000}"/>
    <cellStyle name="40% - 강조색6 2 2 2 2 4 8" xfId="20492" xr:uid="{00000000-0005-0000-0000-0000B14F0000}"/>
    <cellStyle name="40% - 강조색6 2 2 2 2 4 9" xfId="20493" xr:uid="{00000000-0005-0000-0000-0000B24F0000}"/>
    <cellStyle name="40% - 강조색6 2 2 2 2 5" xfId="20494" xr:uid="{00000000-0005-0000-0000-0000B34F0000}"/>
    <cellStyle name="40% - 강조색6 2 2 2 2 5 10" xfId="20495" xr:uid="{00000000-0005-0000-0000-0000B44F0000}"/>
    <cellStyle name="40% - 강조색6 2 2 2 2 5 2" xfId="20496" xr:uid="{00000000-0005-0000-0000-0000B54F0000}"/>
    <cellStyle name="40% - 강조색6 2 2 2 2 5 2 2" xfId="20497" xr:uid="{00000000-0005-0000-0000-0000B64F0000}"/>
    <cellStyle name="40% - 강조색6 2 2 2 2 5 2 3" xfId="20498" xr:uid="{00000000-0005-0000-0000-0000B74F0000}"/>
    <cellStyle name="40% - 강조색6 2 2 2 2 5 3" xfId="20499" xr:uid="{00000000-0005-0000-0000-0000B84F0000}"/>
    <cellStyle name="40% - 강조색6 2 2 2 2 5 3 2" xfId="20500" xr:uid="{00000000-0005-0000-0000-0000B94F0000}"/>
    <cellStyle name="40% - 강조색6 2 2 2 2 5 3 3" xfId="20501" xr:uid="{00000000-0005-0000-0000-0000BA4F0000}"/>
    <cellStyle name="40% - 강조색6 2 2 2 2 5 4" xfId="20502" xr:uid="{00000000-0005-0000-0000-0000BB4F0000}"/>
    <cellStyle name="40% - 강조색6 2 2 2 2 5 4 2" xfId="20503" xr:uid="{00000000-0005-0000-0000-0000BC4F0000}"/>
    <cellStyle name="40% - 강조색6 2 2 2 2 5 5" xfId="20504" xr:uid="{00000000-0005-0000-0000-0000BD4F0000}"/>
    <cellStyle name="40% - 강조색6 2 2 2 2 5 5 2" xfId="20505" xr:uid="{00000000-0005-0000-0000-0000BE4F0000}"/>
    <cellStyle name="40% - 강조색6 2 2 2 2 5 6" xfId="20506" xr:uid="{00000000-0005-0000-0000-0000BF4F0000}"/>
    <cellStyle name="40% - 강조색6 2 2 2 2 5 7" xfId="20507" xr:uid="{00000000-0005-0000-0000-0000C04F0000}"/>
    <cellStyle name="40% - 강조색6 2 2 2 2 5 8" xfId="20508" xr:uid="{00000000-0005-0000-0000-0000C14F0000}"/>
    <cellStyle name="40% - 강조색6 2 2 2 2 5 9" xfId="20509" xr:uid="{00000000-0005-0000-0000-0000C24F0000}"/>
    <cellStyle name="40% - 강조색6 2 2 2 2 6" xfId="20510" xr:uid="{00000000-0005-0000-0000-0000C34F0000}"/>
    <cellStyle name="40% - 강조색6 2 2 2 2 6 2" xfId="20511" xr:uid="{00000000-0005-0000-0000-0000C44F0000}"/>
    <cellStyle name="40% - 강조색6 2 2 2 2 6 3" xfId="20512" xr:uid="{00000000-0005-0000-0000-0000C54F0000}"/>
    <cellStyle name="40% - 강조색6 2 2 2 2 7" xfId="20513" xr:uid="{00000000-0005-0000-0000-0000C64F0000}"/>
    <cellStyle name="40% - 강조색6 2 2 2 2 7 2" xfId="20514" xr:uid="{00000000-0005-0000-0000-0000C74F0000}"/>
    <cellStyle name="40% - 강조색6 2 2 2 2 7 3" xfId="20515" xr:uid="{00000000-0005-0000-0000-0000C84F0000}"/>
    <cellStyle name="40% - 강조색6 2 2 2 2 8" xfId="20516" xr:uid="{00000000-0005-0000-0000-0000C94F0000}"/>
    <cellStyle name="40% - 강조색6 2 2 2 2 8 2" xfId="20517" xr:uid="{00000000-0005-0000-0000-0000CA4F0000}"/>
    <cellStyle name="40% - 강조색6 2 2 2 2 8 3" xfId="20518" xr:uid="{00000000-0005-0000-0000-0000CB4F0000}"/>
    <cellStyle name="40% - 강조색6 2 2 2 2 9" xfId="20519" xr:uid="{00000000-0005-0000-0000-0000CC4F0000}"/>
    <cellStyle name="40% - 강조색6 2 2 2 2 9 2" xfId="20520" xr:uid="{00000000-0005-0000-0000-0000CD4F0000}"/>
    <cellStyle name="40% - 강조색6 2 2 2 3" xfId="20521" xr:uid="{00000000-0005-0000-0000-0000CE4F0000}"/>
    <cellStyle name="40% - 강조색6 2 2 2 3 10" xfId="20522" xr:uid="{00000000-0005-0000-0000-0000CF4F0000}"/>
    <cellStyle name="40% - 강조색6 2 2 2 3 2" xfId="20523" xr:uid="{00000000-0005-0000-0000-0000D04F0000}"/>
    <cellStyle name="40% - 강조색6 2 2 2 3 2 2" xfId="20524" xr:uid="{00000000-0005-0000-0000-0000D14F0000}"/>
    <cellStyle name="40% - 강조색6 2 2 2 3 2 2 2" xfId="20525" xr:uid="{00000000-0005-0000-0000-0000D24F0000}"/>
    <cellStyle name="40% - 강조색6 2 2 2 3 2 2 3" xfId="20526" xr:uid="{00000000-0005-0000-0000-0000D34F0000}"/>
    <cellStyle name="40% - 강조색6 2 2 2 3 2 2 4" xfId="20527" xr:uid="{00000000-0005-0000-0000-0000D44F0000}"/>
    <cellStyle name="40% - 강조색6 2 2 2 3 2 2 5" xfId="20528" xr:uid="{00000000-0005-0000-0000-0000D54F0000}"/>
    <cellStyle name="40% - 강조색6 2 2 2 3 2 3" xfId="20529" xr:uid="{00000000-0005-0000-0000-0000D64F0000}"/>
    <cellStyle name="40% - 강조색6 2 2 2 3 2 4" xfId="20530" xr:uid="{00000000-0005-0000-0000-0000D74F0000}"/>
    <cellStyle name="40% - 강조색6 2 2 2 3 2 5" xfId="20531" xr:uid="{00000000-0005-0000-0000-0000D84F0000}"/>
    <cellStyle name="40% - 강조색6 2 2 2 3 2 6" xfId="20532" xr:uid="{00000000-0005-0000-0000-0000D94F0000}"/>
    <cellStyle name="40% - 강조색6 2 2 2 3 2 7" xfId="20533" xr:uid="{00000000-0005-0000-0000-0000DA4F0000}"/>
    <cellStyle name="40% - 강조색6 2 2 2 3 3" xfId="20534" xr:uid="{00000000-0005-0000-0000-0000DB4F0000}"/>
    <cellStyle name="40% - 강조색6 2 2 2 3 3 2" xfId="20535" xr:uid="{00000000-0005-0000-0000-0000DC4F0000}"/>
    <cellStyle name="40% - 강조색6 2 2 2 3 3 3" xfId="20536" xr:uid="{00000000-0005-0000-0000-0000DD4F0000}"/>
    <cellStyle name="40% - 강조색6 2 2 2 3 3 4" xfId="20537" xr:uid="{00000000-0005-0000-0000-0000DE4F0000}"/>
    <cellStyle name="40% - 강조색6 2 2 2 3 3 5" xfId="20538" xr:uid="{00000000-0005-0000-0000-0000DF4F0000}"/>
    <cellStyle name="40% - 강조색6 2 2 2 3 3 6" xfId="20539" xr:uid="{00000000-0005-0000-0000-0000E04F0000}"/>
    <cellStyle name="40% - 강조색6 2 2 2 3 4" xfId="20540" xr:uid="{00000000-0005-0000-0000-0000E14F0000}"/>
    <cellStyle name="40% - 강조색6 2 2 2 3 4 2" xfId="20541" xr:uid="{00000000-0005-0000-0000-0000E24F0000}"/>
    <cellStyle name="40% - 강조색6 2 2 2 3 4 3" xfId="20542" xr:uid="{00000000-0005-0000-0000-0000E34F0000}"/>
    <cellStyle name="40% - 강조색6 2 2 2 3 5" xfId="20543" xr:uid="{00000000-0005-0000-0000-0000E44F0000}"/>
    <cellStyle name="40% - 강조색6 2 2 2 3 5 2" xfId="20544" xr:uid="{00000000-0005-0000-0000-0000E54F0000}"/>
    <cellStyle name="40% - 강조색6 2 2 2 3 6" xfId="20545" xr:uid="{00000000-0005-0000-0000-0000E64F0000}"/>
    <cellStyle name="40% - 강조색6 2 2 2 3 7" xfId="20546" xr:uid="{00000000-0005-0000-0000-0000E74F0000}"/>
    <cellStyle name="40% - 강조색6 2 2 2 3 8" xfId="20547" xr:uid="{00000000-0005-0000-0000-0000E84F0000}"/>
    <cellStyle name="40% - 강조색6 2 2 2 3 9" xfId="20548" xr:uid="{00000000-0005-0000-0000-0000E94F0000}"/>
    <cellStyle name="40% - 강조색6 2 2 2 4" xfId="20549" xr:uid="{00000000-0005-0000-0000-0000EA4F0000}"/>
    <cellStyle name="40% - 강조색6 2 2 2 4 10" xfId="20550" xr:uid="{00000000-0005-0000-0000-0000EB4F0000}"/>
    <cellStyle name="40% - 강조색6 2 2 2 4 2" xfId="20551" xr:uid="{00000000-0005-0000-0000-0000EC4F0000}"/>
    <cellStyle name="40% - 강조색6 2 2 2 4 2 2" xfId="20552" xr:uid="{00000000-0005-0000-0000-0000ED4F0000}"/>
    <cellStyle name="40% - 강조색6 2 2 2 4 2 2 2" xfId="20553" xr:uid="{00000000-0005-0000-0000-0000EE4F0000}"/>
    <cellStyle name="40% - 강조색6 2 2 2 4 2 2 3" xfId="20554" xr:uid="{00000000-0005-0000-0000-0000EF4F0000}"/>
    <cellStyle name="40% - 강조색6 2 2 2 4 2 2 4" xfId="20555" xr:uid="{00000000-0005-0000-0000-0000F04F0000}"/>
    <cellStyle name="40% - 강조색6 2 2 2 4 2 2 5" xfId="20556" xr:uid="{00000000-0005-0000-0000-0000F14F0000}"/>
    <cellStyle name="40% - 강조색6 2 2 2 4 2 3" xfId="20557" xr:uid="{00000000-0005-0000-0000-0000F24F0000}"/>
    <cellStyle name="40% - 강조색6 2 2 2 4 2 4" xfId="20558" xr:uid="{00000000-0005-0000-0000-0000F34F0000}"/>
    <cellStyle name="40% - 강조색6 2 2 2 4 2 5" xfId="20559" xr:uid="{00000000-0005-0000-0000-0000F44F0000}"/>
    <cellStyle name="40% - 강조색6 2 2 2 4 2 6" xfId="20560" xr:uid="{00000000-0005-0000-0000-0000F54F0000}"/>
    <cellStyle name="40% - 강조색6 2 2 2 4 2 7" xfId="20561" xr:uid="{00000000-0005-0000-0000-0000F64F0000}"/>
    <cellStyle name="40% - 강조색6 2 2 2 4 3" xfId="20562" xr:uid="{00000000-0005-0000-0000-0000F74F0000}"/>
    <cellStyle name="40% - 강조색6 2 2 2 4 3 2" xfId="20563" xr:uid="{00000000-0005-0000-0000-0000F84F0000}"/>
    <cellStyle name="40% - 강조색6 2 2 2 4 3 3" xfId="20564" xr:uid="{00000000-0005-0000-0000-0000F94F0000}"/>
    <cellStyle name="40% - 강조색6 2 2 2 4 3 4" xfId="20565" xr:uid="{00000000-0005-0000-0000-0000FA4F0000}"/>
    <cellStyle name="40% - 강조색6 2 2 2 4 3 5" xfId="20566" xr:uid="{00000000-0005-0000-0000-0000FB4F0000}"/>
    <cellStyle name="40% - 강조색6 2 2 2 4 3 6" xfId="20567" xr:uid="{00000000-0005-0000-0000-0000FC4F0000}"/>
    <cellStyle name="40% - 강조색6 2 2 2 4 4" xfId="20568" xr:uid="{00000000-0005-0000-0000-0000FD4F0000}"/>
    <cellStyle name="40% - 강조색6 2 2 2 4 4 2" xfId="20569" xr:uid="{00000000-0005-0000-0000-0000FE4F0000}"/>
    <cellStyle name="40% - 강조색6 2 2 2 4 4 3" xfId="20570" xr:uid="{00000000-0005-0000-0000-0000FF4F0000}"/>
    <cellStyle name="40% - 강조색6 2 2 2 4 5" xfId="20571" xr:uid="{00000000-0005-0000-0000-000000500000}"/>
    <cellStyle name="40% - 강조색6 2 2 2 4 5 2" xfId="20572" xr:uid="{00000000-0005-0000-0000-000001500000}"/>
    <cellStyle name="40% - 강조색6 2 2 2 4 6" xfId="20573" xr:uid="{00000000-0005-0000-0000-000002500000}"/>
    <cellStyle name="40% - 강조색6 2 2 2 4 7" xfId="20574" xr:uid="{00000000-0005-0000-0000-000003500000}"/>
    <cellStyle name="40% - 강조색6 2 2 2 4 8" xfId="20575" xr:uid="{00000000-0005-0000-0000-000004500000}"/>
    <cellStyle name="40% - 강조색6 2 2 2 4 9" xfId="20576" xr:uid="{00000000-0005-0000-0000-000005500000}"/>
    <cellStyle name="40% - 강조색6 2 2 2 5" xfId="20577" xr:uid="{00000000-0005-0000-0000-000006500000}"/>
    <cellStyle name="40% - 강조색6 2 2 2 5 10" xfId="20578" xr:uid="{00000000-0005-0000-0000-000007500000}"/>
    <cellStyle name="40% - 강조색6 2 2 2 5 2" xfId="20579" xr:uid="{00000000-0005-0000-0000-000008500000}"/>
    <cellStyle name="40% - 강조색6 2 2 2 5 2 2" xfId="20580" xr:uid="{00000000-0005-0000-0000-000009500000}"/>
    <cellStyle name="40% - 강조색6 2 2 2 5 2 3" xfId="20581" xr:uid="{00000000-0005-0000-0000-00000A500000}"/>
    <cellStyle name="40% - 강조색6 2 2 2 5 2 4" xfId="20582" xr:uid="{00000000-0005-0000-0000-00000B500000}"/>
    <cellStyle name="40% - 강조색6 2 2 2 5 2 5" xfId="20583" xr:uid="{00000000-0005-0000-0000-00000C500000}"/>
    <cellStyle name="40% - 강조색6 2 2 2 5 2 6" xfId="20584" xr:uid="{00000000-0005-0000-0000-00000D500000}"/>
    <cellStyle name="40% - 강조색6 2 2 2 5 3" xfId="20585" xr:uid="{00000000-0005-0000-0000-00000E500000}"/>
    <cellStyle name="40% - 강조색6 2 2 2 5 3 2" xfId="20586" xr:uid="{00000000-0005-0000-0000-00000F500000}"/>
    <cellStyle name="40% - 강조색6 2 2 2 5 3 3" xfId="20587" xr:uid="{00000000-0005-0000-0000-000010500000}"/>
    <cellStyle name="40% - 강조색6 2 2 2 5 4" xfId="20588" xr:uid="{00000000-0005-0000-0000-000011500000}"/>
    <cellStyle name="40% - 강조색6 2 2 2 5 4 2" xfId="20589" xr:uid="{00000000-0005-0000-0000-000012500000}"/>
    <cellStyle name="40% - 강조색6 2 2 2 5 4 3" xfId="20590" xr:uid="{00000000-0005-0000-0000-000013500000}"/>
    <cellStyle name="40% - 강조색6 2 2 2 5 5" xfId="20591" xr:uid="{00000000-0005-0000-0000-000014500000}"/>
    <cellStyle name="40% - 강조색6 2 2 2 5 5 2" xfId="20592" xr:uid="{00000000-0005-0000-0000-000015500000}"/>
    <cellStyle name="40% - 강조색6 2 2 2 5 6" xfId="20593" xr:uid="{00000000-0005-0000-0000-000016500000}"/>
    <cellStyle name="40% - 강조색6 2 2 2 5 7" xfId="20594" xr:uid="{00000000-0005-0000-0000-000017500000}"/>
    <cellStyle name="40% - 강조색6 2 2 2 5 8" xfId="20595" xr:uid="{00000000-0005-0000-0000-000018500000}"/>
    <cellStyle name="40% - 강조색6 2 2 2 5 9" xfId="20596" xr:uid="{00000000-0005-0000-0000-000019500000}"/>
    <cellStyle name="40% - 강조색6 2 2 2 6" xfId="20597" xr:uid="{00000000-0005-0000-0000-00001A500000}"/>
    <cellStyle name="40% - 강조색6 2 2 2 6 10" xfId="20598" xr:uid="{00000000-0005-0000-0000-00001B500000}"/>
    <cellStyle name="40% - 강조색6 2 2 2 6 2" xfId="20599" xr:uid="{00000000-0005-0000-0000-00001C500000}"/>
    <cellStyle name="40% - 강조색6 2 2 2 6 2 2" xfId="20600" xr:uid="{00000000-0005-0000-0000-00001D500000}"/>
    <cellStyle name="40% - 강조색6 2 2 2 6 2 3" xfId="20601" xr:uid="{00000000-0005-0000-0000-00001E500000}"/>
    <cellStyle name="40% - 강조색6 2 2 2 6 3" xfId="20602" xr:uid="{00000000-0005-0000-0000-00001F500000}"/>
    <cellStyle name="40% - 강조색6 2 2 2 6 3 2" xfId="20603" xr:uid="{00000000-0005-0000-0000-000020500000}"/>
    <cellStyle name="40% - 강조색6 2 2 2 6 3 3" xfId="20604" xr:uid="{00000000-0005-0000-0000-000021500000}"/>
    <cellStyle name="40% - 강조색6 2 2 2 6 4" xfId="20605" xr:uid="{00000000-0005-0000-0000-000022500000}"/>
    <cellStyle name="40% - 강조색6 2 2 2 6 4 2" xfId="20606" xr:uid="{00000000-0005-0000-0000-000023500000}"/>
    <cellStyle name="40% - 강조색6 2 2 2 6 5" xfId="20607" xr:uid="{00000000-0005-0000-0000-000024500000}"/>
    <cellStyle name="40% - 강조색6 2 2 2 6 5 2" xfId="20608" xr:uid="{00000000-0005-0000-0000-000025500000}"/>
    <cellStyle name="40% - 강조색6 2 2 2 6 6" xfId="20609" xr:uid="{00000000-0005-0000-0000-000026500000}"/>
    <cellStyle name="40% - 강조색6 2 2 2 6 7" xfId="20610" xr:uid="{00000000-0005-0000-0000-000027500000}"/>
    <cellStyle name="40% - 강조색6 2 2 2 6 8" xfId="20611" xr:uid="{00000000-0005-0000-0000-000028500000}"/>
    <cellStyle name="40% - 강조색6 2 2 2 6 9" xfId="20612" xr:uid="{00000000-0005-0000-0000-000029500000}"/>
    <cellStyle name="40% - 강조색6 2 2 2 7" xfId="20613" xr:uid="{00000000-0005-0000-0000-00002A500000}"/>
    <cellStyle name="40% - 강조색6 2 2 2 7 2" xfId="20614" xr:uid="{00000000-0005-0000-0000-00002B500000}"/>
    <cellStyle name="40% - 강조색6 2 2 2 7 3" xfId="20615" xr:uid="{00000000-0005-0000-0000-00002C500000}"/>
    <cellStyle name="40% - 강조색6 2 2 2 8" xfId="20616" xr:uid="{00000000-0005-0000-0000-00002D500000}"/>
    <cellStyle name="40% - 강조색6 2 2 2 8 2" xfId="20617" xr:uid="{00000000-0005-0000-0000-00002E500000}"/>
    <cellStyle name="40% - 강조색6 2 2 2 8 3" xfId="20618" xr:uid="{00000000-0005-0000-0000-00002F500000}"/>
    <cellStyle name="40% - 강조색6 2 2 2 9" xfId="20619" xr:uid="{00000000-0005-0000-0000-000030500000}"/>
    <cellStyle name="40% - 강조색6 2 2 2 9 2" xfId="20620" xr:uid="{00000000-0005-0000-0000-000031500000}"/>
    <cellStyle name="40% - 강조색6 2 2 2 9 3" xfId="20621" xr:uid="{00000000-0005-0000-0000-000032500000}"/>
    <cellStyle name="40% - 강조색6 2 2 3" xfId="20622" xr:uid="{00000000-0005-0000-0000-000033500000}"/>
    <cellStyle name="40% - 강조색6 2 2 3 10" xfId="20623" xr:uid="{00000000-0005-0000-0000-000034500000}"/>
    <cellStyle name="40% - 강조색6 2 2 3 10 2" xfId="20624" xr:uid="{00000000-0005-0000-0000-000035500000}"/>
    <cellStyle name="40% - 강조색6 2 2 3 11" xfId="20625" xr:uid="{00000000-0005-0000-0000-000036500000}"/>
    <cellStyle name="40% - 강조색6 2 2 3 12" xfId="20626" xr:uid="{00000000-0005-0000-0000-000037500000}"/>
    <cellStyle name="40% - 강조색6 2 2 3 13" xfId="20627" xr:uid="{00000000-0005-0000-0000-000038500000}"/>
    <cellStyle name="40% - 강조색6 2 2 3 14" xfId="20628" xr:uid="{00000000-0005-0000-0000-000039500000}"/>
    <cellStyle name="40% - 강조색6 2 2 3 15" xfId="20629" xr:uid="{00000000-0005-0000-0000-00003A500000}"/>
    <cellStyle name="40% - 강조색6 2 2 3 2" xfId="20630" xr:uid="{00000000-0005-0000-0000-00003B500000}"/>
    <cellStyle name="40% - 강조색6 2 2 3 2 10" xfId="20631" xr:uid="{00000000-0005-0000-0000-00003C500000}"/>
    <cellStyle name="40% - 강조색6 2 2 3 2 11" xfId="20632" xr:uid="{00000000-0005-0000-0000-00003D500000}"/>
    <cellStyle name="40% - 강조색6 2 2 3 2 12" xfId="20633" xr:uid="{00000000-0005-0000-0000-00003E500000}"/>
    <cellStyle name="40% - 강조색6 2 2 3 2 2" xfId="20634" xr:uid="{00000000-0005-0000-0000-00003F500000}"/>
    <cellStyle name="40% - 강조색6 2 2 3 2 2 10" xfId="20635" xr:uid="{00000000-0005-0000-0000-000040500000}"/>
    <cellStyle name="40% - 강조색6 2 2 3 2 2 2" xfId="20636" xr:uid="{00000000-0005-0000-0000-000041500000}"/>
    <cellStyle name="40% - 강조색6 2 2 3 2 2 2 2" xfId="20637" xr:uid="{00000000-0005-0000-0000-000042500000}"/>
    <cellStyle name="40% - 강조색6 2 2 3 2 2 2 2 2" xfId="20638" xr:uid="{00000000-0005-0000-0000-000043500000}"/>
    <cellStyle name="40% - 강조색6 2 2 3 2 2 2 2 3" xfId="20639" xr:uid="{00000000-0005-0000-0000-000044500000}"/>
    <cellStyle name="40% - 강조색6 2 2 3 2 2 2 2 4" xfId="20640" xr:uid="{00000000-0005-0000-0000-000045500000}"/>
    <cellStyle name="40% - 강조색6 2 2 3 2 2 2 2 5" xfId="20641" xr:uid="{00000000-0005-0000-0000-000046500000}"/>
    <cellStyle name="40% - 강조색6 2 2 3 2 2 2 3" xfId="20642" xr:uid="{00000000-0005-0000-0000-000047500000}"/>
    <cellStyle name="40% - 강조색6 2 2 3 2 2 2 4" xfId="20643" xr:uid="{00000000-0005-0000-0000-000048500000}"/>
    <cellStyle name="40% - 강조색6 2 2 3 2 2 2 5" xfId="20644" xr:uid="{00000000-0005-0000-0000-000049500000}"/>
    <cellStyle name="40% - 강조색6 2 2 3 2 2 2 6" xfId="20645" xr:uid="{00000000-0005-0000-0000-00004A500000}"/>
    <cellStyle name="40% - 강조색6 2 2 3 2 2 2 7" xfId="20646" xr:uid="{00000000-0005-0000-0000-00004B500000}"/>
    <cellStyle name="40% - 강조색6 2 2 3 2 2 3" xfId="20647" xr:uid="{00000000-0005-0000-0000-00004C500000}"/>
    <cellStyle name="40% - 강조색6 2 2 3 2 2 3 2" xfId="20648" xr:uid="{00000000-0005-0000-0000-00004D500000}"/>
    <cellStyle name="40% - 강조색6 2 2 3 2 2 3 3" xfId="20649" xr:uid="{00000000-0005-0000-0000-00004E500000}"/>
    <cellStyle name="40% - 강조색6 2 2 3 2 2 3 4" xfId="20650" xr:uid="{00000000-0005-0000-0000-00004F500000}"/>
    <cellStyle name="40% - 강조색6 2 2 3 2 2 3 5" xfId="20651" xr:uid="{00000000-0005-0000-0000-000050500000}"/>
    <cellStyle name="40% - 강조색6 2 2 3 2 2 3 6" xfId="20652" xr:uid="{00000000-0005-0000-0000-000051500000}"/>
    <cellStyle name="40% - 강조색6 2 2 3 2 2 4" xfId="20653" xr:uid="{00000000-0005-0000-0000-000052500000}"/>
    <cellStyle name="40% - 강조색6 2 2 3 2 2 4 2" xfId="20654" xr:uid="{00000000-0005-0000-0000-000053500000}"/>
    <cellStyle name="40% - 강조색6 2 2 3 2 2 5" xfId="20655" xr:uid="{00000000-0005-0000-0000-000054500000}"/>
    <cellStyle name="40% - 강조색6 2 2 3 2 2 5 2" xfId="20656" xr:uid="{00000000-0005-0000-0000-000055500000}"/>
    <cellStyle name="40% - 강조색6 2 2 3 2 2 6" xfId="20657" xr:uid="{00000000-0005-0000-0000-000056500000}"/>
    <cellStyle name="40% - 강조색6 2 2 3 2 2 7" xfId="20658" xr:uid="{00000000-0005-0000-0000-000057500000}"/>
    <cellStyle name="40% - 강조색6 2 2 3 2 2 8" xfId="20659" xr:uid="{00000000-0005-0000-0000-000058500000}"/>
    <cellStyle name="40% - 강조색6 2 2 3 2 2 9" xfId="20660" xr:uid="{00000000-0005-0000-0000-000059500000}"/>
    <cellStyle name="40% - 강조색6 2 2 3 2 3" xfId="20661" xr:uid="{00000000-0005-0000-0000-00005A500000}"/>
    <cellStyle name="40% - 강조색6 2 2 3 2 3 10" xfId="20662" xr:uid="{00000000-0005-0000-0000-00005B500000}"/>
    <cellStyle name="40% - 강조색6 2 2 3 2 3 2" xfId="20663" xr:uid="{00000000-0005-0000-0000-00005C500000}"/>
    <cellStyle name="40% - 강조색6 2 2 3 2 3 2 2" xfId="20664" xr:uid="{00000000-0005-0000-0000-00005D500000}"/>
    <cellStyle name="40% - 강조색6 2 2 3 2 3 2 3" xfId="20665" xr:uid="{00000000-0005-0000-0000-00005E500000}"/>
    <cellStyle name="40% - 강조색6 2 2 3 2 3 2 4" xfId="20666" xr:uid="{00000000-0005-0000-0000-00005F500000}"/>
    <cellStyle name="40% - 강조색6 2 2 3 2 3 2 5" xfId="20667" xr:uid="{00000000-0005-0000-0000-000060500000}"/>
    <cellStyle name="40% - 강조색6 2 2 3 2 3 2 6" xfId="20668" xr:uid="{00000000-0005-0000-0000-000061500000}"/>
    <cellStyle name="40% - 강조색6 2 2 3 2 3 3" xfId="20669" xr:uid="{00000000-0005-0000-0000-000062500000}"/>
    <cellStyle name="40% - 강조색6 2 2 3 2 3 3 2" xfId="20670" xr:uid="{00000000-0005-0000-0000-000063500000}"/>
    <cellStyle name="40% - 강조색6 2 2 3 2 3 4" xfId="20671" xr:uid="{00000000-0005-0000-0000-000064500000}"/>
    <cellStyle name="40% - 강조색6 2 2 3 2 3 4 2" xfId="20672" xr:uid="{00000000-0005-0000-0000-000065500000}"/>
    <cellStyle name="40% - 강조색6 2 2 3 2 3 5" xfId="20673" xr:uid="{00000000-0005-0000-0000-000066500000}"/>
    <cellStyle name="40% - 강조색6 2 2 3 2 3 5 2" xfId="20674" xr:uid="{00000000-0005-0000-0000-000067500000}"/>
    <cellStyle name="40% - 강조색6 2 2 3 2 3 6" xfId="20675" xr:uid="{00000000-0005-0000-0000-000068500000}"/>
    <cellStyle name="40% - 강조색6 2 2 3 2 3 7" xfId="20676" xr:uid="{00000000-0005-0000-0000-000069500000}"/>
    <cellStyle name="40% - 강조색6 2 2 3 2 3 8" xfId="20677" xr:uid="{00000000-0005-0000-0000-00006A500000}"/>
    <cellStyle name="40% - 강조색6 2 2 3 2 3 9" xfId="20678" xr:uid="{00000000-0005-0000-0000-00006B500000}"/>
    <cellStyle name="40% - 강조색6 2 2 3 2 4" xfId="20679" xr:uid="{00000000-0005-0000-0000-00006C500000}"/>
    <cellStyle name="40% - 강조색6 2 2 3 2 4 2" xfId="20680" xr:uid="{00000000-0005-0000-0000-00006D500000}"/>
    <cellStyle name="40% - 강조색6 2 2 3 2 4 3" xfId="20681" xr:uid="{00000000-0005-0000-0000-00006E500000}"/>
    <cellStyle name="40% - 강조색6 2 2 3 2 4 4" xfId="20682" xr:uid="{00000000-0005-0000-0000-00006F500000}"/>
    <cellStyle name="40% - 강조색6 2 2 3 2 4 5" xfId="20683" xr:uid="{00000000-0005-0000-0000-000070500000}"/>
    <cellStyle name="40% - 강조색6 2 2 3 2 4 6" xfId="20684" xr:uid="{00000000-0005-0000-0000-000071500000}"/>
    <cellStyle name="40% - 강조색6 2 2 3 2 5" xfId="20685" xr:uid="{00000000-0005-0000-0000-000072500000}"/>
    <cellStyle name="40% - 강조색6 2 2 3 2 5 2" xfId="20686" xr:uid="{00000000-0005-0000-0000-000073500000}"/>
    <cellStyle name="40% - 강조색6 2 2 3 2 6" xfId="20687" xr:uid="{00000000-0005-0000-0000-000074500000}"/>
    <cellStyle name="40% - 강조색6 2 2 3 2 6 2" xfId="20688" xr:uid="{00000000-0005-0000-0000-000075500000}"/>
    <cellStyle name="40% - 강조색6 2 2 3 2 7" xfId="20689" xr:uid="{00000000-0005-0000-0000-000076500000}"/>
    <cellStyle name="40% - 강조색6 2 2 3 2 7 2" xfId="20690" xr:uid="{00000000-0005-0000-0000-000077500000}"/>
    <cellStyle name="40% - 강조색6 2 2 3 2 8" xfId="20691" xr:uid="{00000000-0005-0000-0000-000078500000}"/>
    <cellStyle name="40% - 강조색6 2 2 3 2 9" xfId="20692" xr:uid="{00000000-0005-0000-0000-000079500000}"/>
    <cellStyle name="40% - 강조색6 2 2 3 3" xfId="20693" xr:uid="{00000000-0005-0000-0000-00007A500000}"/>
    <cellStyle name="40% - 강조색6 2 2 3 3 10" xfId="20694" xr:uid="{00000000-0005-0000-0000-00007B500000}"/>
    <cellStyle name="40% - 강조색6 2 2 3 3 2" xfId="20695" xr:uid="{00000000-0005-0000-0000-00007C500000}"/>
    <cellStyle name="40% - 강조색6 2 2 3 3 2 2" xfId="20696" xr:uid="{00000000-0005-0000-0000-00007D500000}"/>
    <cellStyle name="40% - 강조색6 2 2 3 3 2 2 2" xfId="20697" xr:uid="{00000000-0005-0000-0000-00007E500000}"/>
    <cellStyle name="40% - 강조색6 2 2 3 3 2 2 3" xfId="20698" xr:uid="{00000000-0005-0000-0000-00007F500000}"/>
    <cellStyle name="40% - 강조색6 2 2 3 3 2 2 4" xfId="20699" xr:uid="{00000000-0005-0000-0000-000080500000}"/>
    <cellStyle name="40% - 강조색6 2 2 3 3 2 2 5" xfId="20700" xr:uid="{00000000-0005-0000-0000-000081500000}"/>
    <cellStyle name="40% - 강조색6 2 2 3 3 2 3" xfId="20701" xr:uid="{00000000-0005-0000-0000-000082500000}"/>
    <cellStyle name="40% - 강조색6 2 2 3 3 2 4" xfId="20702" xr:uid="{00000000-0005-0000-0000-000083500000}"/>
    <cellStyle name="40% - 강조색6 2 2 3 3 2 5" xfId="20703" xr:uid="{00000000-0005-0000-0000-000084500000}"/>
    <cellStyle name="40% - 강조색6 2 2 3 3 2 6" xfId="20704" xr:uid="{00000000-0005-0000-0000-000085500000}"/>
    <cellStyle name="40% - 강조색6 2 2 3 3 2 7" xfId="20705" xr:uid="{00000000-0005-0000-0000-000086500000}"/>
    <cellStyle name="40% - 강조색6 2 2 3 3 3" xfId="20706" xr:uid="{00000000-0005-0000-0000-000087500000}"/>
    <cellStyle name="40% - 강조색6 2 2 3 3 3 2" xfId="20707" xr:uid="{00000000-0005-0000-0000-000088500000}"/>
    <cellStyle name="40% - 강조색6 2 2 3 3 3 3" xfId="20708" xr:uid="{00000000-0005-0000-0000-000089500000}"/>
    <cellStyle name="40% - 강조색6 2 2 3 3 3 4" xfId="20709" xr:uid="{00000000-0005-0000-0000-00008A500000}"/>
    <cellStyle name="40% - 강조색6 2 2 3 3 3 5" xfId="20710" xr:uid="{00000000-0005-0000-0000-00008B500000}"/>
    <cellStyle name="40% - 강조색6 2 2 3 3 3 6" xfId="20711" xr:uid="{00000000-0005-0000-0000-00008C500000}"/>
    <cellStyle name="40% - 강조색6 2 2 3 3 4" xfId="20712" xr:uid="{00000000-0005-0000-0000-00008D500000}"/>
    <cellStyle name="40% - 강조색6 2 2 3 3 4 2" xfId="20713" xr:uid="{00000000-0005-0000-0000-00008E500000}"/>
    <cellStyle name="40% - 강조색6 2 2 3 3 4 3" xfId="20714" xr:uid="{00000000-0005-0000-0000-00008F500000}"/>
    <cellStyle name="40% - 강조색6 2 2 3 3 5" xfId="20715" xr:uid="{00000000-0005-0000-0000-000090500000}"/>
    <cellStyle name="40% - 강조색6 2 2 3 3 5 2" xfId="20716" xr:uid="{00000000-0005-0000-0000-000091500000}"/>
    <cellStyle name="40% - 강조색6 2 2 3 3 6" xfId="20717" xr:uid="{00000000-0005-0000-0000-000092500000}"/>
    <cellStyle name="40% - 강조색6 2 2 3 3 7" xfId="20718" xr:uid="{00000000-0005-0000-0000-000093500000}"/>
    <cellStyle name="40% - 강조색6 2 2 3 3 8" xfId="20719" xr:uid="{00000000-0005-0000-0000-000094500000}"/>
    <cellStyle name="40% - 강조색6 2 2 3 3 9" xfId="20720" xr:uid="{00000000-0005-0000-0000-000095500000}"/>
    <cellStyle name="40% - 강조색6 2 2 3 4" xfId="20721" xr:uid="{00000000-0005-0000-0000-000096500000}"/>
    <cellStyle name="40% - 강조색6 2 2 3 4 10" xfId="20722" xr:uid="{00000000-0005-0000-0000-000097500000}"/>
    <cellStyle name="40% - 강조색6 2 2 3 4 2" xfId="20723" xr:uid="{00000000-0005-0000-0000-000098500000}"/>
    <cellStyle name="40% - 강조색6 2 2 3 4 2 2" xfId="20724" xr:uid="{00000000-0005-0000-0000-000099500000}"/>
    <cellStyle name="40% - 강조색6 2 2 3 4 2 2 2" xfId="20725" xr:uid="{00000000-0005-0000-0000-00009A500000}"/>
    <cellStyle name="40% - 강조색6 2 2 3 4 2 2 3" xfId="20726" xr:uid="{00000000-0005-0000-0000-00009B500000}"/>
    <cellStyle name="40% - 강조색6 2 2 3 4 2 2 4" xfId="20727" xr:uid="{00000000-0005-0000-0000-00009C500000}"/>
    <cellStyle name="40% - 강조색6 2 2 3 4 2 2 5" xfId="20728" xr:uid="{00000000-0005-0000-0000-00009D500000}"/>
    <cellStyle name="40% - 강조색6 2 2 3 4 2 3" xfId="20729" xr:uid="{00000000-0005-0000-0000-00009E500000}"/>
    <cellStyle name="40% - 강조색6 2 2 3 4 2 4" xfId="20730" xr:uid="{00000000-0005-0000-0000-00009F500000}"/>
    <cellStyle name="40% - 강조색6 2 2 3 4 2 5" xfId="20731" xr:uid="{00000000-0005-0000-0000-0000A0500000}"/>
    <cellStyle name="40% - 강조색6 2 2 3 4 2 6" xfId="20732" xr:uid="{00000000-0005-0000-0000-0000A1500000}"/>
    <cellStyle name="40% - 강조색6 2 2 3 4 2 7" xfId="20733" xr:uid="{00000000-0005-0000-0000-0000A2500000}"/>
    <cellStyle name="40% - 강조색6 2 2 3 4 3" xfId="20734" xr:uid="{00000000-0005-0000-0000-0000A3500000}"/>
    <cellStyle name="40% - 강조색6 2 2 3 4 3 2" xfId="20735" xr:uid="{00000000-0005-0000-0000-0000A4500000}"/>
    <cellStyle name="40% - 강조색6 2 2 3 4 3 3" xfId="20736" xr:uid="{00000000-0005-0000-0000-0000A5500000}"/>
    <cellStyle name="40% - 강조색6 2 2 3 4 3 4" xfId="20737" xr:uid="{00000000-0005-0000-0000-0000A6500000}"/>
    <cellStyle name="40% - 강조색6 2 2 3 4 3 5" xfId="20738" xr:uid="{00000000-0005-0000-0000-0000A7500000}"/>
    <cellStyle name="40% - 강조색6 2 2 3 4 3 6" xfId="20739" xr:uid="{00000000-0005-0000-0000-0000A8500000}"/>
    <cellStyle name="40% - 강조색6 2 2 3 4 4" xfId="20740" xr:uid="{00000000-0005-0000-0000-0000A9500000}"/>
    <cellStyle name="40% - 강조색6 2 2 3 4 4 2" xfId="20741" xr:uid="{00000000-0005-0000-0000-0000AA500000}"/>
    <cellStyle name="40% - 강조색6 2 2 3 4 4 3" xfId="20742" xr:uid="{00000000-0005-0000-0000-0000AB500000}"/>
    <cellStyle name="40% - 강조색6 2 2 3 4 5" xfId="20743" xr:uid="{00000000-0005-0000-0000-0000AC500000}"/>
    <cellStyle name="40% - 강조색6 2 2 3 4 5 2" xfId="20744" xr:uid="{00000000-0005-0000-0000-0000AD500000}"/>
    <cellStyle name="40% - 강조색6 2 2 3 4 6" xfId="20745" xr:uid="{00000000-0005-0000-0000-0000AE500000}"/>
    <cellStyle name="40% - 강조색6 2 2 3 4 7" xfId="20746" xr:uid="{00000000-0005-0000-0000-0000AF500000}"/>
    <cellStyle name="40% - 강조색6 2 2 3 4 8" xfId="20747" xr:uid="{00000000-0005-0000-0000-0000B0500000}"/>
    <cellStyle name="40% - 강조색6 2 2 3 4 9" xfId="20748" xr:uid="{00000000-0005-0000-0000-0000B1500000}"/>
    <cellStyle name="40% - 강조색6 2 2 3 5" xfId="20749" xr:uid="{00000000-0005-0000-0000-0000B2500000}"/>
    <cellStyle name="40% - 강조색6 2 2 3 5 10" xfId="20750" xr:uid="{00000000-0005-0000-0000-0000B3500000}"/>
    <cellStyle name="40% - 강조색6 2 2 3 5 2" xfId="20751" xr:uid="{00000000-0005-0000-0000-0000B4500000}"/>
    <cellStyle name="40% - 강조색6 2 2 3 5 2 2" xfId="20752" xr:uid="{00000000-0005-0000-0000-0000B5500000}"/>
    <cellStyle name="40% - 강조색6 2 2 3 5 2 3" xfId="20753" xr:uid="{00000000-0005-0000-0000-0000B6500000}"/>
    <cellStyle name="40% - 강조색6 2 2 3 5 2 4" xfId="20754" xr:uid="{00000000-0005-0000-0000-0000B7500000}"/>
    <cellStyle name="40% - 강조색6 2 2 3 5 2 5" xfId="20755" xr:uid="{00000000-0005-0000-0000-0000B8500000}"/>
    <cellStyle name="40% - 강조색6 2 2 3 5 2 6" xfId="20756" xr:uid="{00000000-0005-0000-0000-0000B9500000}"/>
    <cellStyle name="40% - 강조색6 2 2 3 5 3" xfId="20757" xr:uid="{00000000-0005-0000-0000-0000BA500000}"/>
    <cellStyle name="40% - 강조색6 2 2 3 5 3 2" xfId="20758" xr:uid="{00000000-0005-0000-0000-0000BB500000}"/>
    <cellStyle name="40% - 강조색6 2 2 3 5 3 3" xfId="20759" xr:uid="{00000000-0005-0000-0000-0000BC500000}"/>
    <cellStyle name="40% - 강조색6 2 2 3 5 4" xfId="20760" xr:uid="{00000000-0005-0000-0000-0000BD500000}"/>
    <cellStyle name="40% - 강조색6 2 2 3 5 4 2" xfId="20761" xr:uid="{00000000-0005-0000-0000-0000BE500000}"/>
    <cellStyle name="40% - 강조색6 2 2 3 5 5" xfId="20762" xr:uid="{00000000-0005-0000-0000-0000BF500000}"/>
    <cellStyle name="40% - 강조색6 2 2 3 5 5 2" xfId="20763" xr:uid="{00000000-0005-0000-0000-0000C0500000}"/>
    <cellStyle name="40% - 강조색6 2 2 3 5 6" xfId="20764" xr:uid="{00000000-0005-0000-0000-0000C1500000}"/>
    <cellStyle name="40% - 강조색6 2 2 3 5 7" xfId="20765" xr:uid="{00000000-0005-0000-0000-0000C2500000}"/>
    <cellStyle name="40% - 강조색6 2 2 3 5 8" xfId="20766" xr:uid="{00000000-0005-0000-0000-0000C3500000}"/>
    <cellStyle name="40% - 강조색6 2 2 3 5 9" xfId="20767" xr:uid="{00000000-0005-0000-0000-0000C4500000}"/>
    <cellStyle name="40% - 강조색6 2 2 3 6" xfId="20768" xr:uid="{00000000-0005-0000-0000-0000C5500000}"/>
    <cellStyle name="40% - 강조색6 2 2 3 6 10" xfId="20769" xr:uid="{00000000-0005-0000-0000-0000C6500000}"/>
    <cellStyle name="40% - 강조색6 2 2 3 6 2" xfId="20770" xr:uid="{00000000-0005-0000-0000-0000C7500000}"/>
    <cellStyle name="40% - 강조색6 2 2 3 6 2 2" xfId="20771" xr:uid="{00000000-0005-0000-0000-0000C8500000}"/>
    <cellStyle name="40% - 강조색6 2 2 3 6 3" xfId="20772" xr:uid="{00000000-0005-0000-0000-0000C9500000}"/>
    <cellStyle name="40% - 강조색6 2 2 3 6 3 2" xfId="20773" xr:uid="{00000000-0005-0000-0000-0000CA500000}"/>
    <cellStyle name="40% - 강조색6 2 2 3 6 4" xfId="20774" xr:uid="{00000000-0005-0000-0000-0000CB500000}"/>
    <cellStyle name="40% - 강조색6 2 2 3 6 4 2" xfId="20775" xr:uid="{00000000-0005-0000-0000-0000CC500000}"/>
    <cellStyle name="40% - 강조색6 2 2 3 6 5" xfId="20776" xr:uid="{00000000-0005-0000-0000-0000CD500000}"/>
    <cellStyle name="40% - 강조색6 2 2 3 6 5 2" xfId="20777" xr:uid="{00000000-0005-0000-0000-0000CE500000}"/>
    <cellStyle name="40% - 강조색6 2 2 3 6 6" xfId="20778" xr:uid="{00000000-0005-0000-0000-0000CF500000}"/>
    <cellStyle name="40% - 강조색6 2 2 3 6 7" xfId="20779" xr:uid="{00000000-0005-0000-0000-0000D0500000}"/>
    <cellStyle name="40% - 강조색6 2 2 3 6 8" xfId="20780" xr:uid="{00000000-0005-0000-0000-0000D1500000}"/>
    <cellStyle name="40% - 강조색6 2 2 3 6 9" xfId="20781" xr:uid="{00000000-0005-0000-0000-0000D2500000}"/>
    <cellStyle name="40% - 강조색6 2 2 3 7" xfId="20782" xr:uid="{00000000-0005-0000-0000-0000D3500000}"/>
    <cellStyle name="40% - 강조색6 2 2 3 7 2" xfId="20783" xr:uid="{00000000-0005-0000-0000-0000D4500000}"/>
    <cellStyle name="40% - 강조색6 2 2 3 7 3" xfId="20784" xr:uid="{00000000-0005-0000-0000-0000D5500000}"/>
    <cellStyle name="40% - 강조색6 2 2 3 8" xfId="20785" xr:uid="{00000000-0005-0000-0000-0000D6500000}"/>
    <cellStyle name="40% - 강조색6 2 2 3 8 2" xfId="20786" xr:uid="{00000000-0005-0000-0000-0000D7500000}"/>
    <cellStyle name="40% - 강조색6 2 2 3 8 3" xfId="20787" xr:uid="{00000000-0005-0000-0000-0000D8500000}"/>
    <cellStyle name="40% - 강조색6 2 2 3 9" xfId="20788" xr:uid="{00000000-0005-0000-0000-0000D9500000}"/>
    <cellStyle name="40% - 강조색6 2 2 3 9 2" xfId="20789" xr:uid="{00000000-0005-0000-0000-0000DA500000}"/>
    <cellStyle name="40% - 강조색6 2 2 4" xfId="20790" xr:uid="{00000000-0005-0000-0000-0000DB500000}"/>
    <cellStyle name="40% - 강조색6 2 2 4 10" xfId="20791" xr:uid="{00000000-0005-0000-0000-0000DC500000}"/>
    <cellStyle name="40% - 강조색6 2 2 4 11" xfId="20792" xr:uid="{00000000-0005-0000-0000-0000DD500000}"/>
    <cellStyle name="40% - 강조색6 2 2 4 12" xfId="20793" xr:uid="{00000000-0005-0000-0000-0000DE500000}"/>
    <cellStyle name="40% - 강조색6 2 2 4 13" xfId="20794" xr:uid="{00000000-0005-0000-0000-0000DF500000}"/>
    <cellStyle name="40% - 강조색6 2 2 4 14" xfId="20795" xr:uid="{00000000-0005-0000-0000-0000E0500000}"/>
    <cellStyle name="40% - 강조색6 2 2 4 2" xfId="20796" xr:uid="{00000000-0005-0000-0000-0000E1500000}"/>
    <cellStyle name="40% - 강조색6 2 2 4 2 10" xfId="20797" xr:uid="{00000000-0005-0000-0000-0000E2500000}"/>
    <cellStyle name="40% - 강조색6 2 2 4 2 11" xfId="20798" xr:uid="{00000000-0005-0000-0000-0000E3500000}"/>
    <cellStyle name="40% - 강조색6 2 2 4 2 12" xfId="20799" xr:uid="{00000000-0005-0000-0000-0000E4500000}"/>
    <cellStyle name="40% - 강조색6 2 2 4 2 2" xfId="20800" xr:uid="{00000000-0005-0000-0000-0000E5500000}"/>
    <cellStyle name="40% - 강조색6 2 2 4 2 2 10" xfId="20801" xr:uid="{00000000-0005-0000-0000-0000E6500000}"/>
    <cellStyle name="40% - 강조색6 2 2 4 2 2 2" xfId="20802" xr:uid="{00000000-0005-0000-0000-0000E7500000}"/>
    <cellStyle name="40% - 강조색6 2 2 4 2 2 2 2" xfId="20803" xr:uid="{00000000-0005-0000-0000-0000E8500000}"/>
    <cellStyle name="40% - 강조색6 2 2 4 2 2 2 2 2" xfId="20804" xr:uid="{00000000-0005-0000-0000-0000E9500000}"/>
    <cellStyle name="40% - 강조색6 2 2 4 2 2 2 2 3" xfId="20805" xr:uid="{00000000-0005-0000-0000-0000EA500000}"/>
    <cellStyle name="40% - 강조색6 2 2 4 2 2 2 2 4" xfId="20806" xr:uid="{00000000-0005-0000-0000-0000EB500000}"/>
    <cellStyle name="40% - 강조색6 2 2 4 2 2 2 2 5" xfId="20807" xr:uid="{00000000-0005-0000-0000-0000EC500000}"/>
    <cellStyle name="40% - 강조색6 2 2 4 2 2 2 3" xfId="20808" xr:uid="{00000000-0005-0000-0000-0000ED500000}"/>
    <cellStyle name="40% - 강조색6 2 2 4 2 2 2 4" xfId="20809" xr:uid="{00000000-0005-0000-0000-0000EE500000}"/>
    <cellStyle name="40% - 강조색6 2 2 4 2 2 2 5" xfId="20810" xr:uid="{00000000-0005-0000-0000-0000EF500000}"/>
    <cellStyle name="40% - 강조색6 2 2 4 2 2 2 6" xfId="20811" xr:uid="{00000000-0005-0000-0000-0000F0500000}"/>
    <cellStyle name="40% - 강조색6 2 2 4 2 2 2 7" xfId="20812" xr:uid="{00000000-0005-0000-0000-0000F1500000}"/>
    <cellStyle name="40% - 강조색6 2 2 4 2 2 3" xfId="20813" xr:uid="{00000000-0005-0000-0000-0000F2500000}"/>
    <cellStyle name="40% - 강조색6 2 2 4 2 2 3 2" xfId="20814" xr:uid="{00000000-0005-0000-0000-0000F3500000}"/>
    <cellStyle name="40% - 강조색6 2 2 4 2 2 3 3" xfId="20815" xr:uid="{00000000-0005-0000-0000-0000F4500000}"/>
    <cellStyle name="40% - 강조색6 2 2 4 2 2 3 4" xfId="20816" xr:uid="{00000000-0005-0000-0000-0000F5500000}"/>
    <cellStyle name="40% - 강조색6 2 2 4 2 2 3 5" xfId="20817" xr:uid="{00000000-0005-0000-0000-0000F6500000}"/>
    <cellStyle name="40% - 강조색6 2 2 4 2 2 3 6" xfId="20818" xr:uid="{00000000-0005-0000-0000-0000F7500000}"/>
    <cellStyle name="40% - 강조색6 2 2 4 2 2 4" xfId="20819" xr:uid="{00000000-0005-0000-0000-0000F8500000}"/>
    <cellStyle name="40% - 강조색6 2 2 4 2 2 4 2" xfId="20820" xr:uid="{00000000-0005-0000-0000-0000F9500000}"/>
    <cellStyle name="40% - 강조색6 2 2 4 2 2 5" xfId="20821" xr:uid="{00000000-0005-0000-0000-0000FA500000}"/>
    <cellStyle name="40% - 강조색6 2 2 4 2 2 5 2" xfId="20822" xr:uid="{00000000-0005-0000-0000-0000FB500000}"/>
    <cellStyle name="40% - 강조색6 2 2 4 2 2 6" xfId="20823" xr:uid="{00000000-0005-0000-0000-0000FC500000}"/>
    <cellStyle name="40% - 강조색6 2 2 4 2 2 7" xfId="20824" xr:uid="{00000000-0005-0000-0000-0000FD500000}"/>
    <cellStyle name="40% - 강조색6 2 2 4 2 2 8" xfId="20825" xr:uid="{00000000-0005-0000-0000-0000FE500000}"/>
    <cellStyle name="40% - 강조색6 2 2 4 2 2 9" xfId="20826" xr:uid="{00000000-0005-0000-0000-0000FF500000}"/>
    <cellStyle name="40% - 강조색6 2 2 4 2 3" xfId="20827" xr:uid="{00000000-0005-0000-0000-000000510000}"/>
    <cellStyle name="40% - 강조색6 2 2 4 2 3 10" xfId="20828" xr:uid="{00000000-0005-0000-0000-000001510000}"/>
    <cellStyle name="40% - 강조색6 2 2 4 2 3 2" xfId="20829" xr:uid="{00000000-0005-0000-0000-000002510000}"/>
    <cellStyle name="40% - 강조색6 2 2 4 2 3 2 2" xfId="20830" xr:uid="{00000000-0005-0000-0000-000003510000}"/>
    <cellStyle name="40% - 강조색6 2 2 4 2 3 2 3" xfId="20831" xr:uid="{00000000-0005-0000-0000-000004510000}"/>
    <cellStyle name="40% - 강조색6 2 2 4 2 3 2 4" xfId="20832" xr:uid="{00000000-0005-0000-0000-000005510000}"/>
    <cellStyle name="40% - 강조색6 2 2 4 2 3 2 5" xfId="20833" xr:uid="{00000000-0005-0000-0000-000006510000}"/>
    <cellStyle name="40% - 강조색6 2 2 4 2 3 2 6" xfId="20834" xr:uid="{00000000-0005-0000-0000-000007510000}"/>
    <cellStyle name="40% - 강조색6 2 2 4 2 3 3" xfId="20835" xr:uid="{00000000-0005-0000-0000-000008510000}"/>
    <cellStyle name="40% - 강조색6 2 2 4 2 3 3 2" xfId="20836" xr:uid="{00000000-0005-0000-0000-000009510000}"/>
    <cellStyle name="40% - 강조색6 2 2 4 2 3 4" xfId="20837" xr:uid="{00000000-0005-0000-0000-00000A510000}"/>
    <cellStyle name="40% - 강조색6 2 2 4 2 3 4 2" xfId="20838" xr:uid="{00000000-0005-0000-0000-00000B510000}"/>
    <cellStyle name="40% - 강조색6 2 2 4 2 3 5" xfId="20839" xr:uid="{00000000-0005-0000-0000-00000C510000}"/>
    <cellStyle name="40% - 강조색6 2 2 4 2 3 5 2" xfId="20840" xr:uid="{00000000-0005-0000-0000-00000D510000}"/>
    <cellStyle name="40% - 강조색6 2 2 4 2 3 6" xfId="20841" xr:uid="{00000000-0005-0000-0000-00000E510000}"/>
    <cellStyle name="40% - 강조색6 2 2 4 2 3 7" xfId="20842" xr:uid="{00000000-0005-0000-0000-00000F510000}"/>
    <cellStyle name="40% - 강조색6 2 2 4 2 3 8" xfId="20843" xr:uid="{00000000-0005-0000-0000-000010510000}"/>
    <cellStyle name="40% - 강조색6 2 2 4 2 3 9" xfId="20844" xr:uid="{00000000-0005-0000-0000-000011510000}"/>
    <cellStyle name="40% - 강조색6 2 2 4 2 4" xfId="20845" xr:uid="{00000000-0005-0000-0000-000012510000}"/>
    <cellStyle name="40% - 강조색6 2 2 4 2 4 2" xfId="20846" xr:uid="{00000000-0005-0000-0000-000013510000}"/>
    <cellStyle name="40% - 강조색6 2 2 4 2 4 3" xfId="20847" xr:uid="{00000000-0005-0000-0000-000014510000}"/>
    <cellStyle name="40% - 강조색6 2 2 4 2 4 4" xfId="20848" xr:uid="{00000000-0005-0000-0000-000015510000}"/>
    <cellStyle name="40% - 강조색6 2 2 4 2 4 5" xfId="20849" xr:uid="{00000000-0005-0000-0000-000016510000}"/>
    <cellStyle name="40% - 강조색6 2 2 4 2 4 6" xfId="20850" xr:uid="{00000000-0005-0000-0000-000017510000}"/>
    <cellStyle name="40% - 강조색6 2 2 4 2 5" xfId="20851" xr:uid="{00000000-0005-0000-0000-000018510000}"/>
    <cellStyle name="40% - 강조색6 2 2 4 2 5 2" xfId="20852" xr:uid="{00000000-0005-0000-0000-000019510000}"/>
    <cellStyle name="40% - 강조색6 2 2 4 2 6" xfId="20853" xr:uid="{00000000-0005-0000-0000-00001A510000}"/>
    <cellStyle name="40% - 강조색6 2 2 4 2 6 2" xfId="20854" xr:uid="{00000000-0005-0000-0000-00001B510000}"/>
    <cellStyle name="40% - 강조색6 2 2 4 2 7" xfId="20855" xr:uid="{00000000-0005-0000-0000-00001C510000}"/>
    <cellStyle name="40% - 강조색6 2 2 4 2 7 2" xfId="20856" xr:uid="{00000000-0005-0000-0000-00001D510000}"/>
    <cellStyle name="40% - 강조색6 2 2 4 2 8" xfId="20857" xr:uid="{00000000-0005-0000-0000-00001E510000}"/>
    <cellStyle name="40% - 강조색6 2 2 4 2 9" xfId="20858" xr:uid="{00000000-0005-0000-0000-00001F510000}"/>
    <cellStyle name="40% - 강조색6 2 2 4 3" xfId="20859" xr:uid="{00000000-0005-0000-0000-000020510000}"/>
    <cellStyle name="40% - 강조색6 2 2 4 3 10" xfId="20860" xr:uid="{00000000-0005-0000-0000-000021510000}"/>
    <cellStyle name="40% - 강조색6 2 2 4 3 2" xfId="20861" xr:uid="{00000000-0005-0000-0000-000022510000}"/>
    <cellStyle name="40% - 강조색6 2 2 4 3 2 2" xfId="20862" xr:uid="{00000000-0005-0000-0000-000023510000}"/>
    <cellStyle name="40% - 강조색6 2 2 4 3 2 2 2" xfId="20863" xr:uid="{00000000-0005-0000-0000-000024510000}"/>
    <cellStyle name="40% - 강조색6 2 2 4 3 2 2 3" xfId="20864" xr:uid="{00000000-0005-0000-0000-000025510000}"/>
    <cellStyle name="40% - 강조색6 2 2 4 3 2 2 4" xfId="20865" xr:uid="{00000000-0005-0000-0000-000026510000}"/>
    <cellStyle name="40% - 강조색6 2 2 4 3 2 2 5" xfId="20866" xr:uid="{00000000-0005-0000-0000-000027510000}"/>
    <cellStyle name="40% - 강조색6 2 2 4 3 2 3" xfId="20867" xr:uid="{00000000-0005-0000-0000-000028510000}"/>
    <cellStyle name="40% - 강조색6 2 2 4 3 2 4" xfId="20868" xr:uid="{00000000-0005-0000-0000-000029510000}"/>
    <cellStyle name="40% - 강조색6 2 2 4 3 2 5" xfId="20869" xr:uid="{00000000-0005-0000-0000-00002A510000}"/>
    <cellStyle name="40% - 강조색6 2 2 4 3 2 6" xfId="20870" xr:uid="{00000000-0005-0000-0000-00002B510000}"/>
    <cellStyle name="40% - 강조색6 2 2 4 3 2 7" xfId="20871" xr:uid="{00000000-0005-0000-0000-00002C510000}"/>
    <cellStyle name="40% - 강조색6 2 2 4 3 3" xfId="20872" xr:uid="{00000000-0005-0000-0000-00002D510000}"/>
    <cellStyle name="40% - 강조색6 2 2 4 3 3 2" xfId="20873" xr:uid="{00000000-0005-0000-0000-00002E510000}"/>
    <cellStyle name="40% - 강조색6 2 2 4 3 3 3" xfId="20874" xr:uid="{00000000-0005-0000-0000-00002F510000}"/>
    <cellStyle name="40% - 강조색6 2 2 4 3 3 4" xfId="20875" xr:uid="{00000000-0005-0000-0000-000030510000}"/>
    <cellStyle name="40% - 강조색6 2 2 4 3 3 5" xfId="20876" xr:uid="{00000000-0005-0000-0000-000031510000}"/>
    <cellStyle name="40% - 강조색6 2 2 4 3 3 6" xfId="20877" xr:uid="{00000000-0005-0000-0000-000032510000}"/>
    <cellStyle name="40% - 강조색6 2 2 4 3 4" xfId="20878" xr:uid="{00000000-0005-0000-0000-000033510000}"/>
    <cellStyle name="40% - 강조색6 2 2 4 3 4 2" xfId="20879" xr:uid="{00000000-0005-0000-0000-000034510000}"/>
    <cellStyle name="40% - 강조색6 2 2 4 3 5" xfId="20880" xr:uid="{00000000-0005-0000-0000-000035510000}"/>
    <cellStyle name="40% - 강조색6 2 2 4 3 5 2" xfId="20881" xr:uid="{00000000-0005-0000-0000-000036510000}"/>
    <cellStyle name="40% - 강조색6 2 2 4 3 6" xfId="20882" xr:uid="{00000000-0005-0000-0000-000037510000}"/>
    <cellStyle name="40% - 강조색6 2 2 4 3 7" xfId="20883" xr:uid="{00000000-0005-0000-0000-000038510000}"/>
    <cellStyle name="40% - 강조색6 2 2 4 3 8" xfId="20884" xr:uid="{00000000-0005-0000-0000-000039510000}"/>
    <cellStyle name="40% - 강조색6 2 2 4 3 9" xfId="20885" xr:uid="{00000000-0005-0000-0000-00003A510000}"/>
    <cellStyle name="40% - 강조색6 2 2 4 4" xfId="20886" xr:uid="{00000000-0005-0000-0000-00003B510000}"/>
    <cellStyle name="40% - 강조색6 2 2 4 4 10" xfId="20887" xr:uid="{00000000-0005-0000-0000-00003C510000}"/>
    <cellStyle name="40% - 강조색6 2 2 4 4 2" xfId="20888" xr:uid="{00000000-0005-0000-0000-00003D510000}"/>
    <cellStyle name="40% - 강조색6 2 2 4 4 2 2" xfId="20889" xr:uid="{00000000-0005-0000-0000-00003E510000}"/>
    <cellStyle name="40% - 강조색6 2 2 4 4 2 2 2" xfId="20890" xr:uid="{00000000-0005-0000-0000-00003F510000}"/>
    <cellStyle name="40% - 강조색6 2 2 4 4 2 2 3" xfId="20891" xr:uid="{00000000-0005-0000-0000-000040510000}"/>
    <cellStyle name="40% - 강조색6 2 2 4 4 2 2 4" xfId="20892" xr:uid="{00000000-0005-0000-0000-000041510000}"/>
    <cellStyle name="40% - 강조색6 2 2 4 4 2 2 5" xfId="20893" xr:uid="{00000000-0005-0000-0000-000042510000}"/>
    <cellStyle name="40% - 강조색6 2 2 4 4 2 3" xfId="20894" xr:uid="{00000000-0005-0000-0000-000043510000}"/>
    <cellStyle name="40% - 강조색6 2 2 4 4 2 4" xfId="20895" xr:uid="{00000000-0005-0000-0000-000044510000}"/>
    <cellStyle name="40% - 강조색6 2 2 4 4 2 5" xfId="20896" xr:uid="{00000000-0005-0000-0000-000045510000}"/>
    <cellStyle name="40% - 강조색6 2 2 4 4 2 6" xfId="20897" xr:uid="{00000000-0005-0000-0000-000046510000}"/>
    <cellStyle name="40% - 강조색6 2 2 4 4 2 7" xfId="20898" xr:uid="{00000000-0005-0000-0000-000047510000}"/>
    <cellStyle name="40% - 강조색6 2 2 4 4 3" xfId="20899" xr:uid="{00000000-0005-0000-0000-000048510000}"/>
    <cellStyle name="40% - 강조색6 2 2 4 4 3 2" xfId="20900" xr:uid="{00000000-0005-0000-0000-000049510000}"/>
    <cellStyle name="40% - 강조색6 2 2 4 4 3 3" xfId="20901" xr:uid="{00000000-0005-0000-0000-00004A510000}"/>
    <cellStyle name="40% - 강조색6 2 2 4 4 3 4" xfId="20902" xr:uid="{00000000-0005-0000-0000-00004B510000}"/>
    <cellStyle name="40% - 강조색6 2 2 4 4 3 5" xfId="20903" xr:uid="{00000000-0005-0000-0000-00004C510000}"/>
    <cellStyle name="40% - 강조색6 2 2 4 4 3 6" xfId="20904" xr:uid="{00000000-0005-0000-0000-00004D510000}"/>
    <cellStyle name="40% - 강조색6 2 2 4 4 4" xfId="20905" xr:uid="{00000000-0005-0000-0000-00004E510000}"/>
    <cellStyle name="40% - 강조색6 2 2 4 4 4 2" xfId="20906" xr:uid="{00000000-0005-0000-0000-00004F510000}"/>
    <cellStyle name="40% - 강조색6 2 2 4 4 5" xfId="20907" xr:uid="{00000000-0005-0000-0000-000050510000}"/>
    <cellStyle name="40% - 강조색6 2 2 4 4 5 2" xfId="20908" xr:uid="{00000000-0005-0000-0000-000051510000}"/>
    <cellStyle name="40% - 강조색6 2 2 4 4 6" xfId="20909" xr:uid="{00000000-0005-0000-0000-000052510000}"/>
    <cellStyle name="40% - 강조색6 2 2 4 4 7" xfId="20910" xr:uid="{00000000-0005-0000-0000-000053510000}"/>
    <cellStyle name="40% - 강조색6 2 2 4 4 8" xfId="20911" xr:uid="{00000000-0005-0000-0000-000054510000}"/>
    <cellStyle name="40% - 강조색6 2 2 4 4 9" xfId="20912" xr:uid="{00000000-0005-0000-0000-000055510000}"/>
    <cellStyle name="40% - 강조색6 2 2 4 5" xfId="20913" xr:uid="{00000000-0005-0000-0000-000056510000}"/>
    <cellStyle name="40% - 강조색6 2 2 4 5 10" xfId="20914" xr:uid="{00000000-0005-0000-0000-000057510000}"/>
    <cellStyle name="40% - 강조색6 2 2 4 5 2" xfId="20915" xr:uid="{00000000-0005-0000-0000-000058510000}"/>
    <cellStyle name="40% - 강조색6 2 2 4 5 2 2" xfId="20916" xr:uid="{00000000-0005-0000-0000-000059510000}"/>
    <cellStyle name="40% - 강조색6 2 2 4 5 2 3" xfId="20917" xr:uid="{00000000-0005-0000-0000-00005A510000}"/>
    <cellStyle name="40% - 강조색6 2 2 4 5 2 4" xfId="20918" xr:uid="{00000000-0005-0000-0000-00005B510000}"/>
    <cellStyle name="40% - 강조색6 2 2 4 5 2 5" xfId="20919" xr:uid="{00000000-0005-0000-0000-00005C510000}"/>
    <cellStyle name="40% - 강조색6 2 2 4 5 2 6" xfId="20920" xr:uid="{00000000-0005-0000-0000-00005D510000}"/>
    <cellStyle name="40% - 강조색6 2 2 4 5 3" xfId="20921" xr:uid="{00000000-0005-0000-0000-00005E510000}"/>
    <cellStyle name="40% - 강조색6 2 2 4 5 3 2" xfId="20922" xr:uid="{00000000-0005-0000-0000-00005F510000}"/>
    <cellStyle name="40% - 강조색6 2 2 4 5 4" xfId="20923" xr:uid="{00000000-0005-0000-0000-000060510000}"/>
    <cellStyle name="40% - 강조색6 2 2 4 5 4 2" xfId="20924" xr:uid="{00000000-0005-0000-0000-000061510000}"/>
    <cellStyle name="40% - 강조색6 2 2 4 5 5" xfId="20925" xr:uid="{00000000-0005-0000-0000-000062510000}"/>
    <cellStyle name="40% - 강조색6 2 2 4 5 5 2" xfId="20926" xr:uid="{00000000-0005-0000-0000-000063510000}"/>
    <cellStyle name="40% - 강조색6 2 2 4 5 6" xfId="20927" xr:uid="{00000000-0005-0000-0000-000064510000}"/>
    <cellStyle name="40% - 강조색6 2 2 4 5 7" xfId="20928" xr:uid="{00000000-0005-0000-0000-000065510000}"/>
    <cellStyle name="40% - 강조색6 2 2 4 5 8" xfId="20929" xr:uid="{00000000-0005-0000-0000-000066510000}"/>
    <cellStyle name="40% - 강조색6 2 2 4 5 9" xfId="20930" xr:uid="{00000000-0005-0000-0000-000067510000}"/>
    <cellStyle name="40% - 강조색6 2 2 4 6" xfId="20931" xr:uid="{00000000-0005-0000-0000-000068510000}"/>
    <cellStyle name="40% - 강조색6 2 2 4 6 2" xfId="20932" xr:uid="{00000000-0005-0000-0000-000069510000}"/>
    <cellStyle name="40% - 강조색6 2 2 4 6 3" xfId="20933" xr:uid="{00000000-0005-0000-0000-00006A510000}"/>
    <cellStyle name="40% - 강조색6 2 2 4 6 4" xfId="20934" xr:uid="{00000000-0005-0000-0000-00006B510000}"/>
    <cellStyle name="40% - 강조색6 2 2 4 6 5" xfId="20935" xr:uid="{00000000-0005-0000-0000-00006C510000}"/>
    <cellStyle name="40% - 강조색6 2 2 4 6 6" xfId="20936" xr:uid="{00000000-0005-0000-0000-00006D510000}"/>
    <cellStyle name="40% - 강조색6 2 2 4 7" xfId="20937" xr:uid="{00000000-0005-0000-0000-00006E510000}"/>
    <cellStyle name="40% - 강조색6 2 2 4 7 2" xfId="20938" xr:uid="{00000000-0005-0000-0000-00006F510000}"/>
    <cellStyle name="40% - 강조색6 2 2 4 8" xfId="20939" xr:uid="{00000000-0005-0000-0000-000070510000}"/>
    <cellStyle name="40% - 강조색6 2 2 4 8 2" xfId="20940" xr:uid="{00000000-0005-0000-0000-000071510000}"/>
    <cellStyle name="40% - 강조색6 2 2 4 9" xfId="20941" xr:uid="{00000000-0005-0000-0000-000072510000}"/>
    <cellStyle name="40% - 강조색6 2 2 4 9 2" xfId="20942" xr:uid="{00000000-0005-0000-0000-000073510000}"/>
    <cellStyle name="40% - 강조색6 2 2 5" xfId="20943" xr:uid="{00000000-0005-0000-0000-000074510000}"/>
    <cellStyle name="40% - 강조색6 2 2 5 10" xfId="20944" xr:uid="{00000000-0005-0000-0000-000075510000}"/>
    <cellStyle name="40% - 강조색6 2 2 5 11" xfId="20945" xr:uid="{00000000-0005-0000-0000-000076510000}"/>
    <cellStyle name="40% - 강조색6 2 2 5 12" xfId="20946" xr:uid="{00000000-0005-0000-0000-000077510000}"/>
    <cellStyle name="40% - 강조색6 2 2 5 13" xfId="20947" xr:uid="{00000000-0005-0000-0000-000078510000}"/>
    <cellStyle name="40% - 강조색6 2 2 5 14" xfId="20948" xr:uid="{00000000-0005-0000-0000-000079510000}"/>
    <cellStyle name="40% - 강조색6 2 2 5 2" xfId="20949" xr:uid="{00000000-0005-0000-0000-00007A510000}"/>
    <cellStyle name="40% - 강조색6 2 2 5 2 10" xfId="20950" xr:uid="{00000000-0005-0000-0000-00007B510000}"/>
    <cellStyle name="40% - 강조색6 2 2 5 2 11" xfId="20951" xr:uid="{00000000-0005-0000-0000-00007C510000}"/>
    <cellStyle name="40% - 강조색6 2 2 5 2 12" xfId="20952" xr:uid="{00000000-0005-0000-0000-00007D510000}"/>
    <cellStyle name="40% - 강조색6 2 2 5 2 2" xfId="20953" xr:uid="{00000000-0005-0000-0000-00007E510000}"/>
    <cellStyle name="40% - 강조색6 2 2 5 2 2 10" xfId="20954" xr:uid="{00000000-0005-0000-0000-00007F510000}"/>
    <cellStyle name="40% - 강조색6 2 2 5 2 2 2" xfId="20955" xr:uid="{00000000-0005-0000-0000-000080510000}"/>
    <cellStyle name="40% - 강조색6 2 2 5 2 2 2 2" xfId="20956" xr:uid="{00000000-0005-0000-0000-000081510000}"/>
    <cellStyle name="40% - 강조색6 2 2 5 2 2 2 2 2" xfId="20957" xr:uid="{00000000-0005-0000-0000-000082510000}"/>
    <cellStyle name="40% - 강조색6 2 2 5 2 2 2 2 3" xfId="20958" xr:uid="{00000000-0005-0000-0000-000083510000}"/>
    <cellStyle name="40% - 강조색6 2 2 5 2 2 2 2 4" xfId="20959" xr:uid="{00000000-0005-0000-0000-000084510000}"/>
    <cellStyle name="40% - 강조색6 2 2 5 2 2 2 2 5" xfId="20960" xr:uid="{00000000-0005-0000-0000-000085510000}"/>
    <cellStyle name="40% - 강조색6 2 2 5 2 2 2 3" xfId="20961" xr:uid="{00000000-0005-0000-0000-000086510000}"/>
    <cellStyle name="40% - 강조색6 2 2 5 2 2 2 4" xfId="20962" xr:uid="{00000000-0005-0000-0000-000087510000}"/>
    <cellStyle name="40% - 강조색6 2 2 5 2 2 2 5" xfId="20963" xr:uid="{00000000-0005-0000-0000-000088510000}"/>
    <cellStyle name="40% - 강조색6 2 2 5 2 2 2 6" xfId="20964" xr:uid="{00000000-0005-0000-0000-000089510000}"/>
    <cellStyle name="40% - 강조색6 2 2 5 2 2 2 7" xfId="20965" xr:uid="{00000000-0005-0000-0000-00008A510000}"/>
    <cellStyle name="40% - 강조색6 2 2 5 2 2 3" xfId="20966" xr:uid="{00000000-0005-0000-0000-00008B510000}"/>
    <cellStyle name="40% - 강조색6 2 2 5 2 2 3 2" xfId="20967" xr:uid="{00000000-0005-0000-0000-00008C510000}"/>
    <cellStyle name="40% - 강조색6 2 2 5 2 2 3 3" xfId="20968" xr:uid="{00000000-0005-0000-0000-00008D510000}"/>
    <cellStyle name="40% - 강조색6 2 2 5 2 2 3 4" xfId="20969" xr:uid="{00000000-0005-0000-0000-00008E510000}"/>
    <cellStyle name="40% - 강조색6 2 2 5 2 2 3 5" xfId="20970" xr:uid="{00000000-0005-0000-0000-00008F510000}"/>
    <cellStyle name="40% - 강조색6 2 2 5 2 2 3 6" xfId="20971" xr:uid="{00000000-0005-0000-0000-000090510000}"/>
    <cellStyle name="40% - 강조색6 2 2 5 2 2 4" xfId="20972" xr:uid="{00000000-0005-0000-0000-000091510000}"/>
    <cellStyle name="40% - 강조색6 2 2 5 2 2 4 2" xfId="20973" xr:uid="{00000000-0005-0000-0000-000092510000}"/>
    <cellStyle name="40% - 강조색6 2 2 5 2 2 5" xfId="20974" xr:uid="{00000000-0005-0000-0000-000093510000}"/>
    <cellStyle name="40% - 강조색6 2 2 5 2 2 5 2" xfId="20975" xr:uid="{00000000-0005-0000-0000-000094510000}"/>
    <cellStyle name="40% - 강조색6 2 2 5 2 2 6" xfId="20976" xr:uid="{00000000-0005-0000-0000-000095510000}"/>
    <cellStyle name="40% - 강조색6 2 2 5 2 2 7" xfId="20977" xr:uid="{00000000-0005-0000-0000-000096510000}"/>
    <cellStyle name="40% - 강조색6 2 2 5 2 2 8" xfId="20978" xr:uid="{00000000-0005-0000-0000-000097510000}"/>
    <cellStyle name="40% - 강조색6 2 2 5 2 2 9" xfId="20979" xr:uid="{00000000-0005-0000-0000-000098510000}"/>
    <cellStyle name="40% - 강조색6 2 2 5 2 3" xfId="20980" xr:uid="{00000000-0005-0000-0000-000099510000}"/>
    <cellStyle name="40% - 강조색6 2 2 5 2 3 10" xfId="20981" xr:uid="{00000000-0005-0000-0000-00009A510000}"/>
    <cellStyle name="40% - 강조색6 2 2 5 2 3 2" xfId="20982" xr:uid="{00000000-0005-0000-0000-00009B510000}"/>
    <cellStyle name="40% - 강조색6 2 2 5 2 3 2 2" xfId="20983" xr:uid="{00000000-0005-0000-0000-00009C510000}"/>
    <cellStyle name="40% - 강조색6 2 2 5 2 3 2 3" xfId="20984" xr:uid="{00000000-0005-0000-0000-00009D510000}"/>
    <cellStyle name="40% - 강조색6 2 2 5 2 3 2 4" xfId="20985" xr:uid="{00000000-0005-0000-0000-00009E510000}"/>
    <cellStyle name="40% - 강조색6 2 2 5 2 3 2 5" xfId="20986" xr:uid="{00000000-0005-0000-0000-00009F510000}"/>
    <cellStyle name="40% - 강조색6 2 2 5 2 3 2 6" xfId="20987" xr:uid="{00000000-0005-0000-0000-0000A0510000}"/>
    <cellStyle name="40% - 강조색6 2 2 5 2 3 3" xfId="20988" xr:uid="{00000000-0005-0000-0000-0000A1510000}"/>
    <cellStyle name="40% - 강조색6 2 2 5 2 3 3 2" xfId="20989" xr:uid="{00000000-0005-0000-0000-0000A2510000}"/>
    <cellStyle name="40% - 강조색6 2 2 5 2 3 4" xfId="20990" xr:uid="{00000000-0005-0000-0000-0000A3510000}"/>
    <cellStyle name="40% - 강조색6 2 2 5 2 3 4 2" xfId="20991" xr:uid="{00000000-0005-0000-0000-0000A4510000}"/>
    <cellStyle name="40% - 강조색6 2 2 5 2 3 5" xfId="20992" xr:uid="{00000000-0005-0000-0000-0000A5510000}"/>
    <cellStyle name="40% - 강조색6 2 2 5 2 3 5 2" xfId="20993" xr:uid="{00000000-0005-0000-0000-0000A6510000}"/>
    <cellStyle name="40% - 강조색6 2 2 5 2 3 6" xfId="20994" xr:uid="{00000000-0005-0000-0000-0000A7510000}"/>
    <cellStyle name="40% - 강조색6 2 2 5 2 3 7" xfId="20995" xr:uid="{00000000-0005-0000-0000-0000A8510000}"/>
    <cellStyle name="40% - 강조색6 2 2 5 2 3 8" xfId="20996" xr:uid="{00000000-0005-0000-0000-0000A9510000}"/>
    <cellStyle name="40% - 강조색6 2 2 5 2 3 9" xfId="20997" xr:uid="{00000000-0005-0000-0000-0000AA510000}"/>
    <cellStyle name="40% - 강조색6 2 2 5 2 4" xfId="20998" xr:uid="{00000000-0005-0000-0000-0000AB510000}"/>
    <cellStyle name="40% - 강조색6 2 2 5 2 4 2" xfId="20999" xr:uid="{00000000-0005-0000-0000-0000AC510000}"/>
    <cellStyle name="40% - 강조색6 2 2 5 2 4 3" xfId="21000" xr:uid="{00000000-0005-0000-0000-0000AD510000}"/>
    <cellStyle name="40% - 강조색6 2 2 5 2 4 4" xfId="21001" xr:uid="{00000000-0005-0000-0000-0000AE510000}"/>
    <cellStyle name="40% - 강조색6 2 2 5 2 4 5" xfId="21002" xr:uid="{00000000-0005-0000-0000-0000AF510000}"/>
    <cellStyle name="40% - 강조색6 2 2 5 2 4 6" xfId="21003" xr:uid="{00000000-0005-0000-0000-0000B0510000}"/>
    <cellStyle name="40% - 강조색6 2 2 5 2 5" xfId="21004" xr:uid="{00000000-0005-0000-0000-0000B1510000}"/>
    <cellStyle name="40% - 강조색6 2 2 5 2 5 2" xfId="21005" xr:uid="{00000000-0005-0000-0000-0000B2510000}"/>
    <cellStyle name="40% - 강조색6 2 2 5 2 6" xfId="21006" xr:uid="{00000000-0005-0000-0000-0000B3510000}"/>
    <cellStyle name="40% - 강조색6 2 2 5 2 6 2" xfId="21007" xr:uid="{00000000-0005-0000-0000-0000B4510000}"/>
    <cellStyle name="40% - 강조색6 2 2 5 2 7" xfId="21008" xr:uid="{00000000-0005-0000-0000-0000B5510000}"/>
    <cellStyle name="40% - 강조색6 2 2 5 2 7 2" xfId="21009" xr:uid="{00000000-0005-0000-0000-0000B6510000}"/>
    <cellStyle name="40% - 강조색6 2 2 5 2 8" xfId="21010" xr:uid="{00000000-0005-0000-0000-0000B7510000}"/>
    <cellStyle name="40% - 강조색6 2 2 5 2 9" xfId="21011" xr:uid="{00000000-0005-0000-0000-0000B8510000}"/>
    <cellStyle name="40% - 강조색6 2 2 5 3" xfId="21012" xr:uid="{00000000-0005-0000-0000-0000B9510000}"/>
    <cellStyle name="40% - 강조색6 2 2 5 3 10" xfId="21013" xr:uid="{00000000-0005-0000-0000-0000BA510000}"/>
    <cellStyle name="40% - 강조색6 2 2 5 3 2" xfId="21014" xr:uid="{00000000-0005-0000-0000-0000BB510000}"/>
    <cellStyle name="40% - 강조색6 2 2 5 3 2 2" xfId="21015" xr:uid="{00000000-0005-0000-0000-0000BC510000}"/>
    <cellStyle name="40% - 강조색6 2 2 5 3 2 2 2" xfId="21016" xr:uid="{00000000-0005-0000-0000-0000BD510000}"/>
    <cellStyle name="40% - 강조색6 2 2 5 3 2 2 3" xfId="21017" xr:uid="{00000000-0005-0000-0000-0000BE510000}"/>
    <cellStyle name="40% - 강조색6 2 2 5 3 2 2 4" xfId="21018" xr:uid="{00000000-0005-0000-0000-0000BF510000}"/>
    <cellStyle name="40% - 강조색6 2 2 5 3 2 2 5" xfId="21019" xr:uid="{00000000-0005-0000-0000-0000C0510000}"/>
    <cellStyle name="40% - 강조색6 2 2 5 3 2 3" xfId="21020" xr:uid="{00000000-0005-0000-0000-0000C1510000}"/>
    <cellStyle name="40% - 강조색6 2 2 5 3 2 4" xfId="21021" xr:uid="{00000000-0005-0000-0000-0000C2510000}"/>
    <cellStyle name="40% - 강조색6 2 2 5 3 2 5" xfId="21022" xr:uid="{00000000-0005-0000-0000-0000C3510000}"/>
    <cellStyle name="40% - 강조색6 2 2 5 3 2 6" xfId="21023" xr:uid="{00000000-0005-0000-0000-0000C4510000}"/>
    <cellStyle name="40% - 강조색6 2 2 5 3 2 7" xfId="21024" xr:uid="{00000000-0005-0000-0000-0000C5510000}"/>
    <cellStyle name="40% - 강조색6 2 2 5 3 3" xfId="21025" xr:uid="{00000000-0005-0000-0000-0000C6510000}"/>
    <cellStyle name="40% - 강조색6 2 2 5 3 3 2" xfId="21026" xr:uid="{00000000-0005-0000-0000-0000C7510000}"/>
    <cellStyle name="40% - 강조색6 2 2 5 3 3 3" xfId="21027" xr:uid="{00000000-0005-0000-0000-0000C8510000}"/>
    <cellStyle name="40% - 강조색6 2 2 5 3 3 4" xfId="21028" xr:uid="{00000000-0005-0000-0000-0000C9510000}"/>
    <cellStyle name="40% - 강조색6 2 2 5 3 3 5" xfId="21029" xr:uid="{00000000-0005-0000-0000-0000CA510000}"/>
    <cellStyle name="40% - 강조색6 2 2 5 3 3 6" xfId="21030" xr:uid="{00000000-0005-0000-0000-0000CB510000}"/>
    <cellStyle name="40% - 강조색6 2 2 5 3 4" xfId="21031" xr:uid="{00000000-0005-0000-0000-0000CC510000}"/>
    <cellStyle name="40% - 강조색6 2 2 5 3 4 2" xfId="21032" xr:uid="{00000000-0005-0000-0000-0000CD510000}"/>
    <cellStyle name="40% - 강조색6 2 2 5 3 5" xfId="21033" xr:uid="{00000000-0005-0000-0000-0000CE510000}"/>
    <cellStyle name="40% - 강조색6 2 2 5 3 5 2" xfId="21034" xr:uid="{00000000-0005-0000-0000-0000CF510000}"/>
    <cellStyle name="40% - 강조색6 2 2 5 3 6" xfId="21035" xr:uid="{00000000-0005-0000-0000-0000D0510000}"/>
    <cellStyle name="40% - 강조색6 2 2 5 3 7" xfId="21036" xr:uid="{00000000-0005-0000-0000-0000D1510000}"/>
    <cellStyle name="40% - 강조색6 2 2 5 3 8" xfId="21037" xr:uid="{00000000-0005-0000-0000-0000D2510000}"/>
    <cellStyle name="40% - 강조색6 2 2 5 3 9" xfId="21038" xr:uid="{00000000-0005-0000-0000-0000D3510000}"/>
    <cellStyle name="40% - 강조색6 2 2 5 4" xfId="21039" xr:uid="{00000000-0005-0000-0000-0000D4510000}"/>
    <cellStyle name="40% - 강조색6 2 2 5 4 10" xfId="21040" xr:uid="{00000000-0005-0000-0000-0000D5510000}"/>
    <cellStyle name="40% - 강조색6 2 2 5 4 2" xfId="21041" xr:uid="{00000000-0005-0000-0000-0000D6510000}"/>
    <cellStyle name="40% - 강조색6 2 2 5 4 2 2" xfId="21042" xr:uid="{00000000-0005-0000-0000-0000D7510000}"/>
    <cellStyle name="40% - 강조색6 2 2 5 4 2 2 2" xfId="21043" xr:uid="{00000000-0005-0000-0000-0000D8510000}"/>
    <cellStyle name="40% - 강조색6 2 2 5 4 2 2 3" xfId="21044" xr:uid="{00000000-0005-0000-0000-0000D9510000}"/>
    <cellStyle name="40% - 강조색6 2 2 5 4 2 2 4" xfId="21045" xr:uid="{00000000-0005-0000-0000-0000DA510000}"/>
    <cellStyle name="40% - 강조색6 2 2 5 4 2 2 5" xfId="21046" xr:uid="{00000000-0005-0000-0000-0000DB510000}"/>
    <cellStyle name="40% - 강조색6 2 2 5 4 2 3" xfId="21047" xr:uid="{00000000-0005-0000-0000-0000DC510000}"/>
    <cellStyle name="40% - 강조색6 2 2 5 4 2 4" xfId="21048" xr:uid="{00000000-0005-0000-0000-0000DD510000}"/>
    <cellStyle name="40% - 강조색6 2 2 5 4 2 5" xfId="21049" xr:uid="{00000000-0005-0000-0000-0000DE510000}"/>
    <cellStyle name="40% - 강조색6 2 2 5 4 2 6" xfId="21050" xr:uid="{00000000-0005-0000-0000-0000DF510000}"/>
    <cellStyle name="40% - 강조색6 2 2 5 4 2 7" xfId="21051" xr:uid="{00000000-0005-0000-0000-0000E0510000}"/>
    <cellStyle name="40% - 강조색6 2 2 5 4 3" xfId="21052" xr:uid="{00000000-0005-0000-0000-0000E1510000}"/>
    <cellStyle name="40% - 강조색6 2 2 5 4 3 2" xfId="21053" xr:uid="{00000000-0005-0000-0000-0000E2510000}"/>
    <cellStyle name="40% - 강조색6 2 2 5 4 3 3" xfId="21054" xr:uid="{00000000-0005-0000-0000-0000E3510000}"/>
    <cellStyle name="40% - 강조색6 2 2 5 4 3 4" xfId="21055" xr:uid="{00000000-0005-0000-0000-0000E4510000}"/>
    <cellStyle name="40% - 강조색6 2 2 5 4 3 5" xfId="21056" xr:uid="{00000000-0005-0000-0000-0000E5510000}"/>
    <cellStyle name="40% - 강조색6 2 2 5 4 3 6" xfId="21057" xr:uid="{00000000-0005-0000-0000-0000E6510000}"/>
    <cellStyle name="40% - 강조색6 2 2 5 4 4" xfId="21058" xr:uid="{00000000-0005-0000-0000-0000E7510000}"/>
    <cellStyle name="40% - 강조색6 2 2 5 4 4 2" xfId="21059" xr:uid="{00000000-0005-0000-0000-0000E8510000}"/>
    <cellStyle name="40% - 강조색6 2 2 5 4 5" xfId="21060" xr:uid="{00000000-0005-0000-0000-0000E9510000}"/>
    <cellStyle name="40% - 강조색6 2 2 5 4 5 2" xfId="21061" xr:uid="{00000000-0005-0000-0000-0000EA510000}"/>
    <cellStyle name="40% - 강조색6 2 2 5 4 6" xfId="21062" xr:uid="{00000000-0005-0000-0000-0000EB510000}"/>
    <cellStyle name="40% - 강조색6 2 2 5 4 7" xfId="21063" xr:uid="{00000000-0005-0000-0000-0000EC510000}"/>
    <cellStyle name="40% - 강조색6 2 2 5 4 8" xfId="21064" xr:uid="{00000000-0005-0000-0000-0000ED510000}"/>
    <cellStyle name="40% - 강조색6 2 2 5 4 9" xfId="21065" xr:uid="{00000000-0005-0000-0000-0000EE510000}"/>
    <cellStyle name="40% - 강조색6 2 2 5 5" xfId="21066" xr:uid="{00000000-0005-0000-0000-0000EF510000}"/>
    <cellStyle name="40% - 강조색6 2 2 5 5 10" xfId="21067" xr:uid="{00000000-0005-0000-0000-0000F0510000}"/>
    <cellStyle name="40% - 강조색6 2 2 5 5 2" xfId="21068" xr:uid="{00000000-0005-0000-0000-0000F1510000}"/>
    <cellStyle name="40% - 강조색6 2 2 5 5 2 2" xfId="21069" xr:uid="{00000000-0005-0000-0000-0000F2510000}"/>
    <cellStyle name="40% - 강조색6 2 2 5 5 2 3" xfId="21070" xr:uid="{00000000-0005-0000-0000-0000F3510000}"/>
    <cellStyle name="40% - 강조색6 2 2 5 5 2 4" xfId="21071" xr:uid="{00000000-0005-0000-0000-0000F4510000}"/>
    <cellStyle name="40% - 강조색6 2 2 5 5 2 5" xfId="21072" xr:uid="{00000000-0005-0000-0000-0000F5510000}"/>
    <cellStyle name="40% - 강조색6 2 2 5 5 2 6" xfId="21073" xr:uid="{00000000-0005-0000-0000-0000F6510000}"/>
    <cellStyle name="40% - 강조색6 2 2 5 5 3" xfId="21074" xr:uid="{00000000-0005-0000-0000-0000F7510000}"/>
    <cellStyle name="40% - 강조색6 2 2 5 5 3 2" xfId="21075" xr:uid="{00000000-0005-0000-0000-0000F8510000}"/>
    <cellStyle name="40% - 강조색6 2 2 5 5 4" xfId="21076" xr:uid="{00000000-0005-0000-0000-0000F9510000}"/>
    <cellStyle name="40% - 강조색6 2 2 5 5 4 2" xfId="21077" xr:uid="{00000000-0005-0000-0000-0000FA510000}"/>
    <cellStyle name="40% - 강조색6 2 2 5 5 5" xfId="21078" xr:uid="{00000000-0005-0000-0000-0000FB510000}"/>
    <cellStyle name="40% - 강조색6 2 2 5 5 5 2" xfId="21079" xr:uid="{00000000-0005-0000-0000-0000FC510000}"/>
    <cellStyle name="40% - 강조색6 2 2 5 5 6" xfId="21080" xr:uid="{00000000-0005-0000-0000-0000FD510000}"/>
    <cellStyle name="40% - 강조색6 2 2 5 5 7" xfId="21081" xr:uid="{00000000-0005-0000-0000-0000FE510000}"/>
    <cellStyle name="40% - 강조색6 2 2 5 5 8" xfId="21082" xr:uid="{00000000-0005-0000-0000-0000FF510000}"/>
    <cellStyle name="40% - 강조색6 2 2 5 5 9" xfId="21083" xr:uid="{00000000-0005-0000-0000-000000520000}"/>
    <cellStyle name="40% - 강조색6 2 2 5 6" xfId="21084" xr:uid="{00000000-0005-0000-0000-000001520000}"/>
    <cellStyle name="40% - 강조색6 2 2 5 6 2" xfId="21085" xr:uid="{00000000-0005-0000-0000-000002520000}"/>
    <cellStyle name="40% - 강조색6 2 2 5 6 3" xfId="21086" xr:uid="{00000000-0005-0000-0000-000003520000}"/>
    <cellStyle name="40% - 강조색6 2 2 5 6 4" xfId="21087" xr:uid="{00000000-0005-0000-0000-000004520000}"/>
    <cellStyle name="40% - 강조색6 2 2 5 6 5" xfId="21088" xr:uid="{00000000-0005-0000-0000-000005520000}"/>
    <cellStyle name="40% - 강조색6 2 2 5 6 6" xfId="21089" xr:uid="{00000000-0005-0000-0000-000006520000}"/>
    <cellStyle name="40% - 강조색6 2 2 5 7" xfId="21090" xr:uid="{00000000-0005-0000-0000-000007520000}"/>
    <cellStyle name="40% - 강조색6 2 2 5 7 2" xfId="21091" xr:uid="{00000000-0005-0000-0000-000008520000}"/>
    <cellStyle name="40% - 강조색6 2 2 5 8" xfId="21092" xr:uid="{00000000-0005-0000-0000-000009520000}"/>
    <cellStyle name="40% - 강조색6 2 2 5 8 2" xfId="21093" xr:uid="{00000000-0005-0000-0000-00000A520000}"/>
    <cellStyle name="40% - 강조색6 2 2 5 9" xfId="21094" xr:uid="{00000000-0005-0000-0000-00000B520000}"/>
    <cellStyle name="40% - 강조색6 2 2 5 9 2" xfId="21095" xr:uid="{00000000-0005-0000-0000-00000C520000}"/>
    <cellStyle name="40% - 강조색6 2 2 6" xfId="21096" xr:uid="{00000000-0005-0000-0000-00000D520000}"/>
    <cellStyle name="40% - 강조색6 2 2 6 10" xfId="21097" xr:uid="{00000000-0005-0000-0000-00000E520000}"/>
    <cellStyle name="40% - 강조색6 2 2 6 11" xfId="21098" xr:uid="{00000000-0005-0000-0000-00000F520000}"/>
    <cellStyle name="40% - 강조색6 2 2 6 12" xfId="21099" xr:uid="{00000000-0005-0000-0000-000010520000}"/>
    <cellStyle name="40% - 강조색6 2 2 6 13" xfId="21100" xr:uid="{00000000-0005-0000-0000-000011520000}"/>
    <cellStyle name="40% - 강조색6 2 2 6 2" xfId="21101" xr:uid="{00000000-0005-0000-0000-000012520000}"/>
    <cellStyle name="40% - 강조색6 2 2 6 2 10" xfId="21102" xr:uid="{00000000-0005-0000-0000-000013520000}"/>
    <cellStyle name="40% - 강조색6 2 2 6 2 2" xfId="21103" xr:uid="{00000000-0005-0000-0000-000014520000}"/>
    <cellStyle name="40% - 강조색6 2 2 6 2 2 2" xfId="21104" xr:uid="{00000000-0005-0000-0000-000015520000}"/>
    <cellStyle name="40% - 강조색6 2 2 6 2 2 2 2" xfId="21105" xr:uid="{00000000-0005-0000-0000-000016520000}"/>
    <cellStyle name="40% - 강조색6 2 2 6 2 2 2 3" xfId="21106" xr:uid="{00000000-0005-0000-0000-000017520000}"/>
    <cellStyle name="40% - 강조색6 2 2 6 2 2 2 4" xfId="21107" xr:uid="{00000000-0005-0000-0000-000018520000}"/>
    <cellStyle name="40% - 강조색6 2 2 6 2 2 2 5" xfId="21108" xr:uid="{00000000-0005-0000-0000-000019520000}"/>
    <cellStyle name="40% - 강조색6 2 2 6 2 2 3" xfId="21109" xr:uid="{00000000-0005-0000-0000-00001A520000}"/>
    <cellStyle name="40% - 강조색6 2 2 6 2 2 4" xfId="21110" xr:uid="{00000000-0005-0000-0000-00001B520000}"/>
    <cellStyle name="40% - 강조색6 2 2 6 2 2 5" xfId="21111" xr:uid="{00000000-0005-0000-0000-00001C520000}"/>
    <cellStyle name="40% - 강조색6 2 2 6 2 2 6" xfId="21112" xr:uid="{00000000-0005-0000-0000-00001D520000}"/>
    <cellStyle name="40% - 강조색6 2 2 6 2 2 7" xfId="21113" xr:uid="{00000000-0005-0000-0000-00001E520000}"/>
    <cellStyle name="40% - 강조색6 2 2 6 2 3" xfId="21114" xr:uid="{00000000-0005-0000-0000-00001F520000}"/>
    <cellStyle name="40% - 강조색6 2 2 6 2 3 2" xfId="21115" xr:uid="{00000000-0005-0000-0000-000020520000}"/>
    <cellStyle name="40% - 강조색6 2 2 6 2 3 3" xfId="21116" xr:uid="{00000000-0005-0000-0000-000021520000}"/>
    <cellStyle name="40% - 강조색6 2 2 6 2 3 4" xfId="21117" xr:uid="{00000000-0005-0000-0000-000022520000}"/>
    <cellStyle name="40% - 강조색6 2 2 6 2 3 5" xfId="21118" xr:uid="{00000000-0005-0000-0000-000023520000}"/>
    <cellStyle name="40% - 강조색6 2 2 6 2 3 6" xfId="21119" xr:uid="{00000000-0005-0000-0000-000024520000}"/>
    <cellStyle name="40% - 강조색6 2 2 6 2 4" xfId="21120" xr:uid="{00000000-0005-0000-0000-000025520000}"/>
    <cellStyle name="40% - 강조색6 2 2 6 2 4 2" xfId="21121" xr:uid="{00000000-0005-0000-0000-000026520000}"/>
    <cellStyle name="40% - 강조색6 2 2 6 2 5" xfId="21122" xr:uid="{00000000-0005-0000-0000-000027520000}"/>
    <cellStyle name="40% - 강조색6 2 2 6 2 5 2" xfId="21123" xr:uid="{00000000-0005-0000-0000-000028520000}"/>
    <cellStyle name="40% - 강조색6 2 2 6 2 6" xfId="21124" xr:uid="{00000000-0005-0000-0000-000029520000}"/>
    <cellStyle name="40% - 강조색6 2 2 6 2 7" xfId="21125" xr:uid="{00000000-0005-0000-0000-00002A520000}"/>
    <cellStyle name="40% - 강조색6 2 2 6 2 8" xfId="21126" xr:uid="{00000000-0005-0000-0000-00002B520000}"/>
    <cellStyle name="40% - 강조색6 2 2 6 2 9" xfId="21127" xr:uid="{00000000-0005-0000-0000-00002C520000}"/>
    <cellStyle name="40% - 강조색6 2 2 6 3" xfId="21128" xr:uid="{00000000-0005-0000-0000-00002D520000}"/>
    <cellStyle name="40% - 강조색6 2 2 6 3 10" xfId="21129" xr:uid="{00000000-0005-0000-0000-00002E520000}"/>
    <cellStyle name="40% - 강조색6 2 2 6 3 2" xfId="21130" xr:uid="{00000000-0005-0000-0000-00002F520000}"/>
    <cellStyle name="40% - 강조색6 2 2 6 3 2 2" xfId="21131" xr:uid="{00000000-0005-0000-0000-000030520000}"/>
    <cellStyle name="40% - 강조색6 2 2 6 3 2 2 2" xfId="21132" xr:uid="{00000000-0005-0000-0000-000031520000}"/>
    <cellStyle name="40% - 강조색6 2 2 6 3 2 2 3" xfId="21133" xr:uid="{00000000-0005-0000-0000-000032520000}"/>
    <cellStyle name="40% - 강조색6 2 2 6 3 2 2 4" xfId="21134" xr:uid="{00000000-0005-0000-0000-000033520000}"/>
    <cellStyle name="40% - 강조색6 2 2 6 3 2 2 5" xfId="21135" xr:uid="{00000000-0005-0000-0000-000034520000}"/>
    <cellStyle name="40% - 강조색6 2 2 6 3 2 3" xfId="21136" xr:uid="{00000000-0005-0000-0000-000035520000}"/>
    <cellStyle name="40% - 강조색6 2 2 6 3 2 4" xfId="21137" xr:uid="{00000000-0005-0000-0000-000036520000}"/>
    <cellStyle name="40% - 강조색6 2 2 6 3 2 5" xfId="21138" xr:uid="{00000000-0005-0000-0000-000037520000}"/>
    <cellStyle name="40% - 강조색6 2 2 6 3 2 6" xfId="21139" xr:uid="{00000000-0005-0000-0000-000038520000}"/>
    <cellStyle name="40% - 강조색6 2 2 6 3 2 7" xfId="21140" xr:uid="{00000000-0005-0000-0000-000039520000}"/>
    <cellStyle name="40% - 강조색6 2 2 6 3 3" xfId="21141" xr:uid="{00000000-0005-0000-0000-00003A520000}"/>
    <cellStyle name="40% - 강조색6 2 2 6 3 3 2" xfId="21142" xr:uid="{00000000-0005-0000-0000-00003B520000}"/>
    <cellStyle name="40% - 강조색6 2 2 6 3 3 3" xfId="21143" xr:uid="{00000000-0005-0000-0000-00003C520000}"/>
    <cellStyle name="40% - 강조색6 2 2 6 3 3 4" xfId="21144" xr:uid="{00000000-0005-0000-0000-00003D520000}"/>
    <cellStyle name="40% - 강조색6 2 2 6 3 3 5" xfId="21145" xr:uid="{00000000-0005-0000-0000-00003E520000}"/>
    <cellStyle name="40% - 강조색6 2 2 6 3 3 6" xfId="21146" xr:uid="{00000000-0005-0000-0000-00003F520000}"/>
    <cellStyle name="40% - 강조색6 2 2 6 3 4" xfId="21147" xr:uid="{00000000-0005-0000-0000-000040520000}"/>
    <cellStyle name="40% - 강조색6 2 2 6 3 4 2" xfId="21148" xr:uid="{00000000-0005-0000-0000-000041520000}"/>
    <cellStyle name="40% - 강조색6 2 2 6 3 5" xfId="21149" xr:uid="{00000000-0005-0000-0000-000042520000}"/>
    <cellStyle name="40% - 강조색6 2 2 6 3 5 2" xfId="21150" xr:uid="{00000000-0005-0000-0000-000043520000}"/>
    <cellStyle name="40% - 강조색6 2 2 6 3 6" xfId="21151" xr:uid="{00000000-0005-0000-0000-000044520000}"/>
    <cellStyle name="40% - 강조색6 2 2 6 3 7" xfId="21152" xr:uid="{00000000-0005-0000-0000-000045520000}"/>
    <cellStyle name="40% - 강조색6 2 2 6 3 8" xfId="21153" xr:uid="{00000000-0005-0000-0000-000046520000}"/>
    <cellStyle name="40% - 강조색6 2 2 6 3 9" xfId="21154" xr:uid="{00000000-0005-0000-0000-000047520000}"/>
    <cellStyle name="40% - 강조색6 2 2 6 4" xfId="21155" xr:uid="{00000000-0005-0000-0000-000048520000}"/>
    <cellStyle name="40% - 강조색6 2 2 6 4 10" xfId="21156" xr:uid="{00000000-0005-0000-0000-000049520000}"/>
    <cellStyle name="40% - 강조색6 2 2 6 4 2" xfId="21157" xr:uid="{00000000-0005-0000-0000-00004A520000}"/>
    <cellStyle name="40% - 강조색6 2 2 6 4 2 2" xfId="21158" xr:uid="{00000000-0005-0000-0000-00004B520000}"/>
    <cellStyle name="40% - 강조색6 2 2 6 4 2 3" xfId="21159" xr:uid="{00000000-0005-0000-0000-00004C520000}"/>
    <cellStyle name="40% - 강조색6 2 2 6 4 2 4" xfId="21160" xr:uid="{00000000-0005-0000-0000-00004D520000}"/>
    <cellStyle name="40% - 강조색6 2 2 6 4 2 5" xfId="21161" xr:uid="{00000000-0005-0000-0000-00004E520000}"/>
    <cellStyle name="40% - 강조색6 2 2 6 4 2 6" xfId="21162" xr:uid="{00000000-0005-0000-0000-00004F520000}"/>
    <cellStyle name="40% - 강조색6 2 2 6 4 3" xfId="21163" xr:uid="{00000000-0005-0000-0000-000050520000}"/>
    <cellStyle name="40% - 강조색6 2 2 6 4 3 2" xfId="21164" xr:uid="{00000000-0005-0000-0000-000051520000}"/>
    <cellStyle name="40% - 강조색6 2 2 6 4 4" xfId="21165" xr:uid="{00000000-0005-0000-0000-000052520000}"/>
    <cellStyle name="40% - 강조색6 2 2 6 4 4 2" xfId="21166" xr:uid="{00000000-0005-0000-0000-000053520000}"/>
    <cellStyle name="40% - 강조색6 2 2 6 4 5" xfId="21167" xr:uid="{00000000-0005-0000-0000-000054520000}"/>
    <cellStyle name="40% - 강조색6 2 2 6 4 5 2" xfId="21168" xr:uid="{00000000-0005-0000-0000-000055520000}"/>
    <cellStyle name="40% - 강조색6 2 2 6 4 6" xfId="21169" xr:uid="{00000000-0005-0000-0000-000056520000}"/>
    <cellStyle name="40% - 강조색6 2 2 6 4 7" xfId="21170" xr:uid="{00000000-0005-0000-0000-000057520000}"/>
    <cellStyle name="40% - 강조색6 2 2 6 4 8" xfId="21171" xr:uid="{00000000-0005-0000-0000-000058520000}"/>
    <cellStyle name="40% - 강조색6 2 2 6 4 9" xfId="21172" xr:uid="{00000000-0005-0000-0000-000059520000}"/>
    <cellStyle name="40% - 강조색6 2 2 6 5" xfId="21173" xr:uid="{00000000-0005-0000-0000-00005A520000}"/>
    <cellStyle name="40% - 강조색6 2 2 6 5 2" xfId="21174" xr:uid="{00000000-0005-0000-0000-00005B520000}"/>
    <cellStyle name="40% - 강조색6 2 2 6 5 3" xfId="21175" xr:uid="{00000000-0005-0000-0000-00005C520000}"/>
    <cellStyle name="40% - 강조색6 2 2 6 5 4" xfId="21176" xr:uid="{00000000-0005-0000-0000-00005D520000}"/>
    <cellStyle name="40% - 강조색6 2 2 6 5 5" xfId="21177" xr:uid="{00000000-0005-0000-0000-00005E520000}"/>
    <cellStyle name="40% - 강조색6 2 2 6 5 6" xfId="21178" xr:uid="{00000000-0005-0000-0000-00005F520000}"/>
    <cellStyle name="40% - 강조색6 2 2 6 6" xfId="21179" xr:uid="{00000000-0005-0000-0000-000060520000}"/>
    <cellStyle name="40% - 강조색6 2 2 6 6 2" xfId="21180" xr:uid="{00000000-0005-0000-0000-000061520000}"/>
    <cellStyle name="40% - 강조색6 2 2 6 7" xfId="21181" xr:uid="{00000000-0005-0000-0000-000062520000}"/>
    <cellStyle name="40% - 강조색6 2 2 6 7 2" xfId="21182" xr:uid="{00000000-0005-0000-0000-000063520000}"/>
    <cellStyle name="40% - 강조색6 2 2 6 8" xfId="21183" xr:uid="{00000000-0005-0000-0000-000064520000}"/>
    <cellStyle name="40% - 강조색6 2 2 6 8 2" xfId="21184" xr:uid="{00000000-0005-0000-0000-000065520000}"/>
    <cellStyle name="40% - 강조색6 2 2 6 9" xfId="21185" xr:uid="{00000000-0005-0000-0000-000066520000}"/>
    <cellStyle name="40% - 강조색6 2 2 7" xfId="21186" xr:uid="{00000000-0005-0000-0000-000067520000}"/>
    <cellStyle name="40% - 강조색6 2 2 7 10" xfId="21187" xr:uid="{00000000-0005-0000-0000-000068520000}"/>
    <cellStyle name="40% - 강조색6 2 2 7 11" xfId="21188" xr:uid="{00000000-0005-0000-0000-000069520000}"/>
    <cellStyle name="40% - 강조색6 2 2 7 12" xfId="21189" xr:uid="{00000000-0005-0000-0000-00006A520000}"/>
    <cellStyle name="40% - 강조색6 2 2 7 2" xfId="21190" xr:uid="{00000000-0005-0000-0000-00006B520000}"/>
    <cellStyle name="40% - 강조색6 2 2 7 2 10" xfId="21191" xr:uid="{00000000-0005-0000-0000-00006C520000}"/>
    <cellStyle name="40% - 강조색6 2 2 7 2 2" xfId="21192" xr:uid="{00000000-0005-0000-0000-00006D520000}"/>
    <cellStyle name="40% - 강조색6 2 2 7 2 2 2" xfId="21193" xr:uid="{00000000-0005-0000-0000-00006E520000}"/>
    <cellStyle name="40% - 강조색6 2 2 7 2 2 2 2" xfId="21194" xr:uid="{00000000-0005-0000-0000-00006F520000}"/>
    <cellStyle name="40% - 강조색6 2 2 7 2 2 2 3" xfId="21195" xr:uid="{00000000-0005-0000-0000-000070520000}"/>
    <cellStyle name="40% - 강조색6 2 2 7 2 2 2 4" xfId="21196" xr:uid="{00000000-0005-0000-0000-000071520000}"/>
    <cellStyle name="40% - 강조색6 2 2 7 2 2 2 5" xfId="21197" xr:uid="{00000000-0005-0000-0000-000072520000}"/>
    <cellStyle name="40% - 강조색6 2 2 7 2 2 3" xfId="21198" xr:uid="{00000000-0005-0000-0000-000073520000}"/>
    <cellStyle name="40% - 강조색6 2 2 7 2 2 4" xfId="21199" xr:uid="{00000000-0005-0000-0000-000074520000}"/>
    <cellStyle name="40% - 강조색6 2 2 7 2 2 5" xfId="21200" xr:uid="{00000000-0005-0000-0000-000075520000}"/>
    <cellStyle name="40% - 강조색6 2 2 7 2 2 6" xfId="21201" xr:uid="{00000000-0005-0000-0000-000076520000}"/>
    <cellStyle name="40% - 강조색6 2 2 7 2 2 7" xfId="21202" xr:uid="{00000000-0005-0000-0000-000077520000}"/>
    <cellStyle name="40% - 강조색6 2 2 7 2 3" xfId="21203" xr:uid="{00000000-0005-0000-0000-000078520000}"/>
    <cellStyle name="40% - 강조색6 2 2 7 2 3 2" xfId="21204" xr:uid="{00000000-0005-0000-0000-000079520000}"/>
    <cellStyle name="40% - 강조색6 2 2 7 2 3 3" xfId="21205" xr:uid="{00000000-0005-0000-0000-00007A520000}"/>
    <cellStyle name="40% - 강조색6 2 2 7 2 3 4" xfId="21206" xr:uid="{00000000-0005-0000-0000-00007B520000}"/>
    <cellStyle name="40% - 강조색6 2 2 7 2 3 5" xfId="21207" xr:uid="{00000000-0005-0000-0000-00007C520000}"/>
    <cellStyle name="40% - 강조색6 2 2 7 2 3 6" xfId="21208" xr:uid="{00000000-0005-0000-0000-00007D520000}"/>
    <cellStyle name="40% - 강조색6 2 2 7 2 4" xfId="21209" xr:uid="{00000000-0005-0000-0000-00007E520000}"/>
    <cellStyle name="40% - 강조색6 2 2 7 2 4 2" xfId="21210" xr:uid="{00000000-0005-0000-0000-00007F520000}"/>
    <cellStyle name="40% - 강조색6 2 2 7 2 5" xfId="21211" xr:uid="{00000000-0005-0000-0000-000080520000}"/>
    <cellStyle name="40% - 강조색6 2 2 7 2 5 2" xfId="21212" xr:uid="{00000000-0005-0000-0000-000081520000}"/>
    <cellStyle name="40% - 강조색6 2 2 7 2 6" xfId="21213" xr:uid="{00000000-0005-0000-0000-000082520000}"/>
    <cellStyle name="40% - 강조색6 2 2 7 2 7" xfId="21214" xr:uid="{00000000-0005-0000-0000-000083520000}"/>
    <cellStyle name="40% - 강조색6 2 2 7 2 8" xfId="21215" xr:uid="{00000000-0005-0000-0000-000084520000}"/>
    <cellStyle name="40% - 강조색6 2 2 7 2 9" xfId="21216" xr:uid="{00000000-0005-0000-0000-000085520000}"/>
    <cellStyle name="40% - 강조색6 2 2 7 3" xfId="21217" xr:uid="{00000000-0005-0000-0000-000086520000}"/>
    <cellStyle name="40% - 강조색6 2 2 7 3 10" xfId="21218" xr:uid="{00000000-0005-0000-0000-000087520000}"/>
    <cellStyle name="40% - 강조색6 2 2 7 3 2" xfId="21219" xr:uid="{00000000-0005-0000-0000-000088520000}"/>
    <cellStyle name="40% - 강조색6 2 2 7 3 2 2" xfId="21220" xr:uid="{00000000-0005-0000-0000-000089520000}"/>
    <cellStyle name="40% - 강조색6 2 2 7 3 2 3" xfId="21221" xr:uid="{00000000-0005-0000-0000-00008A520000}"/>
    <cellStyle name="40% - 강조색6 2 2 7 3 2 4" xfId="21222" xr:uid="{00000000-0005-0000-0000-00008B520000}"/>
    <cellStyle name="40% - 강조색6 2 2 7 3 2 5" xfId="21223" xr:uid="{00000000-0005-0000-0000-00008C520000}"/>
    <cellStyle name="40% - 강조색6 2 2 7 3 2 6" xfId="21224" xr:uid="{00000000-0005-0000-0000-00008D520000}"/>
    <cellStyle name="40% - 강조색6 2 2 7 3 3" xfId="21225" xr:uid="{00000000-0005-0000-0000-00008E520000}"/>
    <cellStyle name="40% - 강조색6 2 2 7 3 3 2" xfId="21226" xr:uid="{00000000-0005-0000-0000-00008F520000}"/>
    <cellStyle name="40% - 강조색6 2 2 7 3 4" xfId="21227" xr:uid="{00000000-0005-0000-0000-000090520000}"/>
    <cellStyle name="40% - 강조색6 2 2 7 3 4 2" xfId="21228" xr:uid="{00000000-0005-0000-0000-000091520000}"/>
    <cellStyle name="40% - 강조색6 2 2 7 3 5" xfId="21229" xr:uid="{00000000-0005-0000-0000-000092520000}"/>
    <cellStyle name="40% - 강조색6 2 2 7 3 5 2" xfId="21230" xr:uid="{00000000-0005-0000-0000-000093520000}"/>
    <cellStyle name="40% - 강조색6 2 2 7 3 6" xfId="21231" xr:uid="{00000000-0005-0000-0000-000094520000}"/>
    <cellStyle name="40% - 강조색6 2 2 7 3 7" xfId="21232" xr:uid="{00000000-0005-0000-0000-000095520000}"/>
    <cellStyle name="40% - 강조색6 2 2 7 3 8" xfId="21233" xr:uid="{00000000-0005-0000-0000-000096520000}"/>
    <cellStyle name="40% - 강조색6 2 2 7 3 9" xfId="21234" xr:uid="{00000000-0005-0000-0000-000097520000}"/>
    <cellStyle name="40% - 강조색6 2 2 7 4" xfId="21235" xr:uid="{00000000-0005-0000-0000-000098520000}"/>
    <cellStyle name="40% - 강조색6 2 2 7 4 2" xfId="21236" xr:uid="{00000000-0005-0000-0000-000099520000}"/>
    <cellStyle name="40% - 강조색6 2 2 7 4 3" xfId="21237" xr:uid="{00000000-0005-0000-0000-00009A520000}"/>
    <cellStyle name="40% - 강조색6 2 2 7 4 4" xfId="21238" xr:uid="{00000000-0005-0000-0000-00009B520000}"/>
    <cellStyle name="40% - 강조색6 2 2 7 4 5" xfId="21239" xr:uid="{00000000-0005-0000-0000-00009C520000}"/>
    <cellStyle name="40% - 강조색6 2 2 7 4 6" xfId="21240" xr:uid="{00000000-0005-0000-0000-00009D520000}"/>
    <cellStyle name="40% - 강조색6 2 2 7 5" xfId="21241" xr:uid="{00000000-0005-0000-0000-00009E520000}"/>
    <cellStyle name="40% - 강조색6 2 2 7 5 2" xfId="21242" xr:uid="{00000000-0005-0000-0000-00009F520000}"/>
    <cellStyle name="40% - 강조색6 2 2 7 6" xfId="21243" xr:uid="{00000000-0005-0000-0000-0000A0520000}"/>
    <cellStyle name="40% - 강조색6 2 2 7 6 2" xfId="21244" xr:uid="{00000000-0005-0000-0000-0000A1520000}"/>
    <cellStyle name="40% - 강조색6 2 2 7 7" xfId="21245" xr:uid="{00000000-0005-0000-0000-0000A2520000}"/>
    <cellStyle name="40% - 강조색6 2 2 7 7 2" xfId="21246" xr:uid="{00000000-0005-0000-0000-0000A3520000}"/>
    <cellStyle name="40% - 강조색6 2 2 7 8" xfId="21247" xr:uid="{00000000-0005-0000-0000-0000A4520000}"/>
    <cellStyle name="40% - 강조색6 2 2 7 9" xfId="21248" xr:uid="{00000000-0005-0000-0000-0000A5520000}"/>
    <cellStyle name="40% - 강조색6 2 2 8" xfId="21249" xr:uid="{00000000-0005-0000-0000-0000A6520000}"/>
    <cellStyle name="40% - 강조색6 2 2 8 10" xfId="21250" xr:uid="{00000000-0005-0000-0000-0000A7520000}"/>
    <cellStyle name="40% - 강조색6 2 2 8 2" xfId="21251" xr:uid="{00000000-0005-0000-0000-0000A8520000}"/>
    <cellStyle name="40% - 강조색6 2 2 8 2 2" xfId="21252" xr:uid="{00000000-0005-0000-0000-0000A9520000}"/>
    <cellStyle name="40% - 강조색6 2 2 8 2 2 2" xfId="21253" xr:uid="{00000000-0005-0000-0000-0000AA520000}"/>
    <cellStyle name="40% - 강조색6 2 2 8 2 2 3" xfId="21254" xr:uid="{00000000-0005-0000-0000-0000AB520000}"/>
    <cellStyle name="40% - 강조색6 2 2 8 2 2 4" xfId="21255" xr:uid="{00000000-0005-0000-0000-0000AC520000}"/>
    <cellStyle name="40% - 강조색6 2 2 8 2 2 5" xfId="21256" xr:uid="{00000000-0005-0000-0000-0000AD520000}"/>
    <cellStyle name="40% - 강조색6 2 2 8 2 3" xfId="21257" xr:uid="{00000000-0005-0000-0000-0000AE520000}"/>
    <cellStyle name="40% - 강조색6 2 2 8 2 4" xfId="21258" xr:uid="{00000000-0005-0000-0000-0000AF520000}"/>
    <cellStyle name="40% - 강조색6 2 2 8 2 5" xfId="21259" xr:uid="{00000000-0005-0000-0000-0000B0520000}"/>
    <cellStyle name="40% - 강조색6 2 2 8 2 6" xfId="21260" xr:uid="{00000000-0005-0000-0000-0000B1520000}"/>
    <cellStyle name="40% - 강조색6 2 2 8 2 7" xfId="21261" xr:uid="{00000000-0005-0000-0000-0000B2520000}"/>
    <cellStyle name="40% - 강조색6 2 2 8 3" xfId="21262" xr:uid="{00000000-0005-0000-0000-0000B3520000}"/>
    <cellStyle name="40% - 강조색6 2 2 8 3 2" xfId="21263" xr:uid="{00000000-0005-0000-0000-0000B4520000}"/>
    <cellStyle name="40% - 강조색6 2 2 8 3 3" xfId="21264" xr:uid="{00000000-0005-0000-0000-0000B5520000}"/>
    <cellStyle name="40% - 강조색6 2 2 8 3 4" xfId="21265" xr:uid="{00000000-0005-0000-0000-0000B6520000}"/>
    <cellStyle name="40% - 강조색6 2 2 8 3 5" xfId="21266" xr:uid="{00000000-0005-0000-0000-0000B7520000}"/>
    <cellStyle name="40% - 강조색6 2 2 8 3 6" xfId="21267" xr:uid="{00000000-0005-0000-0000-0000B8520000}"/>
    <cellStyle name="40% - 강조색6 2 2 8 4" xfId="21268" xr:uid="{00000000-0005-0000-0000-0000B9520000}"/>
    <cellStyle name="40% - 강조색6 2 2 8 4 2" xfId="21269" xr:uid="{00000000-0005-0000-0000-0000BA520000}"/>
    <cellStyle name="40% - 강조색6 2 2 8 5" xfId="21270" xr:uid="{00000000-0005-0000-0000-0000BB520000}"/>
    <cellStyle name="40% - 강조색6 2 2 8 5 2" xfId="21271" xr:uid="{00000000-0005-0000-0000-0000BC520000}"/>
    <cellStyle name="40% - 강조색6 2 2 8 6" xfId="21272" xr:uid="{00000000-0005-0000-0000-0000BD520000}"/>
    <cellStyle name="40% - 강조색6 2 2 8 7" xfId="21273" xr:uid="{00000000-0005-0000-0000-0000BE520000}"/>
    <cellStyle name="40% - 강조색6 2 2 8 8" xfId="21274" xr:uid="{00000000-0005-0000-0000-0000BF520000}"/>
    <cellStyle name="40% - 강조색6 2 2 8 9" xfId="21275" xr:uid="{00000000-0005-0000-0000-0000C0520000}"/>
    <cellStyle name="40% - 강조색6 2 2 9" xfId="21276" xr:uid="{00000000-0005-0000-0000-0000C1520000}"/>
    <cellStyle name="40% - 강조색6 2 2 9 10" xfId="21277" xr:uid="{00000000-0005-0000-0000-0000C2520000}"/>
    <cellStyle name="40% - 강조색6 2 2 9 2" xfId="21278" xr:uid="{00000000-0005-0000-0000-0000C3520000}"/>
    <cellStyle name="40% - 강조색6 2 2 9 2 2" xfId="21279" xr:uid="{00000000-0005-0000-0000-0000C4520000}"/>
    <cellStyle name="40% - 강조색6 2 2 9 2 3" xfId="21280" xr:uid="{00000000-0005-0000-0000-0000C5520000}"/>
    <cellStyle name="40% - 강조색6 2 2 9 2 4" xfId="21281" xr:uid="{00000000-0005-0000-0000-0000C6520000}"/>
    <cellStyle name="40% - 강조색6 2 2 9 2 5" xfId="21282" xr:uid="{00000000-0005-0000-0000-0000C7520000}"/>
    <cellStyle name="40% - 강조색6 2 2 9 2 6" xfId="21283" xr:uid="{00000000-0005-0000-0000-0000C8520000}"/>
    <cellStyle name="40% - 강조색6 2 2 9 3" xfId="21284" xr:uid="{00000000-0005-0000-0000-0000C9520000}"/>
    <cellStyle name="40% - 강조색6 2 2 9 3 2" xfId="21285" xr:uid="{00000000-0005-0000-0000-0000CA520000}"/>
    <cellStyle name="40% - 강조색6 2 2 9 4" xfId="21286" xr:uid="{00000000-0005-0000-0000-0000CB520000}"/>
    <cellStyle name="40% - 강조색6 2 2 9 4 2" xfId="21287" xr:uid="{00000000-0005-0000-0000-0000CC520000}"/>
    <cellStyle name="40% - 강조색6 2 2 9 5" xfId="21288" xr:uid="{00000000-0005-0000-0000-0000CD520000}"/>
    <cellStyle name="40% - 강조색6 2 2 9 5 2" xfId="21289" xr:uid="{00000000-0005-0000-0000-0000CE520000}"/>
    <cellStyle name="40% - 강조색6 2 2 9 6" xfId="21290" xr:uid="{00000000-0005-0000-0000-0000CF520000}"/>
    <cellStyle name="40% - 강조색6 2 2 9 7" xfId="21291" xr:uid="{00000000-0005-0000-0000-0000D0520000}"/>
    <cellStyle name="40% - 강조색6 2 2 9 8" xfId="21292" xr:uid="{00000000-0005-0000-0000-0000D1520000}"/>
    <cellStyle name="40% - 강조색6 2 2 9 9" xfId="21293" xr:uid="{00000000-0005-0000-0000-0000D2520000}"/>
    <cellStyle name="40% - 강조색6 2 20" xfId="21294" xr:uid="{00000000-0005-0000-0000-0000D3520000}"/>
    <cellStyle name="40% - 강조색6 2 3" xfId="21295" xr:uid="{00000000-0005-0000-0000-0000D4520000}"/>
    <cellStyle name="40% - 강조색6 2 3 10" xfId="21296" xr:uid="{00000000-0005-0000-0000-0000D5520000}"/>
    <cellStyle name="40% - 강조색6 2 3 10 2" xfId="21297" xr:uid="{00000000-0005-0000-0000-0000D6520000}"/>
    <cellStyle name="40% - 강조색6 2 3 11" xfId="21298" xr:uid="{00000000-0005-0000-0000-0000D7520000}"/>
    <cellStyle name="40% - 강조색6 2 3 12" xfId="21299" xr:uid="{00000000-0005-0000-0000-0000D8520000}"/>
    <cellStyle name="40% - 강조색6 2 3 13" xfId="21300" xr:uid="{00000000-0005-0000-0000-0000D9520000}"/>
    <cellStyle name="40% - 강조색6 2 3 14" xfId="21301" xr:uid="{00000000-0005-0000-0000-0000DA520000}"/>
    <cellStyle name="40% - 강조색6 2 3 15" xfId="21302" xr:uid="{00000000-0005-0000-0000-0000DB520000}"/>
    <cellStyle name="40% - 강조색6 2 3 2" xfId="21303" xr:uid="{00000000-0005-0000-0000-0000DC520000}"/>
    <cellStyle name="40% - 강조색6 2 3 2 10" xfId="21304" xr:uid="{00000000-0005-0000-0000-0000DD520000}"/>
    <cellStyle name="40% - 강조색6 2 3 2 11" xfId="21305" xr:uid="{00000000-0005-0000-0000-0000DE520000}"/>
    <cellStyle name="40% - 강조색6 2 3 2 12" xfId="21306" xr:uid="{00000000-0005-0000-0000-0000DF520000}"/>
    <cellStyle name="40% - 강조색6 2 3 2 13" xfId="21307" xr:uid="{00000000-0005-0000-0000-0000E0520000}"/>
    <cellStyle name="40% - 강조색6 2 3 2 14" xfId="21308" xr:uid="{00000000-0005-0000-0000-0000E1520000}"/>
    <cellStyle name="40% - 강조색6 2 3 2 2" xfId="21309" xr:uid="{00000000-0005-0000-0000-0000E2520000}"/>
    <cellStyle name="40% - 강조색6 2 3 2 2 10" xfId="21310" xr:uid="{00000000-0005-0000-0000-0000E3520000}"/>
    <cellStyle name="40% - 강조색6 2 3 2 2 2" xfId="21311" xr:uid="{00000000-0005-0000-0000-0000E4520000}"/>
    <cellStyle name="40% - 강조색6 2 3 2 2 2 2" xfId="21312" xr:uid="{00000000-0005-0000-0000-0000E5520000}"/>
    <cellStyle name="40% - 강조색6 2 3 2 2 2 2 2" xfId="21313" xr:uid="{00000000-0005-0000-0000-0000E6520000}"/>
    <cellStyle name="40% - 강조색6 2 3 2 2 2 2 3" xfId="21314" xr:uid="{00000000-0005-0000-0000-0000E7520000}"/>
    <cellStyle name="40% - 강조색6 2 3 2 2 2 2 4" xfId="21315" xr:uid="{00000000-0005-0000-0000-0000E8520000}"/>
    <cellStyle name="40% - 강조색6 2 3 2 2 2 2 5" xfId="21316" xr:uid="{00000000-0005-0000-0000-0000E9520000}"/>
    <cellStyle name="40% - 강조색6 2 3 2 2 2 3" xfId="21317" xr:uid="{00000000-0005-0000-0000-0000EA520000}"/>
    <cellStyle name="40% - 강조색6 2 3 2 2 2 4" xfId="21318" xr:uid="{00000000-0005-0000-0000-0000EB520000}"/>
    <cellStyle name="40% - 강조색6 2 3 2 2 2 5" xfId="21319" xr:uid="{00000000-0005-0000-0000-0000EC520000}"/>
    <cellStyle name="40% - 강조색6 2 3 2 2 2 6" xfId="21320" xr:uid="{00000000-0005-0000-0000-0000ED520000}"/>
    <cellStyle name="40% - 강조색6 2 3 2 2 2 7" xfId="21321" xr:uid="{00000000-0005-0000-0000-0000EE520000}"/>
    <cellStyle name="40% - 강조색6 2 3 2 2 3" xfId="21322" xr:uid="{00000000-0005-0000-0000-0000EF520000}"/>
    <cellStyle name="40% - 강조색6 2 3 2 2 3 2" xfId="21323" xr:uid="{00000000-0005-0000-0000-0000F0520000}"/>
    <cellStyle name="40% - 강조색6 2 3 2 2 3 3" xfId="21324" xr:uid="{00000000-0005-0000-0000-0000F1520000}"/>
    <cellStyle name="40% - 강조색6 2 3 2 2 3 4" xfId="21325" xr:uid="{00000000-0005-0000-0000-0000F2520000}"/>
    <cellStyle name="40% - 강조색6 2 3 2 2 3 5" xfId="21326" xr:uid="{00000000-0005-0000-0000-0000F3520000}"/>
    <cellStyle name="40% - 강조색6 2 3 2 2 3 6" xfId="21327" xr:uid="{00000000-0005-0000-0000-0000F4520000}"/>
    <cellStyle name="40% - 강조색6 2 3 2 2 4" xfId="21328" xr:uid="{00000000-0005-0000-0000-0000F5520000}"/>
    <cellStyle name="40% - 강조색6 2 3 2 2 4 2" xfId="21329" xr:uid="{00000000-0005-0000-0000-0000F6520000}"/>
    <cellStyle name="40% - 강조색6 2 3 2 2 4 3" xfId="21330" xr:uid="{00000000-0005-0000-0000-0000F7520000}"/>
    <cellStyle name="40% - 강조색6 2 3 2 2 5" xfId="21331" xr:uid="{00000000-0005-0000-0000-0000F8520000}"/>
    <cellStyle name="40% - 강조색6 2 3 2 2 5 2" xfId="21332" xr:uid="{00000000-0005-0000-0000-0000F9520000}"/>
    <cellStyle name="40% - 강조색6 2 3 2 2 6" xfId="21333" xr:uid="{00000000-0005-0000-0000-0000FA520000}"/>
    <cellStyle name="40% - 강조색6 2 3 2 2 7" xfId="21334" xr:uid="{00000000-0005-0000-0000-0000FB520000}"/>
    <cellStyle name="40% - 강조색6 2 3 2 2 8" xfId="21335" xr:uid="{00000000-0005-0000-0000-0000FC520000}"/>
    <cellStyle name="40% - 강조색6 2 3 2 2 9" xfId="21336" xr:uid="{00000000-0005-0000-0000-0000FD520000}"/>
    <cellStyle name="40% - 강조색6 2 3 2 3" xfId="21337" xr:uid="{00000000-0005-0000-0000-0000FE520000}"/>
    <cellStyle name="40% - 강조색6 2 3 2 3 10" xfId="21338" xr:uid="{00000000-0005-0000-0000-0000FF520000}"/>
    <cellStyle name="40% - 강조색6 2 3 2 3 2" xfId="21339" xr:uid="{00000000-0005-0000-0000-000000530000}"/>
    <cellStyle name="40% - 강조색6 2 3 2 3 2 2" xfId="21340" xr:uid="{00000000-0005-0000-0000-000001530000}"/>
    <cellStyle name="40% - 강조색6 2 3 2 3 2 2 2" xfId="21341" xr:uid="{00000000-0005-0000-0000-000002530000}"/>
    <cellStyle name="40% - 강조색6 2 3 2 3 2 2 3" xfId="21342" xr:uid="{00000000-0005-0000-0000-000003530000}"/>
    <cellStyle name="40% - 강조색6 2 3 2 3 2 2 4" xfId="21343" xr:uid="{00000000-0005-0000-0000-000004530000}"/>
    <cellStyle name="40% - 강조색6 2 3 2 3 2 2 5" xfId="21344" xr:uid="{00000000-0005-0000-0000-000005530000}"/>
    <cellStyle name="40% - 강조색6 2 3 2 3 2 3" xfId="21345" xr:uid="{00000000-0005-0000-0000-000006530000}"/>
    <cellStyle name="40% - 강조색6 2 3 2 3 2 4" xfId="21346" xr:uid="{00000000-0005-0000-0000-000007530000}"/>
    <cellStyle name="40% - 강조색6 2 3 2 3 2 5" xfId="21347" xr:uid="{00000000-0005-0000-0000-000008530000}"/>
    <cellStyle name="40% - 강조색6 2 3 2 3 2 6" xfId="21348" xr:uid="{00000000-0005-0000-0000-000009530000}"/>
    <cellStyle name="40% - 강조색6 2 3 2 3 2 7" xfId="21349" xr:uid="{00000000-0005-0000-0000-00000A530000}"/>
    <cellStyle name="40% - 강조색6 2 3 2 3 3" xfId="21350" xr:uid="{00000000-0005-0000-0000-00000B530000}"/>
    <cellStyle name="40% - 강조색6 2 3 2 3 3 2" xfId="21351" xr:uid="{00000000-0005-0000-0000-00000C530000}"/>
    <cellStyle name="40% - 강조색6 2 3 2 3 3 3" xfId="21352" xr:uid="{00000000-0005-0000-0000-00000D530000}"/>
    <cellStyle name="40% - 강조색6 2 3 2 3 3 4" xfId="21353" xr:uid="{00000000-0005-0000-0000-00000E530000}"/>
    <cellStyle name="40% - 강조색6 2 3 2 3 3 5" xfId="21354" xr:uid="{00000000-0005-0000-0000-00000F530000}"/>
    <cellStyle name="40% - 강조색6 2 3 2 3 3 6" xfId="21355" xr:uid="{00000000-0005-0000-0000-000010530000}"/>
    <cellStyle name="40% - 강조색6 2 3 2 3 4" xfId="21356" xr:uid="{00000000-0005-0000-0000-000011530000}"/>
    <cellStyle name="40% - 강조색6 2 3 2 3 4 2" xfId="21357" xr:uid="{00000000-0005-0000-0000-000012530000}"/>
    <cellStyle name="40% - 강조색6 2 3 2 3 4 3" xfId="21358" xr:uid="{00000000-0005-0000-0000-000013530000}"/>
    <cellStyle name="40% - 강조색6 2 3 2 3 5" xfId="21359" xr:uid="{00000000-0005-0000-0000-000014530000}"/>
    <cellStyle name="40% - 강조색6 2 3 2 3 5 2" xfId="21360" xr:uid="{00000000-0005-0000-0000-000015530000}"/>
    <cellStyle name="40% - 강조색6 2 3 2 3 6" xfId="21361" xr:uid="{00000000-0005-0000-0000-000016530000}"/>
    <cellStyle name="40% - 강조색6 2 3 2 3 7" xfId="21362" xr:uid="{00000000-0005-0000-0000-000017530000}"/>
    <cellStyle name="40% - 강조색6 2 3 2 3 8" xfId="21363" xr:uid="{00000000-0005-0000-0000-000018530000}"/>
    <cellStyle name="40% - 강조색6 2 3 2 3 9" xfId="21364" xr:uid="{00000000-0005-0000-0000-000019530000}"/>
    <cellStyle name="40% - 강조색6 2 3 2 4" xfId="21365" xr:uid="{00000000-0005-0000-0000-00001A530000}"/>
    <cellStyle name="40% - 강조색6 2 3 2 4 10" xfId="21366" xr:uid="{00000000-0005-0000-0000-00001B530000}"/>
    <cellStyle name="40% - 강조색6 2 3 2 4 2" xfId="21367" xr:uid="{00000000-0005-0000-0000-00001C530000}"/>
    <cellStyle name="40% - 강조색6 2 3 2 4 2 2" xfId="21368" xr:uid="{00000000-0005-0000-0000-00001D530000}"/>
    <cellStyle name="40% - 강조색6 2 3 2 4 2 3" xfId="21369" xr:uid="{00000000-0005-0000-0000-00001E530000}"/>
    <cellStyle name="40% - 강조색6 2 3 2 4 2 4" xfId="21370" xr:uid="{00000000-0005-0000-0000-00001F530000}"/>
    <cellStyle name="40% - 강조색6 2 3 2 4 2 5" xfId="21371" xr:uid="{00000000-0005-0000-0000-000020530000}"/>
    <cellStyle name="40% - 강조색6 2 3 2 4 2 6" xfId="21372" xr:uid="{00000000-0005-0000-0000-000021530000}"/>
    <cellStyle name="40% - 강조색6 2 3 2 4 3" xfId="21373" xr:uid="{00000000-0005-0000-0000-000022530000}"/>
    <cellStyle name="40% - 강조색6 2 3 2 4 3 2" xfId="21374" xr:uid="{00000000-0005-0000-0000-000023530000}"/>
    <cellStyle name="40% - 강조색6 2 3 2 4 3 3" xfId="21375" xr:uid="{00000000-0005-0000-0000-000024530000}"/>
    <cellStyle name="40% - 강조색6 2 3 2 4 4" xfId="21376" xr:uid="{00000000-0005-0000-0000-000025530000}"/>
    <cellStyle name="40% - 강조색6 2 3 2 4 4 2" xfId="21377" xr:uid="{00000000-0005-0000-0000-000026530000}"/>
    <cellStyle name="40% - 강조색6 2 3 2 4 4 3" xfId="21378" xr:uid="{00000000-0005-0000-0000-000027530000}"/>
    <cellStyle name="40% - 강조색6 2 3 2 4 5" xfId="21379" xr:uid="{00000000-0005-0000-0000-000028530000}"/>
    <cellStyle name="40% - 강조색6 2 3 2 4 5 2" xfId="21380" xr:uid="{00000000-0005-0000-0000-000029530000}"/>
    <cellStyle name="40% - 강조색6 2 3 2 4 6" xfId="21381" xr:uid="{00000000-0005-0000-0000-00002A530000}"/>
    <cellStyle name="40% - 강조색6 2 3 2 4 7" xfId="21382" xr:uid="{00000000-0005-0000-0000-00002B530000}"/>
    <cellStyle name="40% - 강조색6 2 3 2 4 8" xfId="21383" xr:uid="{00000000-0005-0000-0000-00002C530000}"/>
    <cellStyle name="40% - 강조색6 2 3 2 4 9" xfId="21384" xr:uid="{00000000-0005-0000-0000-00002D530000}"/>
    <cellStyle name="40% - 강조색6 2 3 2 5" xfId="21385" xr:uid="{00000000-0005-0000-0000-00002E530000}"/>
    <cellStyle name="40% - 강조색6 2 3 2 5 10" xfId="21386" xr:uid="{00000000-0005-0000-0000-00002F530000}"/>
    <cellStyle name="40% - 강조색6 2 3 2 5 2" xfId="21387" xr:uid="{00000000-0005-0000-0000-000030530000}"/>
    <cellStyle name="40% - 강조색6 2 3 2 5 2 2" xfId="21388" xr:uid="{00000000-0005-0000-0000-000031530000}"/>
    <cellStyle name="40% - 강조색6 2 3 2 5 2 3" xfId="21389" xr:uid="{00000000-0005-0000-0000-000032530000}"/>
    <cellStyle name="40% - 강조색6 2 3 2 5 3" xfId="21390" xr:uid="{00000000-0005-0000-0000-000033530000}"/>
    <cellStyle name="40% - 강조색6 2 3 2 5 3 2" xfId="21391" xr:uid="{00000000-0005-0000-0000-000034530000}"/>
    <cellStyle name="40% - 강조색6 2 3 2 5 3 3" xfId="21392" xr:uid="{00000000-0005-0000-0000-000035530000}"/>
    <cellStyle name="40% - 강조색6 2 3 2 5 4" xfId="21393" xr:uid="{00000000-0005-0000-0000-000036530000}"/>
    <cellStyle name="40% - 강조색6 2 3 2 5 4 2" xfId="21394" xr:uid="{00000000-0005-0000-0000-000037530000}"/>
    <cellStyle name="40% - 강조색6 2 3 2 5 5" xfId="21395" xr:uid="{00000000-0005-0000-0000-000038530000}"/>
    <cellStyle name="40% - 강조색6 2 3 2 5 5 2" xfId="21396" xr:uid="{00000000-0005-0000-0000-000039530000}"/>
    <cellStyle name="40% - 강조색6 2 3 2 5 6" xfId="21397" xr:uid="{00000000-0005-0000-0000-00003A530000}"/>
    <cellStyle name="40% - 강조색6 2 3 2 5 7" xfId="21398" xr:uid="{00000000-0005-0000-0000-00003B530000}"/>
    <cellStyle name="40% - 강조색6 2 3 2 5 8" xfId="21399" xr:uid="{00000000-0005-0000-0000-00003C530000}"/>
    <cellStyle name="40% - 강조색6 2 3 2 5 9" xfId="21400" xr:uid="{00000000-0005-0000-0000-00003D530000}"/>
    <cellStyle name="40% - 강조색6 2 3 2 6" xfId="21401" xr:uid="{00000000-0005-0000-0000-00003E530000}"/>
    <cellStyle name="40% - 강조색6 2 3 2 6 2" xfId="21402" xr:uid="{00000000-0005-0000-0000-00003F530000}"/>
    <cellStyle name="40% - 강조색6 2 3 2 6 3" xfId="21403" xr:uid="{00000000-0005-0000-0000-000040530000}"/>
    <cellStyle name="40% - 강조색6 2 3 2 7" xfId="21404" xr:uid="{00000000-0005-0000-0000-000041530000}"/>
    <cellStyle name="40% - 강조색6 2 3 2 7 2" xfId="21405" xr:uid="{00000000-0005-0000-0000-000042530000}"/>
    <cellStyle name="40% - 강조색6 2 3 2 7 3" xfId="21406" xr:uid="{00000000-0005-0000-0000-000043530000}"/>
    <cellStyle name="40% - 강조색6 2 3 2 8" xfId="21407" xr:uid="{00000000-0005-0000-0000-000044530000}"/>
    <cellStyle name="40% - 강조색6 2 3 2 8 2" xfId="21408" xr:uid="{00000000-0005-0000-0000-000045530000}"/>
    <cellStyle name="40% - 강조색6 2 3 2 8 3" xfId="21409" xr:uid="{00000000-0005-0000-0000-000046530000}"/>
    <cellStyle name="40% - 강조색6 2 3 2 9" xfId="21410" xr:uid="{00000000-0005-0000-0000-000047530000}"/>
    <cellStyle name="40% - 강조색6 2 3 2 9 2" xfId="21411" xr:uid="{00000000-0005-0000-0000-000048530000}"/>
    <cellStyle name="40% - 강조색6 2 3 3" xfId="21412" xr:uid="{00000000-0005-0000-0000-000049530000}"/>
    <cellStyle name="40% - 강조색6 2 3 3 10" xfId="21413" xr:uid="{00000000-0005-0000-0000-00004A530000}"/>
    <cellStyle name="40% - 강조색6 2 3 3 2" xfId="21414" xr:uid="{00000000-0005-0000-0000-00004B530000}"/>
    <cellStyle name="40% - 강조색6 2 3 3 2 2" xfId="21415" xr:uid="{00000000-0005-0000-0000-00004C530000}"/>
    <cellStyle name="40% - 강조색6 2 3 3 2 2 2" xfId="21416" xr:uid="{00000000-0005-0000-0000-00004D530000}"/>
    <cellStyle name="40% - 강조색6 2 3 3 2 2 3" xfId="21417" xr:uid="{00000000-0005-0000-0000-00004E530000}"/>
    <cellStyle name="40% - 강조색6 2 3 3 2 2 4" xfId="21418" xr:uid="{00000000-0005-0000-0000-00004F530000}"/>
    <cellStyle name="40% - 강조색6 2 3 3 2 2 5" xfId="21419" xr:uid="{00000000-0005-0000-0000-000050530000}"/>
    <cellStyle name="40% - 강조색6 2 3 3 2 3" xfId="21420" xr:uid="{00000000-0005-0000-0000-000051530000}"/>
    <cellStyle name="40% - 강조색6 2 3 3 2 4" xfId="21421" xr:uid="{00000000-0005-0000-0000-000052530000}"/>
    <cellStyle name="40% - 강조색6 2 3 3 2 5" xfId="21422" xr:uid="{00000000-0005-0000-0000-000053530000}"/>
    <cellStyle name="40% - 강조색6 2 3 3 2 6" xfId="21423" xr:uid="{00000000-0005-0000-0000-000054530000}"/>
    <cellStyle name="40% - 강조색6 2 3 3 2 7" xfId="21424" xr:uid="{00000000-0005-0000-0000-000055530000}"/>
    <cellStyle name="40% - 강조색6 2 3 3 3" xfId="21425" xr:uid="{00000000-0005-0000-0000-000056530000}"/>
    <cellStyle name="40% - 강조색6 2 3 3 3 2" xfId="21426" xr:uid="{00000000-0005-0000-0000-000057530000}"/>
    <cellStyle name="40% - 강조색6 2 3 3 3 3" xfId="21427" xr:uid="{00000000-0005-0000-0000-000058530000}"/>
    <cellStyle name="40% - 강조색6 2 3 3 3 4" xfId="21428" xr:uid="{00000000-0005-0000-0000-000059530000}"/>
    <cellStyle name="40% - 강조색6 2 3 3 3 5" xfId="21429" xr:uid="{00000000-0005-0000-0000-00005A530000}"/>
    <cellStyle name="40% - 강조색6 2 3 3 3 6" xfId="21430" xr:uid="{00000000-0005-0000-0000-00005B530000}"/>
    <cellStyle name="40% - 강조색6 2 3 3 4" xfId="21431" xr:uid="{00000000-0005-0000-0000-00005C530000}"/>
    <cellStyle name="40% - 강조색6 2 3 3 4 2" xfId="21432" xr:uid="{00000000-0005-0000-0000-00005D530000}"/>
    <cellStyle name="40% - 강조색6 2 3 3 4 3" xfId="21433" xr:uid="{00000000-0005-0000-0000-00005E530000}"/>
    <cellStyle name="40% - 강조색6 2 3 3 5" xfId="21434" xr:uid="{00000000-0005-0000-0000-00005F530000}"/>
    <cellStyle name="40% - 강조색6 2 3 3 5 2" xfId="21435" xr:uid="{00000000-0005-0000-0000-000060530000}"/>
    <cellStyle name="40% - 강조색6 2 3 3 6" xfId="21436" xr:uid="{00000000-0005-0000-0000-000061530000}"/>
    <cellStyle name="40% - 강조색6 2 3 3 7" xfId="21437" xr:uid="{00000000-0005-0000-0000-000062530000}"/>
    <cellStyle name="40% - 강조색6 2 3 3 8" xfId="21438" xr:uid="{00000000-0005-0000-0000-000063530000}"/>
    <cellStyle name="40% - 강조색6 2 3 3 9" xfId="21439" xr:uid="{00000000-0005-0000-0000-000064530000}"/>
    <cellStyle name="40% - 강조색6 2 3 4" xfId="21440" xr:uid="{00000000-0005-0000-0000-000065530000}"/>
    <cellStyle name="40% - 강조색6 2 3 4 10" xfId="21441" xr:uid="{00000000-0005-0000-0000-000066530000}"/>
    <cellStyle name="40% - 강조색6 2 3 4 2" xfId="21442" xr:uid="{00000000-0005-0000-0000-000067530000}"/>
    <cellStyle name="40% - 강조색6 2 3 4 2 2" xfId="21443" xr:uid="{00000000-0005-0000-0000-000068530000}"/>
    <cellStyle name="40% - 강조색6 2 3 4 2 2 2" xfId="21444" xr:uid="{00000000-0005-0000-0000-000069530000}"/>
    <cellStyle name="40% - 강조색6 2 3 4 2 2 3" xfId="21445" xr:uid="{00000000-0005-0000-0000-00006A530000}"/>
    <cellStyle name="40% - 강조색6 2 3 4 2 2 4" xfId="21446" xr:uid="{00000000-0005-0000-0000-00006B530000}"/>
    <cellStyle name="40% - 강조색6 2 3 4 2 2 5" xfId="21447" xr:uid="{00000000-0005-0000-0000-00006C530000}"/>
    <cellStyle name="40% - 강조색6 2 3 4 2 3" xfId="21448" xr:uid="{00000000-0005-0000-0000-00006D530000}"/>
    <cellStyle name="40% - 강조색6 2 3 4 2 4" xfId="21449" xr:uid="{00000000-0005-0000-0000-00006E530000}"/>
    <cellStyle name="40% - 강조색6 2 3 4 2 5" xfId="21450" xr:uid="{00000000-0005-0000-0000-00006F530000}"/>
    <cellStyle name="40% - 강조색6 2 3 4 2 6" xfId="21451" xr:uid="{00000000-0005-0000-0000-000070530000}"/>
    <cellStyle name="40% - 강조색6 2 3 4 2 7" xfId="21452" xr:uid="{00000000-0005-0000-0000-000071530000}"/>
    <cellStyle name="40% - 강조색6 2 3 4 3" xfId="21453" xr:uid="{00000000-0005-0000-0000-000072530000}"/>
    <cellStyle name="40% - 강조색6 2 3 4 3 2" xfId="21454" xr:uid="{00000000-0005-0000-0000-000073530000}"/>
    <cellStyle name="40% - 강조색6 2 3 4 3 3" xfId="21455" xr:uid="{00000000-0005-0000-0000-000074530000}"/>
    <cellStyle name="40% - 강조색6 2 3 4 3 4" xfId="21456" xr:uid="{00000000-0005-0000-0000-000075530000}"/>
    <cellStyle name="40% - 강조색6 2 3 4 3 5" xfId="21457" xr:uid="{00000000-0005-0000-0000-000076530000}"/>
    <cellStyle name="40% - 강조색6 2 3 4 3 6" xfId="21458" xr:uid="{00000000-0005-0000-0000-000077530000}"/>
    <cellStyle name="40% - 강조색6 2 3 4 4" xfId="21459" xr:uid="{00000000-0005-0000-0000-000078530000}"/>
    <cellStyle name="40% - 강조색6 2 3 4 4 2" xfId="21460" xr:uid="{00000000-0005-0000-0000-000079530000}"/>
    <cellStyle name="40% - 강조색6 2 3 4 4 3" xfId="21461" xr:uid="{00000000-0005-0000-0000-00007A530000}"/>
    <cellStyle name="40% - 강조색6 2 3 4 5" xfId="21462" xr:uid="{00000000-0005-0000-0000-00007B530000}"/>
    <cellStyle name="40% - 강조색6 2 3 4 5 2" xfId="21463" xr:uid="{00000000-0005-0000-0000-00007C530000}"/>
    <cellStyle name="40% - 강조색6 2 3 4 6" xfId="21464" xr:uid="{00000000-0005-0000-0000-00007D530000}"/>
    <cellStyle name="40% - 강조색6 2 3 4 7" xfId="21465" xr:uid="{00000000-0005-0000-0000-00007E530000}"/>
    <cellStyle name="40% - 강조색6 2 3 4 8" xfId="21466" xr:uid="{00000000-0005-0000-0000-00007F530000}"/>
    <cellStyle name="40% - 강조색6 2 3 4 9" xfId="21467" xr:uid="{00000000-0005-0000-0000-000080530000}"/>
    <cellStyle name="40% - 강조색6 2 3 5" xfId="21468" xr:uid="{00000000-0005-0000-0000-000081530000}"/>
    <cellStyle name="40% - 강조색6 2 3 5 10" xfId="21469" xr:uid="{00000000-0005-0000-0000-000082530000}"/>
    <cellStyle name="40% - 강조색6 2 3 5 2" xfId="21470" xr:uid="{00000000-0005-0000-0000-000083530000}"/>
    <cellStyle name="40% - 강조색6 2 3 5 2 2" xfId="21471" xr:uid="{00000000-0005-0000-0000-000084530000}"/>
    <cellStyle name="40% - 강조색6 2 3 5 2 3" xfId="21472" xr:uid="{00000000-0005-0000-0000-000085530000}"/>
    <cellStyle name="40% - 강조색6 2 3 5 2 4" xfId="21473" xr:uid="{00000000-0005-0000-0000-000086530000}"/>
    <cellStyle name="40% - 강조색6 2 3 5 2 5" xfId="21474" xr:uid="{00000000-0005-0000-0000-000087530000}"/>
    <cellStyle name="40% - 강조색6 2 3 5 2 6" xfId="21475" xr:uid="{00000000-0005-0000-0000-000088530000}"/>
    <cellStyle name="40% - 강조색6 2 3 5 3" xfId="21476" xr:uid="{00000000-0005-0000-0000-000089530000}"/>
    <cellStyle name="40% - 강조색6 2 3 5 3 2" xfId="21477" xr:uid="{00000000-0005-0000-0000-00008A530000}"/>
    <cellStyle name="40% - 강조색6 2 3 5 3 3" xfId="21478" xr:uid="{00000000-0005-0000-0000-00008B530000}"/>
    <cellStyle name="40% - 강조색6 2 3 5 4" xfId="21479" xr:uid="{00000000-0005-0000-0000-00008C530000}"/>
    <cellStyle name="40% - 강조색6 2 3 5 4 2" xfId="21480" xr:uid="{00000000-0005-0000-0000-00008D530000}"/>
    <cellStyle name="40% - 강조색6 2 3 5 4 3" xfId="21481" xr:uid="{00000000-0005-0000-0000-00008E530000}"/>
    <cellStyle name="40% - 강조색6 2 3 5 5" xfId="21482" xr:uid="{00000000-0005-0000-0000-00008F530000}"/>
    <cellStyle name="40% - 강조색6 2 3 5 5 2" xfId="21483" xr:uid="{00000000-0005-0000-0000-000090530000}"/>
    <cellStyle name="40% - 강조색6 2 3 5 6" xfId="21484" xr:uid="{00000000-0005-0000-0000-000091530000}"/>
    <cellStyle name="40% - 강조색6 2 3 5 7" xfId="21485" xr:uid="{00000000-0005-0000-0000-000092530000}"/>
    <cellStyle name="40% - 강조색6 2 3 5 8" xfId="21486" xr:uid="{00000000-0005-0000-0000-000093530000}"/>
    <cellStyle name="40% - 강조색6 2 3 5 9" xfId="21487" xr:uid="{00000000-0005-0000-0000-000094530000}"/>
    <cellStyle name="40% - 강조색6 2 3 6" xfId="21488" xr:uid="{00000000-0005-0000-0000-000095530000}"/>
    <cellStyle name="40% - 강조색6 2 3 6 10" xfId="21489" xr:uid="{00000000-0005-0000-0000-000096530000}"/>
    <cellStyle name="40% - 강조색6 2 3 6 2" xfId="21490" xr:uid="{00000000-0005-0000-0000-000097530000}"/>
    <cellStyle name="40% - 강조색6 2 3 6 2 2" xfId="21491" xr:uid="{00000000-0005-0000-0000-000098530000}"/>
    <cellStyle name="40% - 강조색6 2 3 6 2 3" xfId="21492" xr:uid="{00000000-0005-0000-0000-000099530000}"/>
    <cellStyle name="40% - 강조색6 2 3 6 3" xfId="21493" xr:uid="{00000000-0005-0000-0000-00009A530000}"/>
    <cellStyle name="40% - 강조색6 2 3 6 3 2" xfId="21494" xr:uid="{00000000-0005-0000-0000-00009B530000}"/>
    <cellStyle name="40% - 강조색6 2 3 6 3 3" xfId="21495" xr:uid="{00000000-0005-0000-0000-00009C530000}"/>
    <cellStyle name="40% - 강조색6 2 3 6 4" xfId="21496" xr:uid="{00000000-0005-0000-0000-00009D530000}"/>
    <cellStyle name="40% - 강조색6 2 3 6 4 2" xfId="21497" xr:uid="{00000000-0005-0000-0000-00009E530000}"/>
    <cellStyle name="40% - 강조색6 2 3 6 5" xfId="21498" xr:uid="{00000000-0005-0000-0000-00009F530000}"/>
    <cellStyle name="40% - 강조색6 2 3 6 5 2" xfId="21499" xr:uid="{00000000-0005-0000-0000-0000A0530000}"/>
    <cellStyle name="40% - 강조색6 2 3 6 6" xfId="21500" xr:uid="{00000000-0005-0000-0000-0000A1530000}"/>
    <cellStyle name="40% - 강조색6 2 3 6 7" xfId="21501" xr:uid="{00000000-0005-0000-0000-0000A2530000}"/>
    <cellStyle name="40% - 강조색6 2 3 6 8" xfId="21502" xr:uid="{00000000-0005-0000-0000-0000A3530000}"/>
    <cellStyle name="40% - 강조색6 2 3 6 9" xfId="21503" xr:uid="{00000000-0005-0000-0000-0000A4530000}"/>
    <cellStyle name="40% - 강조색6 2 3 7" xfId="21504" xr:uid="{00000000-0005-0000-0000-0000A5530000}"/>
    <cellStyle name="40% - 강조색6 2 3 7 2" xfId="21505" xr:uid="{00000000-0005-0000-0000-0000A6530000}"/>
    <cellStyle name="40% - 강조색6 2 3 7 3" xfId="21506" xr:uid="{00000000-0005-0000-0000-0000A7530000}"/>
    <cellStyle name="40% - 강조색6 2 3 8" xfId="21507" xr:uid="{00000000-0005-0000-0000-0000A8530000}"/>
    <cellStyle name="40% - 강조색6 2 3 8 2" xfId="21508" xr:uid="{00000000-0005-0000-0000-0000A9530000}"/>
    <cellStyle name="40% - 강조색6 2 3 8 3" xfId="21509" xr:uid="{00000000-0005-0000-0000-0000AA530000}"/>
    <cellStyle name="40% - 강조색6 2 3 9" xfId="21510" xr:uid="{00000000-0005-0000-0000-0000AB530000}"/>
    <cellStyle name="40% - 강조색6 2 3 9 2" xfId="21511" xr:uid="{00000000-0005-0000-0000-0000AC530000}"/>
    <cellStyle name="40% - 강조색6 2 3 9 3" xfId="21512" xr:uid="{00000000-0005-0000-0000-0000AD530000}"/>
    <cellStyle name="40% - 강조색6 2 4" xfId="21513" xr:uid="{00000000-0005-0000-0000-0000AE530000}"/>
    <cellStyle name="40% - 강조색6 2 4 10" xfId="21514" xr:uid="{00000000-0005-0000-0000-0000AF530000}"/>
    <cellStyle name="40% - 강조색6 2 4 10 2" xfId="21515" xr:uid="{00000000-0005-0000-0000-0000B0530000}"/>
    <cellStyle name="40% - 강조색6 2 4 11" xfId="21516" xr:uid="{00000000-0005-0000-0000-0000B1530000}"/>
    <cellStyle name="40% - 강조색6 2 4 12" xfId="21517" xr:uid="{00000000-0005-0000-0000-0000B2530000}"/>
    <cellStyle name="40% - 강조색6 2 4 13" xfId="21518" xr:uid="{00000000-0005-0000-0000-0000B3530000}"/>
    <cellStyle name="40% - 강조색6 2 4 14" xfId="21519" xr:uid="{00000000-0005-0000-0000-0000B4530000}"/>
    <cellStyle name="40% - 강조색6 2 4 15" xfId="21520" xr:uid="{00000000-0005-0000-0000-0000B5530000}"/>
    <cellStyle name="40% - 강조색6 2 4 2" xfId="21521" xr:uid="{00000000-0005-0000-0000-0000B6530000}"/>
    <cellStyle name="40% - 강조색6 2 4 2 10" xfId="21522" xr:uid="{00000000-0005-0000-0000-0000B7530000}"/>
    <cellStyle name="40% - 강조색6 2 4 2 11" xfId="21523" xr:uid="{00000000-0005-0000-0000-0000B8530000}"/>
    <cellStyle name="40% - 강조색6 2 4 2 12" xfId="21524" xr:uid="{00000000-0005-0000-0000-0000B9530000}"/>
    <cellStyle name="40% - 강조색6 2 4 2 2" xfId="21525" xr:uid="{00000000-0005-0000-0000-0000BA530000}"/>
    <cellStyle name="40% - 강조색6 2 4 2 2 10" xfId="21526" xr:uid="{00000000-0005-0000-0000-0000BB530000}"/>
    <cellStyle name="40% - 강조색6 2 4 2 2 2" xfId="21527" xr:uid="{00000000-0005-0000-0000-0000BC530000}"/>
    <cellStyle name="40% - 강조색6 2 4 2 2 2 2" xfId="21528" xr:uid="{00000000-0005-0000-0000-0000BD530000}"/>
    <cellStyle name="40% - 강조색6 2 4 2 2 2 2 2" xfId="21529" xr:uid="{00000000-0005-0000-0000-0000BE530000}"/>
    <cellStyle name="40% - 강조색6 2 4 2 2 2 2 3" xfId="21530" xr:uid="{00000000-0005-0000-0000-0000BF530000}"/>
    <cellStyle name="40% - 강조색6 2 4 2 2 2 2 4" xfId="21531" xr:uid="{00000000-0005-0000-0000-0000C0530000}"/>
    <cellStyle name="40% - 강조색6 2 4 2 2 2 2 5" xfId="21532" xr:uid="{00000000-0005-0000-0000-0000C1530000}"/>
    <cellStyle name="40% - 강조색6 2 4 2 2 2 3" xfId="21533" xr:uid="{00000000-0005-0000-0000-0000C2530000}"/>
    <cellStyle name="40% - 강조색6 2 4 2 2 2 4" xfId="21534" xr:uid="{00000000-0005-0000-0000-0000C3530000}"/>
    <cellStyle name="40% - 강조색6 2 4 2 2 2 5" xfId="21535" xr:uid="{00000000-0005-0000-0000-0000C4530000}"/>
    <cellStyle name="40% - 강조색6 2 4 2 2 2 6" xfId="21536" xr:uid="{00000000-0005-0000-0000-0000C5530000}"/>
    <cellStyle name="40% - 강조색6 2 4 2 2 2 7" xfId="21537" xr:uid="{00000000-0005-0000-0000-0000C6530000}"/>
    <cellStyle name="40% - 강조색6 2 4 2 2 3" xfId="21538" xr:uid="{00000000-0005-0000-0000-0000C7530000}"/>
    <cellStyle name="40% - 강조색6 2 4 2 2 3 2" xfId="21539" xr:uid="{00000000-0005-0000-0000-0000C8530000}"/>
    <cellStyle name="40% - 강조색6 2 4 2 2 3 3" xfId="21540" xr:uid="{00000000-0005-0000-0000-0000C9530000}"/>
    <cellStyle name="40% - 강조색6 2 4 2 2 3 4" xfId="21541" xr:uid="{00000000-0005-0000-0000-0000CA530000}"/>
    <cellStyle name="40% - 강조색6 2 4 2 2 3 5" xfId="21542" xr:uid="{00000000-0005-0000-0000-0000CB530000}"/>
    <cellStyle name="40% - 강조색6 2 4 2 2 3 6" xfId="21543" xr:uid="{00000000-0005-0000-0000-0000CC530000}"/>
    <cellStyle name="40% - 강조색6 2 4 2 2 4" xfId="21544" xr:uid="{00000000-0005-0000-0000-0000CD530000}"/>
    <cellStyle name="40% - 강조색6 2 4 2 2 4 2" xfId="21545" xr:uid="{00000000-0005-0000-0000-0000CE530000}"/>
    <cellStyle name="40% - 강조색6 2 4 2 2 5" xfId="21546" xr:uid="{00000000-0005-0000-0000-0000CF530000}"/>
    <cellStyle name="40% - 강조색6 2 4 2 2 5 2" xfId="21547" xr:uid="{00000000-0005-0000-0000-0000D0530000}"/>
    <cellStyle name="40% - 강조색6 2 4 2 2 6" xfId="21548" xr:uid="{00000000-0005-0000-0000-0000D1530000}"/>
    <cellStyle name="40% - 강조색6 2 4 2 2 7" xfId="21549" xr:uid="{00000000-0005-0000-0000-0000D2530000}"/>
    <cellStyle name="40% - 강조색6 2 4 2 2 8" xfId="21550" xr:uid="{00000000-0005-0000-0000-0000D3530000}"/>
    <cellStyle name="40% - 강조색6 2 4 2 2 9" xfId="21551" xr:uid="{00000000-0005-0000-0000-0000D4530000}"/>
    <cellStyle name="40% - 강조색6 2 4 2 3" xfId="21552" xr:uid="{00000000-0005-0000-0000-0000D5530000}"/>
    <cellStyle name="40% - 강조색6 2 4 2 3 10" xfId="21553" xr:uid="{00000000-0005-0000-0000-0000D6530000}"/>
    <cellStyle name="40% - 강조색6 2 4 2 3 2" xfId="21554" xr:uid="{00000000-0005-0000-0000-0000D7530000}"/>
    <cellStyle name="40% - 강조색6 2 4 2 3 2 2" xfId="21555" xr:uid="{00000000-0005-0000-0000-0000D8530000}"/>
    <cellStyle name="40% - 강조색6 2 4 2 3 2 3" xfId="21556" xr:uid="{00000000-0005-0000-0000-0000D9530000}"/>
    <cellStyle name="40% - 강조색6 2 4 2 3 2 4" xfId="21557" xr:uid="{00000000-0005-0000-0000-0000DA530000}"/>
    <cellStyle name="40% - 강조색6 2 4 2 3 2 5" xfId="21558" xr:uid="{00000000-0005-0000-0000-0000DB530000}"/>
    <cellStyle name="40% - 강조색6 2 4 2 3 2 6" xfId="21559" xr:uid="{00000000-0005-0000-0000-0000DC530000}"/>
    <cellStyle name="40% - 강조색6 2 4 2 3 3" xfId="21560" xr:uid="{00000000-0005-0000-0000-0000DD530000}"/>
    <cellStyle name="40% - 강조색6 2 4 2 3 3 2" xfId="21561" xr:uid="{00000000-0005-0000-0000-0000DE530000}"/>
    <cellStyle name="40% - 강조색6 2 4 2 3 4" xfId="21562" xr:uid="{00000000-0005-0000-0000-0000DF530000}"/>
    <cellStyle name="40% - 강조색6 2 4 2 3 4 2" xfId="21563" xr:uid="{00000000-0005-0000-0000-0000E0530000}"/>
    <cellStyle name="40% - 강조색6 2 4 2 3 5" xfId="21564" xr:uid="{00000000-0005-0000-0000-0000E1530000}"/>
    <cellStyle name="40% - 강조색6 2 4 2 3 5 2" xfId="21565" xr:uid="{00000000-0005-0000-0000-0000E2530000}"/>
    <cellStyle name="40% - 강조색6 2 4 2 3 6" xfId="21566" xr:uid="{00000000-0005-0000-0000-0000E3530000}"/>
    <cellStyle name="40% - 강조색6 2 4 2 3 7" xfId="21567" xr:uid="{00000000-0005-0000-0000-0000E4530000}"/>
    <cellStyle name="40% - 강조색6 2 4 2 3 8" xfId="21568" xr:uid="{00000000-0005-0000-0000-0000E5530000}"/>
    <cellStyle name="40% - 강조색6 2 4 2 3 9" xfId="21569" xr:uid="{00000000-0005-0000-0000-0000E6530000}"/>
    <cellStyle name="40% - 강조색6 2 4 2 4" xfId="21570" xr:uid="{00000000-0005-0000-0000-0000E7530000}"/>
    <cellStyle name="40% - 강조색6 2 4 2 4 2" xfId="21571" xr:uid="{00000000-0005-0000-0000-0000E8530000}"/>
    <cellStyle name="40% - 강조색6 2 4 2 4 3" xfId="21572" xr:uid="{00000000-0005-0000-0000-0000E9530000}"/>
    <cellStyle name="40% - 강조색6 2 4 2 4 4" xfId="21573" xr:uid="{00000000-0005-0000-0000-0000EA530000}"/>
    <cellStyle name="40% - 강조색6 2 4 2 4 5" xfId="21574" xr:uid="{00000000-0005-0000-0000-0000EB530000}"/>
    <cellStyle name="40% - 강조색6 2 4 2 4 6" xfId="21575" xr:uid="{00000000-0005-0000-0000-0000EC530000}"/>
    <cellStyle name="40% - 강조색6 2 4 2 5" xfId="21576" xr:uid="{00000000-0005-0000-0000-0000ED530000}"/>
    <cellStyle name="40% - 강조색6 2 4 2 5 2" xfId="21577" xr:uid="{00000000-0005-0000-0000-0000EE530000}"/>
    <cellStyle name="40% - 강조색6 2 4 2 6" xfId="21578" xr:uid="{00000000-0005-0000-0000-0000EF530000}"/>
    <cellStyle name="40% - 강조색6 2 4 2 6 2" xfId="21579" xr:uid="{00000000-0005-0000-0000-0000F0530000}"/>
    <cellStyle name="40% - 강조색6 2 4 2 7" xfId="21580" xr:uid="{00000000-0005-0000-0000-0000F1530000}"/>
    <cellStyle name="40% - 강조색6 2 4 2 7 2" xfId="21581" xr:uid="{00000000-0005-0000-0000-0000F2530000}"/>
    <cellStyle name="40% - 강조색6 2 4 2 8" xfId="21582" xr:uid="{00000000-0005-0000-0000-0000F3530000}"/>
    <cellStyle name="40% - 강조색6 2 4 2 9" xfId="21583" xr:uid="{00000000-0005-0000-0000-0000F4530000}"/>
    <cellStyle name="40% - 강조색6 2 4 3" xfId="21584" xr:uid="{00000000-0005-0000-0000-0000F5530000}"/>
    <cellStyle name="40% - 강조색6 2 4 3 10" xfId="21585" xr:uid="{00000000-0005-0000-0000-0000F6530000}"/>
    <cellStyle name="40% - 강조색6 2 4 3 2" xfId="21586" xr:uid="{00000000-0005-0000-0000-0000F7530000}"/>
    <cellStyle name="40% - 강조색6 2 4 3 2 2" xfId="21587" xr:uid="{00000000-0005-0000-0000-0000F8530000}"/>
    <cellStyle name="40% - 강조색6 2 4 3 2 2 2" xfId="21588" xr:uid="{00000000-0005-0000-0000-0000F9530000}"/>
    <cellStyle name="40% - 강조색6 2 4 3 2 2 3" xfId="21589" xr:uid="{00000000-0005-0000-0000-0000FA530000}"/>
    <cellStyle name="40% - 강조색6 2 4 3 2 2 4" xfId="21590" xr:uid="{00000000-0005-0000-0000-0000FB530000}"/>
    <cellStyle name="40% - 강조색6 2 4 3 2 2 5" xfId="21591" xr:uid="{00000000-0005-0000-0000-0000FC530000}"/>
    <cellStyle name="40% - 강조색6 2 4 3 2 3" xfId="21592" xr:uid="{00000000-0005-0000-0000-0000FD530000}"/>
    <cellStyle name="40% - 강조색6 2 4 3 2 4" xfId="21593" xr:uid="{00000000-0005-0000-0000-0000FE530000}"/>
    <cellStyle name="40% - 강조색6 2 4 3 2 5" xfId="21594" xr:uid="{00000000-0005-0000-0000-0000FF530000}"/>
    <cellStyle name="40% - 강조색6 2 4 3 2 6" xfId="21595" xr:uid="{00000000-0005-0000-0000-000000540000}"/>
    <cellStyle name="40% - 강조색6 2 4 3 2 7" xfId="21596" xr:uid="{00000000-0005-0000-0000-000001540000}"/>
    <cellStyle name="40% - 강조색6 2 4 3 3" xfId="21597" xr:uid="{00000000-0005-0000-0000-000002540000}"/>
    <cellStyle name="40% - 강조색6 2 4 3 3 2" xfId="21598" xr:uid="{00000000-0005-0000-0000-000003540000}"/>
    <cellStyle name="40% - 강조색6 2 4 3 3 3" xfId="21599" xr:uid="{00000000-0005-0000-0000-000004540000}"/>
    <cellStyle name="40% - 강조색6 2 4 3 3 4" xfId="21600" xr:uid="{00000000-0005-0000-0000-000005540000}"/>
    <cellStyle name="40% - 강조색6 2 4 3 3 5" xfId="21601" xr:uid="{00000000-0005-0000-0000-000006540000}"/>
    <cellStyle name="40% - 강조색6 2 4 3 3 6" xfId="21602" xr:uid="{00000000-0005-0000-0000-000007540000}"/>
    <cellStyle name="40% - 강조색6 2 4 3 4" xfId="21603" xr:uid="{00000000-0005-0000-0000-000008540000}"/>
    <cellStyle name="40% - 강조색6 2 4 3 4 2" xfId="21604" xr:uid="{00000000-0005-0000-0000-000009540000}"/>
    <cellStyle name="40% - 강조색6 2 4 3 4 3" xfId="21605" xr:uid="{00000000-0005-0000-0000-00000A540000}"/>
    <cellStyle name="40% - 강조색6 2 4 3 5" xfId="21606" xr:uid="{00000000-0005-0000-0000-00000B540000}"/>
    <cellStyle name="40% - 강조색6 2 4 3 5 2" xfId="21607" xr:uid="{00000000-0005-0000-0000-00000C540000}"/>
    <cellStyle name="40% - 강조색6 2 4 3 6" xfId="21608" xr:uid="{00000000-0005-0000-0000-00000D540000}"/>
    <cellStyle name="40% - 강조색6 2 4 3 7" xfId="21609" xr:uid="{00000000-0005-0000-0000-00000E540000}"/>
    <cellStyle name="40% - 강조색6 2 4 3 8" xfId="21610" xr:uid="{00000000-0005-0000-0000-00000F540000}"/>
    <cellStyle name="40% - 강조색6 2 4 3 9" xfId="21611" xr:uid="{00000000-0005-0000-0000-000010540000}"/>
    <cellStyle name="40% - 강조색6 2 4 4" xfId="21612" xr:uid="{00000000-0005-0000-0000-000011540000}"/>
    <cellStyle name="40% - 강조색6 2 4 4 10" xfId="21613" xr:uid="{00000000-0005-0000-0000-000012540000}"/>
    <cellStyle name="40% - 강조색6 2 4 4 2" xfId="21614" xr:uid="{00000000-0005-0000-0000-000013540000}"/>
    <cellStyle name="40% - 강조색6 2 4 4 2 2" xfId="21615" xr:uid="{00000000-0005-0000-0000-000014540000}"/>
    <cellStyle name="40% - 강조색6 2 4 4 2 2 2" xfId="21616" xr:uid="{00000000-0005-0000-0000-000015540000}"/>
    <cellStyle name="40% - 강조색6 2 4 4 2 2 3" xfId="21617" xr:uid="{00000000-0005-0000-0000-000016540000}"/>
    <cellStyle name="40% - 강조색6 2 4 4 2 2 4" xfId="21618" xr:uid="{00000000-0005-0000-0000-000017540000}"/>
    <cellStyle name="40% - 강조색6 2 4 4 2 2 5" xfId="21619" xr:uid="{00000000-0005-0000-0000-000018540000}"/>
    <cellStyle name="40% - 강조색6 2 4 4 2 3" xfId="21620" xr:uid="{00000000-0005-0000-0000-000019540000}"/>
    <cellStyle name="40% - 강조색6 2 4 4 2 4" xfId="21621" xr:uid="{00000000-0005-0000-0000-00001A540000}"/>
    <cellStyle name="40% - 강조색6 2 4 4 2 5" xfId="21622" xr:uid="{00000000-0005-0000-0000-00001B540000}"/>
    <cellStyle name="40% - 강조색6 2 4 4 2 6" xfId="21623" xr:uid="{00000000-0005-0000-0000-00001C540000}"/>
    <cellStyle name="40% - 강조색6 2 4 4 2 7" xfId="21624" xr:uid="{00000000-0005-0000-0000-00001D540000}"/>
    <cellStyle name="40% - 강조색6 2 4 4 3" xfId="21625" xr:uid="{00000000-0005-0000-0000-00001E540000}"/>
    <cellStyle name="40% - 강조색6 2 4 4 3 2" xfId="21626" xr:uid="{00000000-0005-0000-0000-00001F540000}"/>
    <cellStyle name="40% - 강조색6 2 4 4 3 3" xfId="21627" xr:uid="{00000000-0005-0000-0000-000020540000}"/>
    <cellStyle name="40% - 강조색6 2 4 4 3 4" xfId="21628" xr:uid="{00000000-0005-0000-0000-000021540000}"/>
    <cellStyle name="40% - 강조색6 2 4 4 3 5" xfId="21629" xr:uid="{00000000-0005-0000-0000-000022540000}"/>
    <cellStyle name="40% - 강조색6 2 4 4 3 6" xfId="21630" xr:uid="{00000000-0005-0000-0000-000023540000}"/>
    <cellStyle name="40% - 강조색6 2 4 4 4" xfId="21631" xr:uid="{00000000-0005-0000-0000-000024540000}"/>
    <cellStyle name="40% - 강조색6 2 4 4 4 2" xfId="21632" xr:uid="{00000000-0005-0000-0000-000025540000}"/>
    <cellStyle name="40% - 강조색6 2 4 4 4 3" xfId="21633" xr:uid="{00000000-0005-0000-0000-000026540000}"/>
    <cellStyle name="40% - 강조색6 2 4 4 5" xfId="21634" xr:uid="{00000000-0005-0000-0000-000027540000}"/>
    <cellStyle name="40% - 강조색6 2 4 4 5 2" xfId="21635" xr:uid="{00000000-0005-0000-0000-000028540000}"/>
    <cellStyle name="40% - 강조색6 2 4 4 6" xfId="21636" xr:uid="{00000000-0005-0000-0000-000029540000}"/>
    <cellStyle name="40% - 강조색6 2 4 4 7" xfId="21637" xr:uid="{00000000-0005-0000-0000-00002A540000}"/>
    <cellStyle name="40% - 강조색6 2 4 4 8" xfId="21638" xr:uid="{00000000-0005-0000-0000-00002B540000}"/>
    <cellStyle name="40% - 강조색6 2 4 4 9" xfId="21639" xr:uid="{00000000-0005-0000-0000-00002C540000}"/>
    <cellStyle name="40% - 강조색6 2 4 5" xfId="21640" xr:uid="{00000000-0005-0000-0000-00002D540000}"/>
    <cellStyle name="40% - 강조색6 2 4 5 10" xfId="21641" xr:uid="{00000000-0005-0000-0000-00002E540000}"/>
    <cellStyle name="40% - 강조색6 2 4 5 2" xfId="21642" xr:uid="{00000000-0005-0000-0000-00002F540000}"/>
    <cellStyle name="40% - 강조색6 2 4 5 2 2" xfId="21643" xr:uid="{00000000-0005-0000-0000-000030540000}"/>
    <cellStyle name="40% - 강조색6 2 4 5 2 3" xfId="21644" xr:uid="{00000000-0005-0000-0000-000031540000}"/>
    <cellStyle name="40% - 강조색6 2 4 5 2 4" xfId="21645" xr:uid="{00000000-0005-0000-0000-000032540000}"/>
    <cellStyle name="40% - 강조색6 2 4 5 2 5" xfId="21646" xr:uid="{00000000-0005-0000-0000-000033540000}"/>
    <cellStyle name="40% - 강조색6 2 4 5 2 6" xfId="21647" xr:uid="{00000000-0005-0000-0000-000034540000}"/>
    <cellStyle name="40% - 강조색6 2 4 5 3" xfId="21648" xr:uid="{00000000-0005-0000-0000-000035540000}"/>
    <cellStyle name="40% - 강조색6 2 4 5 3 2" xfId="21649" xr:uid="{00000000-0005-0000-0000-000036540000}"/>
    <cellStyle name="40% - 강조색6 2 4 5 3 3" xfId="21650" xr:uid="{00000000-0005-0000-0000-000037540000}"/>
    <cellStyle name="40% - 강조색6 2 4 5 4" xfId="21651" xr:uid="{00000000-0005-0000-0000-000038540000}"/>
    <cellStyle name="40% - 강조색6 2 4 5 4 2" xfId="21652" xr:uid="{00000000-0005-0000-0000-000039540000}"/>
    <cellStyle name="40% - 강조색6 2 4 5 5" xfId="21653" xr:uid="{00000000-0005-0000-0000-00003A540000}"/>
    <cellStyle name="40% - 강조색6 2 4 5 5 2" xfId="21654" xr:uid="{00000000-0005-0000-0000-00003B540000}"/>
    <cellStyle name="40% - 강조색6 2 4 5 6" xfId="21655" xr:uid="{00000000-0005-0000-0000-00003C540000}"/>
    <cellStyle name="40% - 강조색6 2 4 5 7" xfId="21656" xr:uid="{00000000-0005-0000-0000-00003D540000}"/>
    <cellStyle name="40% - 강조색6 2 4 5 8" xfId="21657" xr:uid="{00000000-0005-0000-0000-00003E540000}"/>
    <cellStyle name="40% - 강조색6 2 4 5 9" xfId="21658" xr:uid="{00000000-0005-0000-0000-00003F540000}"/>
    <cellStyle name="40% - 강조색6 2 4 6" xfId="21659" xr:uid="{00000000-0005-0000-0000-000040540000}"/>
    <cellStyle name="40% - 강조색6 2 4 6 10" xfId="21660" xr:uid="{00000000-0005-0000-0000-000041540000}"/>
    <cellStyle name="40% - 강조색6 2 4 6 2" xfId="21661" xr:uid="{00000000-0005-0000-0000-000042540000}"/>
    <cellStyle name="40% - 강조색6 2 4 6 2 2" xfId="21662" xr:uid="{00000000-0005-0000-0000-000043540000}"/>
    <cellStyle name="40% - 강조색6 2 4 6 3" xfId="21663" xr:uid="{00000000-0005-0000-0000-000044540000}"/>
    <cellStyle name="40% - 강조색6 2 4 6 3 2" xfId="21664" xr:uid="{00000000-0005-0000-0000-000045540000}"/>
    <cellStyle name="40% - 강조색6 2 4 6 4" xfId="21665" xr:uid="{00000000-0005-0000-0000-000046540000}"/>
    <cellStyle name="40% - 강조색6 2 4 6 4 2" xfId="21666" xr:uid="{00000000-0005-0000-0000-000047540000}"/>
    <cellStyle name="40% - 강조색6 2 4 6 5" xfId="21667" xr:uid="{00000000-0005-0000-0000-000048540000}"/>
    <cellStyle name="40% - 강조색6 2 4 6 5 2" xfId="21668" xr:uid="{00000000-0005-0000-0000-000049540000}"/>
    <cellStyle name="40% - 강조색6 2 4 6 6" xfId="21669" xr:uid="{00000000-0005-0000-0000-00004A540000}"/>
    <cellStyle name="40% - 강조색6 2 4 6 7" xfId="21670" xr:uid="{00000000-0005-0000-0000-00004B540000}"/>
    <cellStyle name="40% - 강조색6 2 4 6 8" xfId="21671" xr:uid="{00000000-0005-0000-0000-00004C540000}"/>
    <cellStyle name="40% - 강조색6 2 4 6 9" xfId="21672" xr:uid="{00000000-0005-0000-0000-00004D540000}"/>
    <cellStyle name="40% - 강조색6 2 4 7" xfId="21673" xr:uid="{00000000-0005-0000-0000-00004E540000}"/>
    <cellStyle name="40% - 강조색6 2 4 7 2" xfId="21674" xr:uid="{00000000-0005-0000-0000-00004F540000}"/>
    <cellStyle name="40% - 강조색6 2 4 7 3" xfId="21675" xr:uid="{00000000-0005-0000-0000-000050540000}"/>
    <cellStyle name="40% - 강조색6 2 4 8" xfId="21676" xr:uid="{00000000-0005-0000-0000-000051540000}"/>
    <cellStyle name="40% - 강조색6 2 4 8 2" xfId="21677" xr:uid="{00000000-0005-0000-0000-000052540000}"/>
    <cellStyle name="40% - 강조색6 2 4 8 3" xfId="21678" xr:uid="{00000000-0005-0000-0000-000053540000}"/>
    <cellStyle name="40% - 강조색6 2 4 9" xfId="21679" xr:uid="{00000000-0005-0000-0000-000054540000}"/>
    <cellStyle name="40% - 강조색6 2 4 9 2" xfId="21680" xr:uid="{00000000-0005-0000-0000-000055540000}"/>
    <cellStyle name="40% - 강조색6 2 5" xfId="21681" xr:uid="{00000000-0005-0000-0000-000056540000}"/>
    <cellStyle name="40% - 강조색6 2 5 10" xfId="21682" xr:uid="{00000000-0005-0000-0000-000057540000}"/>
    <cellStyle name="40% - 강조색6 2 5 11" xfId="21683" xr:uid="{00000000-0005-0000-0000-000058540000}"/>
    <cellStyle name="40% - 강조색6 2 5 12" xfId="21684" xr:uid="{00000000-0005-0000-0000-000059540000}"/>
    <cellStyle name="40% - 강조색6 2 5 13" xfId="21685" xr:uid="{00000000-0005-0000-0000-00005A540000}"/>
    <cellStyle name="40% - 강조색6 2 5 14" xfId="21686" xr:uid="{00000000-0005-0000-0000-00005B540000}"/>
    <cellStyle name="40% - 강조색6 2 5 2" xfId="21687" xr:uid="{00000000-0005-0000-0000-00005C540000}"/>
    <cellStyle name="40% - 강조색6 2 5 2 10" xfId="21688" xr:uid="{00000000-0005-0000-0000-00005D540000}"/>
    <cellStyle name="40% - 강조색6 2 5 2 11" xfId="21689" xr:uid="{00000000-0005-0000-0000-00005E540000}"/>
    <cellStyle name="40% - 강조색6 2 5 2 12" xfId="21690" xr:uid="{00000000-0005-0000-0000-00005F540000}"/>
    <cellStyle name="40% - 강조색6 2 5 2 2" xfId="21691" xr:uid="{00000000-0005-0000-0000-000060540000}"/>
    <cellStyle name="40% - 강조색6 2 5 2 2 10" xfId="21692" xr:uid="{00000000-0005-0000-0000-000061540000}"/>
    <cellStyle name="40% - 강조색6 2 5 2 2 2" xfId="21693" xr:uid="{00000000-0005-0000-0000-000062540000}"/>
    <cellStyle name="40% - 강조색6 2 5 2 2 2 2" xfId="21694" xr:uid="{00000000-0005-0000-0000-000063540000}"/>
    <cellStyle name="40% - 강조색6 2 5 2 2 2 2 2" xfId="21695" xr:uid="{00000000-0005-0000-0000-000064540000}"/>
    <cellStyle name="40% - 강조색6 2 5 2 2 2 2 3" xfId="21696" xr:uid="{00000000-0005-0000-0000-000065540000}"/>
    <cellStyle name="40% - 강조색6 2 5 2 2 2 2 4" xfId="21697" xr:uid="{00000000-0005-0000-0000-000066540000}"/>
    <cellStyle name="40% - 강조색6 2 5 2 2 2 2 5" xfId="21698" xr:uid="{00000000-0005-0000-0000-000067540000}"/>
    <cellStyle name="40% - 강조색6 2 5 2 2 2 3" xfId="21699" xr:uid="{00000000-0005-0000-0000-000068540000}"/>
    <cellStyle name="40% - 강조색6 2 5 2 2 2 4" xfId="21700" xr:uid="{00000000-0005-0000-0000-000069540000}"/>
    <cellStyle name="40% - 강조색6 2 5 2 2 2 5" xfId="21701" xr:uid="{00000000-0005-0000-0000-00006A540000}"/>
    <cellStyle name="40% - 강조색6 2 5 2 2 2 6" xfId="21702" xr:uid="{00000000-0005-0000-0000-00006B540000}"/>
    <cellStyle name="40% - 강조색6 2 5 2 2 2 7" xfId="21703" xr:uid="{00000000-0005-0000-0000-00006C540000}"/>
    <cellStyle name="40% - 강조색6 2 5 2 2 3" xfId="21704" xr:uid="{00000000-0005-0000-0000-00006D540000}"/>
    <cellStyle name="40% - 강조색6 2 5 2 2 3 2" xfId="21705" xr:uid="{00000000-0005-0000-0000-00006E540000}"/>
    <cellStyle name="40% - 강조색6 2 5 2 2 3 3" xfId="21706" xr:uid="{00000000-0005-0000-0000-00006F540000}"/>
    <cellStyle name="40% - 강조색6 2 5 2 2 3 4" xfId="21707" xr:uid="{00000000-0005-0000-0000-000070540000}"/>
    <cellStyle name="40% - 강조색6 2 5 2 2 3 5" xfId="21708" xr:uid="{00000000-0005-0000-0000-000071540000}"/>
    <cellStyle name="40% - 강조색6 2 5 2 2 3 6" xfId="21709" xr:uid="{00000000-0005-0000-0000-000072540000}"/>
    <cellStyle name="40% - 강조색6 2 5 2 2 4" xfId="21710" xr:uid="{00000000-0005-0000-0000-000073540000}"/>
    <cellStyle name="40% - 강조색6 2 5 2 2 4 2" xfId="21711" xr:uid="{00000000-0005-0000-0000-000074540000}"/>
    <cellStyle name="40% - 강조색6 2 5 2 2 5" xfId="21712" xr:uid="{00000000-0005-0000-0000-000075540000}"/>
    <cellStyle name="40% - 강조색6 2 5 2 2 5 2" xfId="21713" xr:uid="{00000000-0005-0000-0000-000076540000}"/>
    <cellStyle name="40% - 강조색6 2 5 2 2 6" xfId="21714" xr:uid="{00000000-0005-0000-0000-000077540000}"/>
    <cellStyle name="40% - 강조색6 2 5 2 2 7" xfId="21715" xr:uid="{00000000-0005-0000-0000-000078540000}"/>
    <cellStyle name="40% - 강조색6 2 5 2 2 8" xfId="21716" xr:uid="{00000000-0005-0000-0000-000079540000}"/>
    <cellStyle name="40% - 강조색6 2 5 2 2 9" xfId="21717" xr:uid="{00000000-0005-0000-0000-00007A540000}"/>
    <cellStyle name="40% - 강조색6 2 5 2 3" xfId="21718" xr:uid="{00000000-0005-0000-0000-00007B540000}"/>
    <cellStyle name="40% - 강조색6 2 5 2 3 10" xfId="21719" xr:uid="{00000000-0005-0000-0000-00007C540000}"/>
    <cellStyle name="40% - 강조색6 2 5 2 3 2" xfId="21720" xr:uid="{00000000-0005-0000-0000-00007D540000}"/>
    <cellStyle name="40% - 강조색6 2 5 2 3 2 2" xfId="21721" xr:uid="{00000000-0005-0000-0000-00007E540000}"/>
    <cellStyle name="40% - 강조색6 2 5 2 3 2 3" xfId="21722" xr:uid="{00000000-0005-0000-0000-00007F540000}"/>
    <cellStyle name="40% - 강조색6 2 5 2 3 2 4" xfId="21723" xr:uid="{00000000-0005-0000-0000-000080540000}"/>
    <cellStyle name="40% - 강조색6 2 5 2 3 2 5" xfId="21724" xr:uid="{00000000-0005-0000-0000-000081540000}"/>
    <cellStyle name="40% - 강조색6 2 5 2 3 2 6" xfId="21725" xr:uid="{00000000-0005-0000-0000-000082540000}"/>
    <cellStyle name="40% - 강조색6 2 5 2 3 3" xfId="21726" xr:uid="{00000000-0005-0000-0000-000083540000}"/>
    <cellStyle name="40% - 강조색6 2 5 2 3 3 2" xfId="21727" xr:uid="{00000000-0005-0000-0000-000084540000}"/>
    <cellStyle name="40% - 강조색6 2 5 2 3 4" xfId="21728" xr:uid="{00000000-0005-0000-0000-000085540000}"/>
    <cellStyle name="40% - 강조색6 2 5 2 3 4 2" xfId="21729" xr:uid="{00000000-0005-0000-0000-000086540000}"/>
    <cellStyle name="40% - 강조색6 2 5 2 3 5" xfId="21730" xr:uid="{00000000-0005-0000-0000-000087540000}"/>
    <cellStyle name="40% - 강조색6 2 5 2 3 5 2" xfId="21731" xr:uid="{00000000-0005-0000-0000-000088540000}"/>
    <cellStyle name="40% - 강조색6 2 5 2 3 6" xfId="21732" xr:uid="{00000000-0005-0000-0000-000089540000}"/>
    <cellStyle name="40% - 강조색6 2 5 2 3 7" xfId="21733" xr:uid="{00000000-0005-0000-0000-00008A540000}"/>
    <cellStyle name="40% - 강조색6 2 5 2 3 8" xfId="21734" xr:uid="{00000000-0005-0000-0000-00008B540000}"/>
    <cellStyle name="40% - 강조색6 2 5 2 3 9" xfId="21735" xr:uid="{00000000-0005-0000-0000-00008C540000}"/>
    <cellStyle name="40% - 강조색6 2 5 2 4" xfId="21736" xr:uid="{00000000-0005-0000-0000-00008D540000}"/>
    <cellStyle name="40% - 강조색6 2 5 2 4 2" xfId="21737" xr:uid="{00000000-0005-0000-0000-00008E540000}"/>
    <cellStyle name="40% - 강조색6 2 5 2 4 3" xfId="21738" xr:uid="{00000000-0005-0000-0000-00008F540000}"/>
    <cellStyle name="40% - 강조색6 2 5 2 4 4" xfId="21739" xr:uid="{00000000-0005-0000-0000-000090540000}"/>
    <cellStyle name="40% - 강조색6 2 5 2 4 5" xfId="21740" xr:uid="{00000000-0005-0000-0000-000091540000}"/>
    <cellStyle name="40% - 강조색6 2 5 2 4 6" xfId="21741" xr:uid="{00000000-0005-0000-0000-000092540000}"/>
    <cellStyle name="40% - 강조색6 2 5 2 5" xfId="21742" xr:uid="{00000000-0005-0000-0000-000093540000}"/>
    <cellStyle name="40% - 강조색6 2 5 2 5 2" xfId="21743" xr:uid="{00000000-0005-0000-0000-000094540000}"/>
    <cellStyle name="40% - 강조색6 2 5 2 6" xfId="21744" xr:uid="{00000000-0005-0000-0000-000095540000}"/>
    <cellStyle name="40% - 강조색6 2 5 2 6 2" xfId="21745" xr:uid="{00000000-0005-0000-0000-000096540000}"/>
    <cellStyle name="40% - 강조색6 2 5 2 7" xfId="21746" xr:uid="{00000000-0005-0000-0000-000097540000}"/>
    <cellStyle name="40% - 강조색6 2 5 2 7 2" xfId="21747" xr:uid="{00000000-0005-0000-0000-000098540000}"/>
    <cellStyle name="40% - 강조색6 2 5 2 8" xfId="21748" xr:uid="{00000000-0005-0000-0000-000099540000}"/>
    <cellStyle name="40% - 강조색6 2 5 2 9" xfId="21749" xr:uid="{00000000-0005-0000-0000-00009A540000}"/>
    <cellStyle name="40% - 강조색6 2 5 3" xfId="21750" xr:uid="{00000000-0005-0000-0000-00009B540000}"/>
    <cellStyle name="40% - 강조색6 2 5 3 10" xfId="21751" xr:uid="{00000000-0005-0000-0000-00009C540000}"/>
    <cellStyle name="40% - 강조색6 2 5 3 2" xfId="21752" xr:uid="{00000000-0005-0000-0000-00009D540000}"/>
    <cellStyle name="40% - 강조색6 2 5 3 2 2" xfId="21753" xr:uid="{00000000-0005-0000-0000-00009E540000}"/>
    <cellStyle name="40% - 강조색6 2 5 3 2 2 2" xfId="21754" xr:uid="{00000000-0005-0000-0000-00009F540000}"/>
    <cellStyle name="40% - 강조색6 2 5 3 2 2 3" xfId="21755" xr:uid="{00000000-0005-0000-0000-0000A0540000}"/>
    <cellStyle name="40% - 강조색6 2 5 3 2 2 4" xfId="21756" xr:uid="{00000000-0005-0000-0000-0000A1540000}"/>
    <cellStyle name="40% - 강조색6 2 5 3 2 2 5" xfId="21757" xr:uid="{00000000-0005-0000-0000-0000A2540000}"/>
    <cellStyle name="40% - 강조색6 2 5 3 2 3" xfId="21758" xr:uid="{00000000-0005-0000-0000-0000A3540000}"/>
    <cellStyle name="40% - 강조색6 2 5 3 2 4" xfId="21759" xr:uid="{00000000-0005-0000-0000-0000A4540000}"/>
    <cellStyle name="40% - 강조색6 2 5 3 2 5" xfId="21760" xr:uid="{00000000-0005-0000-0000-0000A5540000}"/>
    <cellStyle name="40% - 강조색6 2 5 3 2 6" xfId="21761" xr:uid="{00000000-0005-0000-0000-0000A6540000}"/>
    <cellStyle name="40% - 강조색6 2 5 3 2 7" xfId="21762" xr:uid="{00000000-0005-0000-0000-0000A7540000}"/>
    <cellStyle name="40% - 강조색6 2 5 3 3" xfId="21763" xr:uid="{00000000-0005-0000-0000-0000A8540000}"/>
    <cellStyle name="40% - 강조색6 2 5 3 3 2" xfId="21764" xr:uid="{00000000-0005-0000-0000-0000A9540000}"/>
    <cellStyle name="40% - 강조색6 2 5 3 3 3" xfId="21765" xr:uid="{00000000-0005-0000-0000-0000AA540000}"/>
    <cellStyle name="40% - 강조색6 2 5 3 3 4" xfId="21766" xr:uid="{00000000-0005-0000-0000-0000AB540000}"/>
    <cellStyle name="40% - 강조색6 2 5 3 3 5" xfId="21767" xr:uid="{00000000-0005-0000-0000-0000AC540000}"/>
    <cellStyle name="40% - 강조색6 2 5 3 3 6" xfId="21768" xr:uid="{00000000-0005-0000-0000-0000AD540000}"/>
    <cellStyle name="40% - 강조색6 2 5 3 4" xfId="21769" xr:uid="{00000000-0005-0000-0000-0000AE540000}"/>
    <cellStyle name="40% - 강조색6 2 5 3 4 2" xfId="21770" xr:uid="{00000000-0005-0000-0000-0000AF540000}"/>
    <cellStyle name="40% - 강조색6 2 5 3 5" xfId="21771" xr:uid="{00000000-0005-0000-0000-0000B0540000}"/>
    <cellStyle name="40% - 강조색6 2 5 3 5 2" xfId="21772" xr:uid="{00000000-0005-0000-0000-0000B1540000}"/>
    <cellStyle name="40% - 강조색6 2 5 3 6" xfId="21773" xr:uid="{00000000-0005-0000-0000-0000B2540000}"/>
    <cellStyle name="40% - 강조색6 2 5 3 7" xfId="21774" xr:uid="{00000000-0005-0000-0000-0000B3540000}"/>
    <cellStyle name="40% - 강조색6 2 5 3 8" xfId="21775" xr:uid="{00000000-0005-0000-0000-0000B4540000}"/>
    <cellStyle name="40% - 강조색6 2 5 3 9" xfId="21776" xr:uid="{00000000-0005-0000-0000-0000B5540000}"/>
    <cellStyle name="40% - 강조색6 2 5 4" xfId="21777" xr:uid="{00000000-0005-0000-0000-0000B6540000}"/>
    <cellStyle name="40% - 강조색6 2 5 4 10" xfId="21778" xr:uid="{00000000-0005-0000-0000-0000B7540000}"/>
    <cellStyle name="40% - 강조색6 2 5 4 2" xfId="21779" xr:uid="{00000000-0005-0000-0000-0000B8540000}"/>
    <cellStyle name="40% - 강조색6 2 5 4 2 2" xfId="21780" xr:uid="{00000000-0005-0000-0000-0000B9540000}"/>
    <cellStyle name="40% - 강조색6 2 5 4 2 2 2" xfId="21781" xr:uid="{00000000-0005-0000-0000-0000BA540000}"/>
    <cellStyle name="40% - 강조색6 2 5 4 2 2 3" xfId="21782" xr:uid="{00000000-0005-0000-0000-0000BB540000}"/>
    <cellStyle name="40% - 강조색6 2 5 4 2 2 4" xfId="21783" xr:uid="{00000000-0005-0000-0000-0000BC540000}"/>
    <cellStyle name="40% - 강조색6 2 5 4 2 2 5" xfId="21784" xr:uid="{00000000-0005-0000-0000-0000BD540000}"/>
    <cellStyle name="40% - 강조색6 2 5 4 2 3" xfId="21785" xr:uid="{00000000-0005-0000-0000-0000BE540000}"/>
    <cellStyle name="40% - 강조색6 2 5 4 2 4" xfId="21786" xr:uid="{00000000-0005-0000-0000-0000BF540000}"/>
    <cellStyle name="40% - 강조색6 2 5 4 2 5" xfId="21787" xr:uid="{00000000-0005-0000-0000-0000C0540000}"/>
    <cellStyle name="40% - 강조색6 2 5 4 2 6" xfId="21788" xr:uid="{00000000-0005-0000-0000-0000C1540000}"/>
    <cellStyle name="40% - 강조색6 2 5 4 2 7" xfId="21789" xr:uid="{00000000-0005-0000-0000-0000C2540000}"/>
    <cellStyle name="40% - 강조색6 2 5 4 3" xfId="21790" xr:uid="{00000000-0005-0000-0000-0000C3540000}"/>
    <cellStyle name="40% - 강조색6 2 5 4 3 2" xfId="21791" xr:uid="{00000000-0005-0000-0000-0000C4540000}"/>
    <cellStyle name="40% - 강조색6 2 5 4 3 3" xfId="21792" xr:uid="{00000000-0005-0000-0000-0000C5540000}"/>
    <cellStyle name="40% - 강조색6 2 5 4 3 4" xfId="21793" xr:uid="{00000000-0005-0000-0000-0000C6540000}"/>
    <cellStyle name="40% - 강조색6 2 5 4 3 5" xfId="21794" xr:uid="{00000000-0005-0000-0000-0000C7540000}"/>
    <cellStyle name="40% - 강조색6 2 5 4 3 6" xfId="21795" xr:uid="{00000000-0005-0000-0000-0000C8540000}"/>
    <cellStyle name="40% - 강조색6 2 5 4 4" xfId="21796" xr:uid="{00000000-0005-0000-0000-0000C9540000}"/>
    <cellStyle name="40% - 강조색6 2 5 4 4 2" xfId="21797" xr:uid="{00000000-0005-0000-0000-0000CA540000}"/>
    <cellStyle name="40% - 강조색6 2 5 4 5" xfId="21798" xr:uid="{00000000-0005-0000-0000-0000CB540000}"/>
    <cellStyle name="40% - 강조색6 2 5 4 5 2" xfId="21799" xr:uid="{00000000-0005-0000-0000-0000CC540000}"/>
    <cellStyle name="40% - 강조색6 2 5 4 6" xfId="21800" xr:uid="{00000000-0005-0000-0000-0000CD540000}"/>
    <cellStyle name="40% - 강조색6 2 5 4 7" xfId="21801" xr:uid="{00000000-0005-0000-0000-0000CE540000}"/>
    <cellStyle name="40% - 강조색6 2 5 4 8" xfId="21802" xr:uid="{00000000-0005-0000-0000-0000CF540000}"/>
    <cellStyle name="40% - 강조색6 2 5 4 9" xfId="21803" xr:uid="{00000000-0005-0000-0000-0000D0540000}"/>
    <cellStyle name="40% - 강조색6 2 5 5" xfId="21804" xr:uid="{00000000-0005-0000-0000-0000D1540000}"/>
    <cellStyle name="40% - 강조색6 2 5 5 10" xfId="21805" xr:uid="{00000000-0005-0000-0000-0000D2540000}"/>
    <cellStyle name="40% - 강조색6 2 5 5 2" xfId="21806" xr:uid="{00000000-0005-0000-0000-0000D3540000}"/>
    <cellStyle name="40% - 강조색6 2 5 5 2 2" xfId="21807" xr:uid="{00000000-0005-0000-0000-0000D4540000}"/>
    <cellStyle name="40% - 강조색6 2 5 5 2 3" xfId="21808" xr:uid="{00000000-0005-0000-0000-0000D5540000}"/>
    <cellStyle name="40% - 강조색6 2 5 5 2 4" xfId="21809" xr:uid="{00000000-0005-0000-0000-0000D6540000}"/>
    <cellStyle name="40% - 강조색6 2 5 5 2 5" xfId="21810" xr:uid="{00000000-0005-0000-0000-0000D7540000}"/>
    <cellStyle name="40% - 강조색6 2 5 5 2 6" xfId="21811" xr:uid="{00000000-0005-0000-0000-0000D8540000}"/>
    <cellStyle name="40% - 강조색6 2 5 5 3" xfId="21812" xr:uid="{00000000-0005-0000-0000-0000D9540000}"/>
    <cellStyle name="40% - 강조색6 2 5 5 3 2" xfId="21813" xr:uid="{00000000-0005-0000-0000-0000DA540000}"/>
    <cellStyle name="40% - 강조색6 2 5 5 4" xfId="21814" xr:uid="{00000000-0005-0000-0000-0000DB540000}"/>
    <cellStyle name="40% - 강조색6 2 5 5 4 2" xfId="21815" xr:uid="{00000000-0005-0000-0000-0000DC540000}"/>
    <cellStyle name="40% - 강조색6 2 5 5 5" xfId="21816" xr:uid="{00000000-0005-0000-0000-0000DD540000}"/>
    <cellStyle name="40% - 강조색6 2 5 5 5 2" xfId="21817" xr:uid="{00000000-0005-0000-0000-0000DE540000}"/>
    <cellStyle name="40% - 강조색6 2 5 5 6" xfId="21818" xr:uid="{00000000-0005-0000-0000-0000DF540000}"/>
    <cellStyle name="40% - 강조색6 2 5 5 7" xfId="21819" xr:uid="{00000000-0005-0000-0000-0000E0540000}"/>
    <cellStyle name="40% - 강조색6 2 5 5 8" xfId="21820" xr:uid="{00000000-0005-0000-0000-0000E1540000}"/>
    <cellStyle name="40% - 강조색6 2 5 5 9" xfId="21821" xr:uid="{00000000-0005-0000-0000-0000E2540000}"/>
    <cellStyle name="40% - 강조색6 2 5 6" xfId="21822" xr:uid="{00000000-0005-0000-0000-0000E3540000}"/>
    <cellStyle name="40% - 강조색6 2 5 6 2" xfId="21823" xr:uid="{00000000-0005-0000-0000-0000E4540000}"/>
    <cellStyle name="40% - 강조색6 2 5 6 3" xfId="21824" xr:uid="{00000000-0005-0000-0000-0000E5540000}"/>
    <cellStyle name="40% - 강조색6 2 5 6 4" xfId="21825" xr:uid="{00000000-0005-0000-0000-0000E6540000}"/>
    <cellStyle name="40% - 강조색6 2 5 6 5" xfId="21826" xr:uid="{00000000-0005-0000-0000-0000E7540000}"/>
    <cellStyle name="40% - 강조색6 2 5 6 6" xfId="21827" xr:uid="{00000000-0005-0000-0000-0000E8540000}"/>
    <cellStyle name="40% - 강조색6 2 5 7" xfId="21828" xr:uid="{00000000-0005-0000-0000-0000E9540000}"/>
    <cellStyle name="40% - 강조색6 2 5 7 2" xfId="21829" xr:uid="{00000000-0005-0000-0000-0000EA540000}"/>
    <cellStyle name="40% - 강조색6 2 5 8" xfId="21830" xr:uid="{00000000-0005-0000-0000-0000EB540000}"/>
    <cellStyle name="40% - 강조색6 2 5 8 2" xfId="21831" xr:uid="{00000000-0005-0000-0000-0000EC540000}"/>
    <cellStyle name="40% - 강조색6 2 5 9" xfId="21832" xr:uid="{00000000-0005-0000-0000-0000ED540000}"/>
    <cellStyle name="40% - 강조색6 2 5 9 2" xfId="21833" xr:uid="{00000000-0005-0000-0000-0000EE540000}"/>
    <cellStyle name="40% - 강조색6 2 6" xfId="21834" xr:uid="{00000000-0005-0000-0000-0000EF540000}"/>
    <cellStyle name="40% - 강조색6 2 6 10" xfId="21835" xr:uid="{00000000-0005-0000-0000-0000F0540000}"/>
    <cellStyle name="40% - 강조색6 2 6 11" xfId="21836" xr:uid="{00000000-0005-0000-0000-0000F1540000}"/>
    <cellStyle name="40% - 강조색6 2 6 12" xfId="21837" xr:uid="{00000000-0005-0000-0000-0000F2540000}"/>
    <cellStyle name="40% - 강조색6 2 6 13" xfId="21838" xr:uid="{00000000-0005-0000-0000-0000F3540000}"/>
    <cellStyle name="40% - 강조색6 2 6 14" xfId="21839" xr:uid="{00000000-0005-0000-0000-0000F4540000}"/>
    <cellStyle name="40% - 강조색6 2 6 2" xfId="21840" xr:uid="{00000000-0005-0000-0000-0000F5540000}"/>
    <cellStyle name="40% - 강조색6 2 6 2 10" xfId="21841" xr:uid="{00000000-0005-0000-0000-0000F6540000}"/>
    <cellStyle name="40% - 강조색6 2 6 2 11" xfId="21842" xr:uid="{00000000-0005-0000-0000-0000F7540000}"/>
    <cellStyle name="40% - 강조색6 2 6 2 12" xfId="21843" xr:uid="{00000000-0005-0000-0000-0000F8540000}"/>
    <cellStyle name="40% - 강조색6 2 6 2 2" xfId="21844" xr:uid="{00000000-0005-0000-0000-0000F9540000}"/>
    <cellStyle name="40% - 강조색6 2 6 2 2 10" xfId="21845" xr:uid="{00000000-0005-0000-0000-0000FA540000}"/>
    <cellStyle name="40% - 강조색6 2 6 2 2 2" xfId="21846" xr:uid="{00000000-0005-0000-0000-0000FB540000}"/>
    <cellStyle name="40% - 강조색6 2 6 2 2 2 2" xfId="21847" xr:uid="{00000000-0005-0000-0000-0000FC540000}"/>
    <cellStyle name="40% - 강조색6 2 6 2 2 2 2 2" xfId="21848" xr:uid="{00000000-0005-0000-0000-0000FD540000}"/>
    <cellStyle name="40% - 강조색6 2 6 2 2 2 2 3" xfId="21849" xr:uid="{00000000-0005-0000-0000-0000FE540000}"/>
    <cellStyle name="40% - 강조색6 2 6 2 2 2 2 4" xfId="21850" xr:uid="{00000000-0005-0000-0000-0000FF540000}"/>
    <cellStyle name="40% - 강조색6 2 6 2 2 2 2 5" xfId="21851" xr:uid="{00000000-0005-0000-0000-000000550000}"/>
    <cellStyle name="40% - 강조색6 2 6 2 2 2 3" xfId="21852" xr:uid="{00000000-0005-0000-0000-000001550000}"/>
    <cellStyle name="40% - 강조색6 2 6 2 2 2 4" xfId="21853" xr:uid="{00000000-0005-0000-0000-000002550000}"/>
    <cellStyle name="40% - 강조색6 2 6 2 2 2 5" xfId="21854" xr:uid="{00000000-0005-0000-0000-000003550000}"/>
    <cellStyle name="40% - 강조색6 2 6 2 2 2 6" xfId="21855" xr:uid="{00000000-0005-0000-0000-000004550000}"/>
    <cellStyle name="40% - 강조색6 2 6 2 2 2 7" xfId="21856" xr:uid="{00000000-0005-0000-0000-000005550000}"/>
    <cellStyle name="40% - 강조색6 2 6 2 2 3" xfId="21857" xr:uid="{00000000-0005-0000-0000-000006550000}"/>
    <cellStyle name="40% - 강조색6 2 6 2 2 3 2" xfId="21858" xr:uid="{00000000-0005-0000-0000-000007550000}"/>
    <cellStyle name="40% - 강조색6 2 6 2 2 3 3" xfId="21859" xr:uid="{00000000-0005-0000-0000-000008550000}"/>
    <cellStyle name="40% - 강조색6 2 6 2 2 3 4" xfId="21860" xr:uid="{00000000-0005-0000-0000-000009550000}"/>
    <cellStyle name="40% - 강조색6 2 6 2 2 3 5" xfId="21861" xr:uid="{00000000-0005-0000-0000-00000A550000}"/>
    <cellStyle name="40% - 강조색6 2 6 2 2 3 6" xfId="21862" xr:uid="{00000000-0005-0000-0000-00000B550000}"/>
    <cellStyle name="40% - 강조색6 2 6 2 2 4" xfId="21863" xr:uid="{00000000-0005-0000-0000-00000C550000}"/>
    <cellStyle name="40% - 강조색6 2 6 2 2 4 2" xfId="21864" xr:uid="{00000000-0005-0000-0000-00000D550000}"/>
    <cellStyle name="40% - 강조색6 2 6 2 2 5" xfId="21865" xr:uid="{00000000-0005-0000-0000-00000E550000}"/>
    <cellStyle name="40% - 강조색6 2 6 2 2 5 2" xfId="21866" xr:uid="{00000000-0005-0000-0000-00000F550000}"/>
    <cellStyle name="40% - 강조색6 2 6 2 2 6" xfId="21867" xr:uid="{00000000-0005-0000-0000-000010550000}"/>
    <cellStyle name="40% - 강조색6 2 6 2 2 7" xfId="21868" xr:uid="{00000000-0005-0000-0000-000011550000}"/>
    <cellStyle name="40% - 강조색6 2 6 2 2 8" xfId="21869" xr:uid="{00000000-0005-0000-0000-000012550000}"/>
    <cellStyle name="40% - 강조색6 2 6 2 2 9" xfId="21870" xr:uid="{00000000-0005-0000-0000-000013550000}"/>
    <cellStyle name="40% - 강조색6 2 6 2 3" xfId="21871" xr:uid="{00000000-0005-0000-0000-000014550000}"/>
    <cellStyle name="40% - 강조색6 2 6 2 3 10" xfId="21872" xr:uid="{00000000-0005-0000-0000-000015550000}"/>
    <cellStyle name="40% - 강조색6 2 6 2 3 2" xfId="21873" xr:uid="{00000000-0005-0000-0000-000016550000}"/>
    <cellStyle name="40% - 강조색6 2 6 2 3 2 2" xfId="21874" xr:uid="{00000000-0005-0000-0000-000017550000}"/>
    <cellStyle name="40% - 강조색6 2 6 2 3 2 3" xfId="21875" xr:uid="{00000000-0005-0000-0000-000018550000}"/>
    <cellStyle name="40% - 강조색6 2 6 2 3 2 4" xfId="21876" xr:uid="{00000000-0005-0000-0000-000019550000}"/>
    <cellStyle name="40% - 강조색6 2 6 2 3 2 5" xfId="21877" xr:uid="{00000000-0005-0000-0000-00001A550000}"/>
    <cellStyle name="40% - 강조색6 2 6 2 3 2 6" xfId="21878" xr:uid="{00000000-0005-0000-0000-00001B550000}"/>
    <cellStyle name="40% - 강조색6 2 6 2 3 3" xfId="21879" xr:uid="{00000000-0005-0000-0000-00001C550000}"/>
    <cellStyle name="40% - 강조색6 2 6 2 3 3 2" xfId="21880" xr:uid="{00000000-0005-0000-0000-00001D550000}"/>
    <cellStyle name="40% - 강조색6 2 6 2 3 4" xfId="21881" xr:uid="{00000000-0005-0000-0000-00001E550000}"/>
    <cellStyle name="40% - 강조색6 2 6 2 3 4 2" xfId="21882" xr:uid="{00000000-0005-0000-0000-00001F550000}"/>
    <cellStyle name="40% - 강조색6 2 6 2 3 5" xfId="21883" xr:uid="{00000000-0005-0000-0000-000020550000}"/>
    <cellStyle name="40% - 강조색6 2 6 2 3 5 2" xfId="21884" xr:uid="{00000000-0005-0000-0000-000021550000}"/>
    <cellStyle name="40% - 강조색6 2 6 2 3 6" xfId="21885" xr:uid="{00000000-0005-0000-0000-000022550000}"/>
    <cellStyle name="40% - 강조색6 2 6 2 3 7" xfId="21886" xr:uid="{00000000-0005-0000-0000-000023550000}"/>
    <cellStyle name="40% - 강조색6 2 6 2 3 8" xfId="21887" xr:uid="{00000000-0005-0000-0000-000024550000}"/>
    <cellStyle name="40% - 강조색6 2 6 2 3 9" xfId="21888" xr:uid="{00000000-0005-0000-0000-000025550000}"/>
    <cellStyle name="40% - 강조색6 2 6 2 4" xfId="21889" xr:uid="{00000000-0005-0000-0000-000026550000}"/>
    <cellStyle name="40% - 강조색6 2 6 2 4 2" xfId="21890" xr:uid="{00000000-0005-0000-0000-000027550000}"/>
    <cellStyle name="40% - 강조색6 2 6 2 4 3" xfId="21891" xr:uid="{00000000-0005-0000-0000-000028550000}"/>
    <cellStyle name="40% - 강조색6 2 6 2 4 4" xfId="21892" xr:uid="{00000000-0005-0000-0000-000029550000}"/>
    <cellStyle name="40% - 강조색6 2 6 2 4 5" xfId="21893" xr:uid="{00000000-0005-0000-0000-00002A550000}"/>
    <cellStyle name="40% - 강조색6 2 6 2 4 6" xfId="21894" xr:uid="{00000000-0005-0000-0000-00002B550000}"/>
    <cellStyle name="40% - 강조색6 2 6 2 5" xfId="21895" xr:uid="{00000000-0005-0000-0000-00002C550000}"/>
    <cellStyle name="40% - 강조색6 2 6 2 5 2" xfId="21896" xr:uid="{00000000-0005-0000-0000-00002D550000}"/>
    <cellStyle name="40% - 강조색6 2 6 2 6" xfId="21897" xr:uid="{00000000-0005-0000-0000-00002E550000}"/>
    <cellStyle name="40% - 강조색6 2 6 2 6 2" xfId="21898" xr:uid="{00000000-0005-0000-0000-00002F550000}"/>
    <cellStyle name="40% - 강조색6 2 6 2 7" xfId="21899" xr:uid="{00000000-0005-0000-0000-000030550000}"/>
    <cellStyle name="40% - 강조색6 2 6 2 7 2" xfId="21900" xr:uid="{00000000-0005-0000-0000-000031550000}"/>
    <cellStyle name="40% - 강조색6 2 6 2 8" xfId="21901" xr:uid="{00000000-0005-0000-0000-000032550000}"/>
    <cellStyle name="40% - 강조색6 2 6 2 9" xfId="21902" xr:uid="{00000000-0005-0000-0000-000033550000}"/>
    <cellStyle name="40% - 강조색6 2 6 3" xfId="21903" xr:uid="{00000000-0005-0000-0000-000034550000}"/>
    <cellStyle name="40% - 강조색6 2 6 3 10" xfId="21904" xr:uid="{00000000-0005-0000-0000-000035550000}"/>
    <cellStyle name="40% - 강조색6 2 6 3 2" xfId="21905" xr:uid="{00000000-0005-0000-0000-000036550000}"/>
    <cellStyle name="40% - 강조색6 2 6 3 2 2" xfId="21906" xr:uid="{00000000-0005-0000-0000-000037550000}"/>
    <cellStyle name="40% - 강조색6 2 6 3 2 2 2" xfId="21907" xr:uid="{00000000-0005-0000-0000-000038550000}"/>
    <cellStyle name="40% - 강조색6 2 6 3 2 2 3" xfId="21908" xr:uid="{00000000-0005-0000-0000-000039550000}"/>
    <cellStyle name="40% - 강조색6 2 6 3 2 2 4" xfId="21909" xr:uid="{00000000-0005-0000-0000-00003A550000}"/>
    <cellStyle name="40% - 강조색6 2 6 3 2 2 5" xfId="21910" xr:uid="{00000000-0005-0000-0000-00003B550000}"/>
    <cellStyle name="40% - 강조색6 2 6 3 2 3" xfId="21911" xr:uid="{00000000-0005-0000-0000-00003C550000}"/>
    <cellStyle name="40% - 강조색6 2 6 3 2 4" xfId="21912" xr:uid="{00000000-0005-0000-0000-00003D550000}"/>
    <cellStyle name="40% - 강조색6 2 6 3 2 5" xfId="21913" xr:uid="{00000000-0005-0000-0000-00003E550000}"/>
    <cellStyle name="40% - 강조색6 2 6 3 2 6" xfId="21914" xr:uid="{00000000-0005-0000-0000-00003F550000}"/>
    <cellStyle name="40% - 강조색6 2 6 3 2 7" xfId="21915" xr:uid="{00000000-0005-0000-0000-000040550000}"/>
    <cellStyle name="40% - 강조색6 2 6 3 3" xfId="21916" xr:uid="{00000000-0005-0000-0000-000041550000}"/>
    <cellStyle name="40% - 강조색6 2 6 3 3 2" xfId="21917" xr:uid="{00000000-0005-0000-0000-000042550000}"/>
    <cellStyle name="40% - 강조색6 2 6 3 3 3" xfId="21918" xr:uid="{00000000-0005-0000-0000-000043550000}"/>
    <cellStyle name="40% - 강조색6 2 6 3 3 4" xfId="21919" xr:uid="{00000000-0005-0000-0000-000044550000}"/>
    <cellStyle name="40% - 강조색6 2 6 3 3 5" xfId="21920" xr:uid="{00000000-0005-0000-0000-000045550000}"/>
    <cellStyle name="40% - 강조색6 2 6 3 3 6" xfId="21921" xr:uid="{00000000-0005-0000-0000-000046550000}"/>
    <cellStyle name="40% - 강조색6 2 6 3 4" xfId="21922" xr:uid="{00000000-0005-0000-0000-000047550000}"/>
    <cellStyle name="40% - 강조색6 2 6 3 4 2" xfId="21923" xr:uid="{00000000-0005-0000-0000-000048550000}"/>
    <cellStyle name="40% - 강조색6 2 6 3 5" xfId="21924" xr:uid="{00000000-0005-0000-0000-000049550000}"/>
    <cellStyle name="40% - 강조색6 2 6 3 5 2" xfId="21925" xr:uid="{00000000-0005-0000-0000-00004A550000}"/>
    <cellStyle name="40% - 강조색6 2 6 3 6" xfId="21926" xr:uid="{00000000-0005-0000-0000-00004B550000}"/>
    <cellStyle name="40% - 강조색6 2 6 3 7" xfId="21927" xr:uid="{00000000-0005-0000-0000-00004C550000}"/>
    <cellStyle name="40% - 강조색6 2 6 3 8" xfId="21928" xr:uid="{00000000-0005-0000-0000-00004D550000}"/>
    <cellStyle name="40% - 강조색6 2 6 3 9" xfId="21929" xr:uid="{00000000-0005-0000-0000-00004E550000}"/>
    <cellStyle name="40% - 강조색6 2 6 4" xfId="21930" xr:uid="{00000000-0005-0000-0000-00004F550000}"/>
    <cellStyle name="40% - 강조색6 2 6 4 10" xfId="21931" xr:uid="{00000000-0005-0000-0000-000050550000}"/>
    <cellStyle name="40% - 강조색6 2 6 4 2" xfId="21932" xr:uid="{00000000-0005-0000-0000-000051550000}"/>
    <cellStyle name="40% - 강조색6 2 6 4 2 2" xfId="21933" xr:uid="{00000000-0005-0000-0000-000052550000}"/>
    <cellStyle name="40% - 강조색6 2 6 4 2 2 2" xfId="21934" xr:uid="{00000000-0005-0000-0000-000053550000}"/>
    <cellStyle name="40% - 강조색6 2 6 4 2 2 3" xfId="21935" xr:uid="{00000000-0005-0000-0000-000054550000}"/>
    <cellStyle name="40% - 강조색6 2 6 4 2 2 4" xfId="21936" xr:uid="{00000000-0005-0000-0000-000055550000}"/>
    <cellStyle name="40% - 강조색6 2 6 4 2 2 5" xfId="21937" xr:uid="{00000000-0005-0000-0000-000056550000}"/>
    <cellStyle name="40% - 강조색6 2 6 4 2 3" xfId="21938" xr:uid="{00000000-0005-0000-0000-000057550000}"/>
    <cellStyle name="40% - 강조색6 2 6 4 2 4" xfId="21939" xr:uid="{00000000-0005-0000-0000-000058550000}"/>
    <cellStyle name="40% - 강조색6 2 6 4 2 5" xfId="21940" xr:uid="{00000000-0005-0000-0000-000059550000}"/>
    <cellStyle name="40% - 강조색6 2 6 4 2 6" xfId="21941" xr:uid="{00000000-0005-0000-0000-00005A550000}"/>
    <cellStyle name="40% - 강조색6 2 6 4 2 7" xfId="21942" xr:uid="{00000000-0005-0000-0000-00005B550000}"/>
    <cellStyle name="40% - 강조색6 2 6 4 3" xfId="21943" xr:uid="{00000000-0005-0000-0000-00005C550000}"/>
    <cellStyle name="40% - 강조색6 2 6 4 3 2" xfId="21944" xr:uid="{00000000-0005-0000-0000-00005D550000}"/>
    <cellStyle name="40% - 강조색6 2 6 4 3 3" xfId="21945" xr:uid="{00000000-0005-0000-0000-00005E550000}"/>
    <cellStyle name="40% - 강조색6 2 6 4 3 4" xfId="21946" xr:uid="{00000000-0005-0000-0000-00005F550000}"/>
    <cellStyle name="40% - 강조색6 2 6 4 3 5" xfId="21947" xr:uid="{00000000-0005-0000-0000-000060550000}"/>
    <cellStyle name="40% - 강조색6 2 6 4 3 6" xfId="21948" xr:uid="{00000000-0005-0000-0000-000061550000}"/>
    <cellStyle name="40% - 강조색6 2 6 4 4" xfId="21949" xr:uid="{00000000-0005-0000-0000-000062550000}"/>
    <cellStyle name="40% - 강조색6 2 6 4 4 2" xfId="21950" xr:uid="{00000000-0005-0000-0000-000063550000}"/>
    <cellStyle name="40% - 강조색6 2 6 4 5" xfId="21951" xr:uid="{00000000-0005-0000-0000-000064550000}"/>
    <cellStyle name="40% - 강조색6 2 6 4 5 2" xfId="21952" xr:uid="{00000000-0005-0000-0000-000065550000}"/>
    <cellStyle name="40% - 강조색6 2 6 4 6" xfId="21953" xr:uid="{00000000-0005-0000-0000-000066550000}"/>
    <cellStyle name="40% - 강조색6 2 6 4 7" xfId="21954" xr:uid="{00000000-0005-0000-0000-000067550000}"/>
    <cellStyle name="40% - 강조색6 2 6 4 8" xfId="21955" xr:uid="{00000000-0005-0000-0000-000068550000}"/>
    <cellStyle name="40% - 강조색6 2 6 4 9" xfId="21956" xr:uid="{00000000-0005-0000-0000-000069550000}"/>
    <cellStyle name="40% - 강조색6 2 6 5" xfId="21957" xr:uid="{00000000-0005-0000-0000-00006A550000}"/>
    <cellStyle name="40% - 강조색6 2 6 5 10" xfId="21958" xr:uid="{00000000-0005-0000-0000-00006B550000}"/>
    <cellStyle name="40% - 강조색6 2 6 5 2" xfId="21959" xr:uid="{00000000-0005-0000-0000-00006C550000}"/>
    <cellStyle name="40% - 강조색6 2 6 5 2 2" xfId="21960" xr:uid="{00000000-0005-0000-0000-00006D550000}"/>
    <cellStyle name="40% - 강조색6 2 6 5 2 3" xfId="21961" xr:uid="{00000000-0005-0000-0000-00006E550000}"/>
    <cellStyle name="40% - 강조색6 2 6 5 2 4" xfId="21962" xr:uid="{00000000-0005-0000-0000-00006F550000}"/>
    <cellStyle name="40% - 강조색6 2 6 5 2 5" xfId="21963" xr:uid="{00000000-0005-0000-0000-000070550000}"/>
    <cellStyle name="40% - 강조색6 2 6 5 2 6" xfId="21964" xr:uid="{00000000-0005-0000-0000-000071550000}"/>
    <cellStyle name="40% - 강조색6 2 6 5 3" xfId="21965" xr:uid="{00000000-0005-0000-0000-000072550000}"/>
    <cellStyle name="40% - 강조색6 2 6 5 3 2" xfId="21966" xr:uid="{00000000-0005-0000-0000-000073550000}"/>
    <cellStyle name="40% - 강조색6 2 6 5 4" xfId="21967" xr:uid="{00000000-0005-0000-0000-000074550000}"/>
    <cellStyle name="40% - 강조색6 2 6 5 4 2" xfId="21968" xr:uid="{00000000-0005-0000-0000-000075550000}"/>
    <cellStyle name="40% - 강조색6 2 6 5 5" xfId="21969" xr:uid="{00000000-0005-0000-0000-000076550000}"/>
    <cellStyle name="40% - 강조색6 2 6 5 5 2" xfId="21970" xr:uid="{00000000-0005-0000-0000-000077550000}"/>
    <cellStyle name="40% - 강조색6 2 6 5 6" xfId="21971" xr:uid="{00000000-0005-0000-0000-000078550000}"/>
    <cellStyle name="40% - 강조색6 2 6 5 7" xfId="21972" xr:uid="{00000000-0005-0000-0000-000079550000}"/>
    <cellStyle name="40% - 강조색6 2 6 5 8" xfId="21973" xr:uid="{00000000-0005-0000-0000-00007A550000}"/>
    <cellStyle name="40% - 강조색6 2 6 5 9" xfId="21974" xr:uid="{00000000-0005-0000-0000-00007B550000}"/>
    <cellStyle name="40% - 강조색6 2 6 6" xfId="21975" xr:uid="{00000000-0005-0000-0000-00007C550000}"/>
    <cellStyle name="40% - 강조색6 2 6 6 2" xfId="21976" xr:uid="{00000000-0005-0000-0000-00007D550000}"/>
    <cellStyle name="40% - 강조색6 2 6 6 3" xfId="21977" xr:uid="{00000000-0005-0000-0000-00007E550000}"/>
    <cellStyle name="40% - 강조색6 2 6 6 4" xfId="21978" xr:uid="{00000000-0005-0000-0000-00007F550000}"/>
    <cellStyle name="40% - 강조색6 2 6 6 5" xfId="21979" xr:uid="{00000000-0005-0000-0000-000080550000}"/>
    <cellStyle name="40% - 강조색6 2 6 6 6" xfId="21980" xr:uid="{00000000-0005-0000-0000-000081550000}"/>
    <cellStyle name="40% - 강조색6 2 6 7" xfId="21981" xr:uid="{00000000-0005-0000-0000-000082550000}"/>
    <cellStyle name="40% - 강조색6 2 6 7 2" xfId="21982" xr:uid="{00000000-0005-0000-0000-000083550000}"/>
    <cellStyle name="40% - 강조색6 2 6 8" xfId="21983" xr:uid="{00000000-0005-0000-0000-000084550000}"/>
    <cellStyle name="40% - 강조색6 2 6 8 2" xfId="21984" xr:uid="{00000000-0005-0000-0000-000085550000}"/>
    <cellStyle name="40% - 강조색6 2 6 9" xfId="21985" xr:uid="{00000000-0005-0000-0000-000086550000}"/>
    <cellStyle name="40% - 강조색6 2 6 9 2" xfId="21986" xr:uid="{00000000-0005-0000-0000-000087550000}"/>
    <cellStyle name="40% - 강조색6 2 7" xfId="21987" xr:uid="{00000000-0005-0000-0000-000088550000}"/>
    <cellStyle name="40% - 강조색6 2 7 10" xfId="21988" xr:uid="{00000000-0005-0000-0000-000089550000}"/>
    <cellStyle name="40% - 강조색6 2 7 11" xfId="21989" xr:uid="{00000000-0005-0000-0000-00008A550000}"/>
    <cellStyle name="40% - 강조색6 2 7 12" xfId="21990" xr:uid="{00000000-0005-0000-0000-00008B550000}"/>
    <cellStyle name="40% - 강조색6 2 7 13" xfId="21991" xr:uid="{00000000-0005-0000-0000-00008C550000}"/>
    <cellStyle name="40% - 강조색6 2 7 2" xfId="21992" xr:uid="{00000000-0005-0000-0000-00008D550000}"/>
    <cellStyle name="40% - 강조색6 2 7 2 10" xfId="21993" xr:uid="{00000000-0005-0000-0000-00008E550000}"/>
    <cellStyle name="40% - 강조색6 2 7 2 2" xfId="21994" xr:uid="{00000000-0005-0000-0000-00008F550000}"/>
    <cellStyle name="40% - 강조색6 2 7 2 2 2" xfId="21995" xr:uid="{00000000-0005-0000-0000-000090550000}"/>
    <cellStyle name="40% - 강조색6 2 7 2 2 2 2" xfId="21996" xr:uid="{00000000-0005-0000-0000-000091550000}"/>
    <cellStyle name="40% - 강조색6 2 7 2 2 2 3" xfId="21997" xr:uid="{00000000-0005-0000-0000-000092550000}"/>
    <cellStyle name="40% - 강조색6 2 7 2 2 2 4" xfId="21998" xr:uid="{00000000-0005-0000-0000-000093550000}"/>
    <cellStyle name="40% - 강조색6 2 7 2 2 2 5" xfId="21999" xr:uid="{00000000-0005-0000-0000-000094550000}"/>
    <cellStyle name="40% - 강조색6 2 7 2 2 3" xfId="22000" xr:uid="{00000000-0005-0000-0000-000095550000}"/>
    <cellStyle name="40% - 강조색6 2 7 2 2 4" xfId="22001" xr:uid="{00000000-0005-0000-0000-000096550000}"/>
    <cellStyle name="40% - 강조색6 2 7 2 2 5" xfId="22002" xr:uid="{00000000-0005-0000-0000-000097550000}"/>
    <cellStyle name="40% - 강조색6 2 7 2 2 6" xfId="22003" xr:uid="{00000000-0005-0000-0000-000098550000}"/>
    <cellStyle name="40% - 강조색6 2 7 2 2 7" xfId="22004" xr:uid="{00000000-0005-0000-0000-000099550000}"/>
    <cellStyle name="40% - 강조색6 2 7 2 3" xfId="22005" xr:uid="{00000000-0005-0000-0000-00009A550000}"/>
    <cellStyle name="40% - 강조색6 2 7 2 3 2" xfId="22006" xr:uid="{00000000-0005-0000-0000-00009B550000}"/>
    <cellStyle name="40% - 강조색6 2 7 2 3 3" xfId="22007" xr:uid="{00000000-0005-0000-0000-00009C550000}"/>
    <cellStyle name="40% - 강조색6 2 7 2 3 4" xfId="22008" xr:uid="{00000000-0005-0000-0000-00009D550000}"/>
    <cellStyle name="40% - 강조색6 2 7 2 3 5" xfId="22009" xr:uid="{00000000-0005-0000-0000-00009E550000}"/>
    <cellStyle name="40% - 강조색6 2 7 2 3 6" xfId="22010" xr:uid="{00000000-0005-0000-0000-00009F550000}"/>
    <cellStyle name="40% - 강조색6 2 7 2 4" xfId="22011" xr:uid="{00000000-0005-0000-0000-0000A0550000}"/>
    <cellStyle name="40% - 강조색6 2 7 2 4 2" xfId="22012" xr:uid="{00000000-0005-0000-0000-0000A1550000}"/>
    <cellStyle name="40% - 강조색6 2 7 2 5" xfId="22013" xr:uid="{00000000-0005-0000-0000-0000A2550000}"/>
    <cellStyle name="40% - 강조색6 2 7 2 5 2" xfId="22014" xr:uid="{00000000-0005-0000-0000-0000A3550000}"/>
    <cellStyle name="40% - 강조색6 2 7 2 6" xfId="22015" xr:uid="{00000000-0005-0000-0000-0000A4550000}"/>
    <cellStyle name="40% - 강조색6 2 7 2 7" xfId="22016" xr:uid="{00000000-0005-0000-0000-0000A5550000}"/>
    <cellStyle name="40% - 강조색6 2 7 2 8" xfId="22017" xr:uid="{00000000-0005-0000-0000-0000A6550000}"/>
    <cellStyle name="40% - 강조색6 2 7 2 9" xfId="22018" xr:uid="{00000000-0005-0000-0000-0000A7550000}"/>
    <cellStyle name="40% - 강조색6 2 7 3" xfId="22019" xr:uid="{00000000-0005-0000-0000-0000A8550000}"/>
    <cellStyle name="40% - 강조색6 2 7 3 10" xfId="22020" xr:uid="{00000000-0005-0000-0000-0000A9550000}"/>
    <cellStyle name="40% - 강조색6 2 7 3 2" xfId="22021" xr:uid="{00000000-0005-0000-0000-0000AA550000}"/>
    <cellStyle name="40% - 강조색6 2 7 3 2 2" xfId="22022" xr:uid="{00000000-0005-0000-0000-0000AB550000}"/>
    <cellStyle name="40% - 강조색6 2 7 3 2 2 2" xfId="22023" xr:uid="{00000000-0005-0000-0000-0000AC550000}"/>
    <cellStyle name="40% - 강조색6 2 7 3 2 2 3" xfId="22024" xr:uid="{00000000-0005-0000-0000-0000AD550000}"/>
    <cellStyle name="40% - 강조색6 2 7 3 2 2 4" xfId="22025" xr:uid="{00000000-0005-0000-0000-0000AE550000}"/>
    <cellStyle name="40% - 강조색6 2 7 3 2 2 5" xfId="22026" xr:uid="{00000000-0005-0000-0000-0000AF550000}"/>
    <cellStyle name="40% - 강조색6 2 7 3 2 3" xfId="22027" xr:uid="{00000000-0005-0000-0000-0000B0550000}"/>
    <cellStyle name="40% - 강조색6 2 7 3 2 4" xfId="22028" xr:uid="{00000000-0005-0000-0000-0000B1550000}"/>
    <cellStyle name="40% - 강조색6 2 7 3 2 5" xfId="22029" xr:uid="{00000000-0005-0000-0000-0000B2550000}"/>
    <cellStyle name="40% - 강조색6 2 7 3 2 6" xfId="22030" xr:uid="{00000000-0005-0000-0000-0000B3550000}"/>
    <cellStyle name="40% - 강조색6 2 7 3 2 7" xfId="22031" xr:uid="{00000000-0005-0000-0000-0000B4550000}"/>
    <cellStyle name="40% - 강조색6 2 7 3 3" xfId="22032" xr:uid="{00000000-0005-0000-0000-0000B5550000}"/>
    <cellStyle name="40% - 강조색6 2 7 3 3 2" xfId="22033" xr:uid="{00000000-0005-0000-0000-0000B6550000}"/>
    <cellStyle name="40% - 강조색6 2 7 3 3 3" xfId="22034" xr:uid="{00000000-0005-0000-0000-0000B7550000}"/>
    <cellStyle name="40% - 강조색6 2 7 3 3 4" xfId="22035" xr:uid="{00000000-0005-0000-0000-0000B8550000}"/>
    <cellStyle name="40% - 강조색6 2 7 3 3 5" xfId="22036" xr:uid="{00000000-0005-0000-0000-0000B9550000}"/>
    <cellStyle name="40% - 강조색6 2 7 3 3 6" xfId="22037" xr:uid="{00000000-0005-0000-0000-0000BA550000}"/>
    <cellStyle name="40% - 강조색6 2 7 3 4" xfId="22038" xr:uid="{00000000-0005-0000-0000-0000BB550000}"/>
    <cellStyle name="40% - 강조색6 2 7 3 4 2" xfId="22039" xr:uid="{00000000-0005-0000-0000-0000BC550000}"/>
    <cellStyle name="40% - 강조색6 2 7 3 5" xfId="22040" xr:uid="{00000000-0005-0000-0000-0000BD550000}"/>
    <cellStyle name="40% - 강조색6 2 7 3 5 2" xfId="22041" xr:uid="{00000000-0005-0000-0000-0000BE550000}"/>
    <cellStyle name="40% - 강조색6 2 7 3 6" xfId="22042" xr:uid="{00000000-0005-0000-0000-0000BF550000}"/>
    <cellStyle name="40% - 강조색6 2 7 3 7" xfId="22043" xr:uid="{00000000-0005-0000-0000-0000C0550000}"/>
    <cellStyle name="40% - 강조색6 2 7 3 8" xfId="22044" xr:uid="{00000000-0005-0000-0000-0000C1550000}"/>
    <cellStyle name="40% - 강조색6 2 7 3 9" xfId="22045" xr:uid="{00000000-0005-0000-0000-0000C2550000}"/>
    <cellStyle name="40% - 강조색6 2 7 4" xfId="22046" xr:uid="{00000000-0005-0000-0000-0000C3550000}"/>
    <cellStyle name="40% - 강조색6 2 7 4 10" xfId="22047" xr:uid="{00000000-0005-0000-0000-0000C4550000}"/>
    <cellStyle name="40% - 강조색6 2 7 4 2" xfId="22048" xr:uid="{00000000-0005-0000-0000-0000C5550000}"/>
    <cellStyle name="40% - 강조색6 2 7 4 2 2" xfId="22049" xr:uid="{00000000-0005-0000-0000-0000C6550000}"/>
    <cellStyle name="40% - 강조색6 2 7 4 2 3" xfId="22050" xr:uid="{00000000-0005-0000-0000-0000C7550000}"/>
    <cellStyle name="40% - 강조색6 2 7 4 2 4" xfId="22051" xr:uid="{00000000-0005-0000-0000-0000C8550000}"/>
    <cellStyle name="40% - 강조색6 2 7 4 2 5" xfId="22052" xr:uid="{00000000-0005-0000-0000-0000C9550000}"/>
    <cellStyle name="40% - 강조색6 2 7 4 2 6" xfId="22053" xr:uid="{00000000-0005-0000-0000-0000CA550000}"/>
    <cellStyle name="40% - 강조색6 2 7 4 3" xfId="22054" xr:uid="{00000000-0005-0000-0000-0000CB550000}"/>
    <cellStyle name="40% - 강조색6 2 7 4 3 2" xfId="22055" xr:uid="{00000000-0005-0000-0000-0000CC550000}"/>
    <cellStyle name="40% - 강조색6 2 7 4 4" xfId="22056" xr:uid="{00000000-0005-0000-0000-0000CD550000}"/>
    <cellStyle name="40% - 강조색6 2 7 4 4 2" xfId="22057" xr:uid="{00000000-0005-0000-0000-0000CE550000}"/>
    <cellStyle name="40% - 강조색6 2 7 4 5" xfId="22058" xr:uid="{00000000-0005-0000-0000-0000CF550000}"/>
    <cellStyle name="40% - 강조색6 2 7 4 5 2" xfId="22059" xr:uid="{00000000-0005-0000-0000-0000D0550000}"/>
    <cellStyle name="40% - 강조색6 2 7 4 6" xfId="22060" xr:uid="{00000000-0005-0000-0000-0000D1550000}"/>
    <cellStyle name="40% - 강조색6 2 7 4 7" xfId="22061" xr:uid="{00000000-0005-0000-0000-0000D2550000}"/>
    <cellStyle name="40% - 강조색6 2 7 4 8" xfId="22062" xr:uid="{00000000-0005-0000-0000-0000D3550000}"/>
    <cellStyle name="40% - 강조색6 2 7 4 9" xfId="22063" xr:uid="{00000000-0005-0000-0000-0000D4550000}"/>
    <cellStyle name="40% - 강조색6 2 7 5" xfId="22064" xr:uid="{00000000-0005-0000-0000-0000D5550000}"/>
    <cellStyle name="40% - 강조색6 2 7 5 2" xfId="22065" xr:uid="{00000000-0005-0000-0000-0000D6550000}"/>
    <cellStyle name="40% - 강조색6 2 7 5 3" xfId="22066" xr:uid="{00000000-0005-0000-0000-0000D7550000}"/>
    <cellStyle name="40% - 강조색6 2 7 5 4" xfId="22067" xr:uid="{00000000-0005-0000-0000-0000D8550000}"/>
    <cellStyle name="40% - 강조색6 2 7 5 5" xfId="22068" xr:uid="{00000000-0005-0000-0000-0000D9550000}"/>
    <cellStyle name="40% - 강조색6 2 7 5 6" xfId="22069" xr:uid="{00000000-0005-0000-0000-0000DA550000}"/>
    <cellStyle name="40% - 강조색6 2 7 6" xfId="22070" xr:uid="{00000000-0005-0000-0000-0000DB550000}"/>
    <cellStyle name="40% - 강조색6 2 7 6 2" xfId="22071" xr:uid="{00000000-0005-0000-0000-0000DC550000}"/>
    <cellStyle name="40% - 강조색6 2 7 7" xfId="22072" xr:uid="{00000000-0005-0000-0000-0000DD550000}"/>
    <cellStyle name="40% - 강조색6 2 7 7 2" xfId="22073" xr:uid="{00000000-0005-0000-0000-0000DE550000}"/>
    <cellStyle name="40% - 강조색6 2 7 8" xfId="22074" xr:uid="{00000000-0005-0000-0000-0000DF550000}"/>
    <cellStyle name="40% - 강조색6 2 7 8 2" xfId="22075" xr:uid="{00000000-0005-0000-0000-0000E0550000}"/>
    <cellStyle name="40% - 강조색6 2 7 9" xfId="22076" xr:uid="{00000000-0005-0000-0000-0000E1550000}"/>
    <cellStyle name="40% - 강조색6 2 8" xfId="22077" xr:uid="{00000000-0005-0000-0000-0000E2550000}"/>
    <cellStyle name="40% - 강조색6 2 8 10" xfId="22078" xr:uid="{00000000-0005-0000-0000-0000E3550000}"/>
    <cellStyle name="40% - 강조색6 2 8 11" xfId="22079" xr:uid="{00000000-0005-0000-0000-0000E4550000}"/>
    <cellStyle name="40% - 강조색6 2 8 12" xfId="22080" xr:uid="{00000000-0005-0000-0000-0000E5550000}"/>
    <cellStyle name="40% - 강조색6 2 8 2" xfId="22081" xr:uid="{00000000-0005-0000-0000-0000E6550000}"/>
    <cellStyle name="40% - 강조색6 2 8 2 10" xfId="22082" xr:uid="{00000000-0005-0000-0000-0000E7550000}"/>
    <cellStyle name="40% - 강조색6 2 8 2 2" xfId="22083" xr:uid="{00000000-0005-0000-0000-0000E8550000}"/>
    <cellStyle name="40% - 강조색6 2 8 2 2 2" xfId="22084" xr:uid="{00000000-0005-0000-0000-0000E9550000}"/>
    <cellStyle name="40% - 강조색6 2 8 2 2 2 2" xfId="22085" xr:uid="{00000000-0005-0000-0000-0000EA550000}"/>
    <cellStyle name="40% - 강조색6 2 8 2 2 2 3" xfId="22086" xr:uid="{00000000-0005-0000-0000-0000EB550000}"/>
    <cellStyle name="40% - 강조색6 2 8 2 2 2 4" xfId="22087" xr:uid="{00000000-0005-0000-0000-0000EC550000}"/>
    <cellStyle name="40% - 강조색6 2 8 2 2 2 5" xfId="22088" xr:uid="{00000000-0005-0000-0000-0000ED550000}"/>
    <cellStyle name="40% - 강조색6 2 8 2 2 3" xfId="22089" xr:uid="{00000000-0005-0000-0000-0000EE550000}"/>
    <cellStyle name="40% - 강조색6 2 8 2 2 4" xfId="22090" xr:uid="{00000000-0005-0000-0000-0000EF550000}"/>
    <cellStyle name="40% - 강조색6 2 8 2 2 5" xfId="22091" xr:uid="{00000000-0005-0000-0000-0000F0550000}"/>
    <cellStyle name="40% - 강조색6 2 8 2 2 6" xfId="22092" xr:uid="{00000000-0005-0000-0000-0000F1550000}"/>
    <cellStyle name="40% - 강조색6 2 8 2 2 7" xfId="22093" xr:uid="{00000000-0005-0000-0000-0000F2550000}"/>
    <cellStyle name="40% - 강조색6 2 8 2 3" xfId="22094" xr:uid="{00000000-0005-0000-0000-0000F3550000}"/>
    <cellStyle name="40% - 강조색6 2 8 2 3 2" xfId="22095" xr:uid="{00000000-0005-0000-0000-0000F4550000}"/>
    <cellStyle name="40% - 강조색6 2 8 2 3 3" xfId="22096" xr:uid="{00000000-0005-0000-0000-0000F5550000}"/>
    <cellStyle name="40% - 강조색6 2 8 2 3 4" xfId="22097" xr:uid="{00000000-0005-0000-0000-0000F6550000}"/>
    <cellStyle name="40% - 강조색6 2 8 2 3 5" xfId="22098" xr:uid="{00000000-0005-0000-0000-0000F7550000}"/>
    <cellStyle name="40% - 강조색6 2 8 2 3 6" xfId="22099" xr:uid="{00000000-0005-0000-0000-0000F8550000}"/>
    <cellStyle name="40% - 강조색6 2 8 2 4" xfId="22100" xr:uid="{00000000-0005-0000-0000-0000F9550000}"/>
    <cellStyle name="40% - 강조색6 2 8 2 4 2" xfId="22101" xr:uid="{00000000-0005-0000-0000-0000FA550000}"/>
    <cellStyle name="40% - 강조색6 2 8 2 5" xfId="22102" xr:uid="{00000000-0005-0000-0000-0000FB550000}"/>
    <cellStyle name="40% - 강조색6 2 8 2 5 2" xfId="22103" xr:uid="{00000000-0005-0000-0000-0000FC550000}"/>
    <cellStyle name="40% - 강조색6 2 8 2 6" xfId="22104" xr:uid="{00000000-0005-0000-0000-0000FD550000}"/>
    <cellStyle name="40% - 강조색6 2 8 2 7" xfId="22105" xr:uid="{00000000-0005-0000-0000-0000FE550000}"/>
    <cellStyle name="40% - 강조색6 2 8 2 8" xfId="22106" xr:uid="{00000000-0005-0000-0000-0000FF550000}"/>
    <cellStyle name="40% - 강조색6 2 8 2 9" xfId="22107" xr:uid="{00000000-0005-0000-0000-000000560000}"/>
    <cellStyle name="40% - 강조색6 2 8 3" xfId="22108" xr:uid="{00000000-0005-0000-0000-000001560000}"/>
    <cellStyle name="40% - 강조색6 2 8 3 10" xfId="22109" xr:uid="{00000000-0005-0000-0000-000002560000}"/>
    <cellStyle name="40% - 강조색6 2 8 3 2" xfId="22110" xr:uid="{00000000-0005-0000-0000-000003560000}"/>
    <cellStyle name="40% - 강조색6 2 8 3 2 2" xfId="22111" xr:uid="{00000000-0005-0000-0000-000004560000}"/>
    <cellStyle name="40% - 강조색6 2 8 3 2 3" xfId="22112" xr:uid="{00000000-0005-0000-0000-000005560000}"/>
    <cellStyle name="40% - 강조색6 2 8 3 2 4" xfId="22113" xr:uid="{00000000-0005-0000-0000-000006560000}"/>
    <cellStyle name="40% - 강조색6 2 8 3 2 5" xfId="22114" xr:uid="{00000000-0005-0000-0000-000007560000}"/>
    <cellStyle name="40% - 강조색6 2 8 3 2 6" xfId="22115" xr:uid="{00000000-0005-0000-0000-000008560000}"/>
    <cellStyle name="40% - 강조색6 2 8 3 3" xfId="22116" xr:uid="{00000000-0005-0000-0000-000009560000}"/>
    <cellStyle name="40% - 강조색6 2 8 3 3 2" xfId="22117" xr:uid="{00000000-0005-0000-0000-00000A560000}"/>
    <cellStyle name="40% - 강조색6 2 8 3 4" xfId="22118" xr:uid="{00000000-0005-0000-0000-00000B560000}"/>
    <cellStyle name="40% - 강조색6 2 8 3 4 2" xfId="22119" xr:uid="{00000000-0005-0000-0000-00000C560000}"/>
    <cellStyle name="40% - 강조색6 2 8 3 5" xfId="22120" xr:uid="{00000000-0005-0000-0000-00000D560000}"/>
    <cellStyle name="40% - 강조색6 2 8 3 5 2" xfId="22121" xr:uid="{00000000-0005-0000-0000-00000E560000}"/>
    <cellStyle name="40% - 강조색6 2 8 3 6" xfId="22122" xr:uid="{00000000-0005-0000-0000-00000F560000}"/>
    <cellStyle name="40% - 강조색6 2 8 3 7" xfId="22123" xr:uid="{00000000-0005-0000-0000-000010560000}"/>
    <cellStyle name="40% - 강조색6 2 8 3 8" xfId="22124" xr:uid="{00000000-0005-0000-0000-000011560000}"/>
    <cellStyle name="40% - 강조색6 2 8 3 9" xfId="22125" xr:uid="{00000000-0005-0000-0000-000012560000}"/>
    <cellStyle name="40% - 강조색6 2 8 4" xfId="22126" xr:uid="{00000000-0005-0000-0000-000013560000}"/>
    <cellStyle name="40% - 강조색6 2 8 4 2" xfId="22127" xr:uid="{00000000-0005-0000-0000-000014560000}"/>
    <cellStyle name="40% - 강조색6 2 8 4 3" xfId="22128" xr:uid="{00000000-0005-0000-0000-000015560000}"/>
    <cellStyle name="40% - 강조색6 2 8 4 4" xfId="22129" xr:uid="{00000000-0005-0000-0000-000016560000}"/>
    <cellStyle name="40% - 강조색6 2 8 4 5" xfId="22130" xr:uid="{00000000-0005-0000-0000-000017560000}"/>
    <cellStyle name="40% - 강조색6 2 8 4 6" xfId="22131" xr:uid="{00000000-0005-0000-0000-000018560000}"/>
    <cellStyle name="40% - 강조색6 2 8 5" xfId="22132" xr:uid="{00000000-0005-0000-0000-000019560000}"/>
    <cellStyle name="40% - 강조색6 2 8 5 2" xfId="22133" xr:uid="{00000000-0005-0000-0000-00001A560000}"/>
    <cellStyle name="40% - 강조색6 2 8 6" xfId="22134" xr:uid="{00000000-0005-0000-0000-00001B560000}"/>
    <cellStyle name="40% - 강조색6 2 8 6 2" xfId="22135" xr:uid="{00000000-0005-0000-0000-00001C560000}"/>
    <cellStyle name="40% - 강조색6 2 8 7" xfId="22136" xr:uid="{00000000-0005-0000-0000-00001D560000}"/>
    <cellStyle name="40% - 강조색6 2 8 7 2" xfId="22137" xr:uid="{00000000-0005-0000-0000-00001E560000}"/>
    <cellStyle name="40% - 강조색6 2 8 8" xfId="22138" xr:uid="{00000000-0005-0000-0000-00001F560000}"/>
    <cellStyle name="40% - 강조색6 2 8 9" xfId="22139" xr:uid="{00000000-0005-0000-0000-000020560000}"/>
    <cellStyle name="40% - 강조색6 2 9" xfId="22140" xr:uid="{00000000-0005-0000-0000-000021560000}"/>
    <cellStyle name="40% - 강조색6 2 9 10" xfId="22141" xr:uid="{00000000-0005-0000-0000-000022560000}"/>
    <cellStyle name="40% - 강조색6 2 9 2" xfId="22142" xr:uid="{00000000-0005-0000-0000-000023560000}"/>
    <cellStyle name="40% - 강조색6 2 9 2 2" xfId="22143" xr:uid="{00000000-0005-0000-0000-000024560000}"/>
    <cellStyle name="40% - 강조색6 2 9 2 2 2" xfId="22144" xr:uid="{00000000-0005-0000-0000-000025560000}"/>
    <cellStyle name="40% - 강조색6 2 9 2 2 3" xfId="22145" xr:uid="{00000000-0005-0000-0000-000026560000}"/>
    <cellStyle name="40% - 강조색6 2 9 2 2 4" xfId="22146" xr:uid="{00000000-0005-0000-0000-000027560000}"/>
    <cellStyle name="40% - 강조색6 2 9 2 2 5" xfId="22147" xr:uid="{00000000-0005-0000-0000-000028560000}"/>
    <cellStyle name="40% - 강조색6 2 9 2 3" xfId="22148" xr:uid="{00000000-0005-0000-0000-000029560000}"/>
    <cellStyle name="40% - 강조색6 2 9 2 4" xfId="22149" xr:uid="{00000000-0005-0000-0000-00002A560000}"/>
    <cellStyle name="40% - 강조색6 2 9 2 5" xfId="22150" xr:uid="{00000000-0005-0000-0000-00002B560000}"/>
    <cellStyle name="40% - 강조색6 2 9 2 6" xfId="22151" xr:uid="{00000000-0005-0000-0000-00002C560000}"/>
    <cellStyle name="40% - 강조색6 2 9 2 7" xfId="22152" xr:uid="{00000000-0005-0000-0000-00002D560000}"/>
    <cellStyle name="40% - 강조색6 2 9 3" xfId="22153" xr:uid="{00000000-0005-0000-0000-00002E560000}"/>
    <cellStyle name="40% - 강조색6 2 9 3 2" xfId="22154" xr:uid="{00000000-0005-0000-0000-00002F560000}"/>
    <cellStyle name="40% - 강조색6 2 9 3 3" xfId="22155" xr:uid="{00000000-0005-0000-0000-000030560000}"/>
    <cellStyle name="40% - 강조색6 2 9 3 4" xfId="22156" xr:uid="{00000000-0005-0000-0000-000031560000}"/>
    <cellStyle name="40% - 강조색6 2 9 3 5" xfId="22157" xr:uid="{00000000-0005-0000-0000-000032560000}"/>
    <cellStyle name="40% - 강조색6 2 9 3 6" xfId="22158" xr:uid="{00000000-0005-0000-0000-000033560000}"/>
    <cellStyle name="40% - 강조색6 2 9 4" xfId="22159" xr:uid="{00000000-0005-0000-0000-000034560000}"/>
    <cellStyle name="40% - 강조색6 2 9 4 2" xfId="22160" xr:uid="{00000000-0005-0000-0000-000035560000}"/>
    <cellStyle name="40% - 강조색6 2 9 5" xfId="22161" xr:uid="{00000000-0005-0000-0000-000036560000}"/>
    <cellStyle name="40% - 강조색6 2 9 5 2" xfId="22162" xr:uid="{00000000-0005-0000-0000-000037560000}"/>
    <cellStyle name="40% - 강조색6 2 9 6" xfId="22163" xr:uid="{00000000-0005-0000-0000-000038560000}"/>
    <cellStyle name="40% - 강조색6 2 9 7" xfId="22164" xr:uid="{00000000-0005-0000-0000-000039560000}"/>
    <cellStyle name="40% - 강조색6 2 9 8" xfId="22165" xr:uid="{00000000-0005-0000-0000-00003A560000}"/>
    <cellStyle name="40% - 강조색6 2 9 9" xfId="22166" xr:uid="{00000000-0005-0000-0000-00003B560000}"/>
    <cellStyle name="40% - 강조색6 3" xfId="22167" xr:uid="{00000000-0005-0000-0000-00003C560000}"/>
    <cellStyle name="40% - 강조색6 4" xfId="22168" xr:uid="{00000000-0005-0000-0000-00003D560000}"/>
    <cellStyle name="40% - 강조색6 5" xfId="22169" xr:uid="{00000000-0005-0000-0000-00003E560000}"/>
    <cellStyle name="40% - 강조색6 6" xfId="22170" xr:uid="{00000000-0005-0000-0000-00003F560000}"/>
    <cellStyle name="60% - 강조색1 2" xfId="22171" xr:uid="{00000000-0005-0000-0000-000040560000}"/>
    <cellStyle name="60% - 강조색2 2" xfId="22172" xr:uid="{00000000-0005-0000-0000-000041560000}"/>
    <cellStyle name="60% - 강조색3 2" xfId="22173" xr:uid="{00000000-0005-0000-0000-000042560000}"/>
    <cellStyle name="60% - 강조색4 2" xfId="22174" xr:uid="{00000000-0005-0000-0000-000043560000}"/>
    <cellStyle name="60% - 강조색5 2" xfId="22175" xr:uid="{00000000-0005-0000-0000-000044560000}"/>
    <cellStyle name="60% - 강조색6 2" xfId="22176" xr:uid="{00000000-0005-0000-0000-000045560000}"/>
    <cellStyle name="강조색1 2" xfId="22177" xr:uid="{00000000-0005-0000-0000-000046560000}"/>
    <cellStyle name="강조색2 2" xfId="22178" xr:uid="{00000000-0005-0000-0000-000047560000}"/>
    <cellStyle name="강조색3 2" xfId="22179" xr:uid="{00000000-0005-0000-0000-000048560000}"/>
    <cellStyle name="강조색4 2" xfId="22180" xr:uid="{00000000-0005-0000-0000-000049560000}"/>
    <cellStyle name="강조색5 2" xfId="22181" xr:uid="{00000000-0005-0000-0000-00004A560000}"/>
    <cellStyle name="강조색6 2" xfId="22182" xr:uid="{00000000-0005-0000-0000-00004B560000}"/>
    <cellStyle name="경고문 2" xfId="22183" xr:uid="{00000000-0005-0000-0000-00004C560000}"/>
    <cellStyle name="계산 2" xfId="22184" xr:uid="{00000000-0005-0000-0000-00004D560000}"/>
    <cellStyle name="나쁨 2" xfId="22185" xr:uid="{00000000-0005-0000-0000-00004E560000}"/>
    <cellStyle name="메모 2" xfId="22186" xr:uid="{00000000-0005-0000-0000-00004F560000}"/>
    <cellStyle name="메모 2 10" xfId="22187" xr:uid="{00000000-0005-0000-0000-000050560000}"/>
    <cellStyle name="메모 2 10 10" xfId="22188" xr:uid="{00000000-0005-0000-0000-000051560000}"/>
    <cellStyle name="메모 2 10 2" xfId="22189" xr:uid="{00000000-0005-0000-0000-000052560000}"/>
    <cellStyle name="메모 2 10 2 2" xfId="22190" xr:uid="{00000000-0005-0000-0000-000053560000}"/>
    <cellStyle name="메모 2 10 2 3" xfId="22191" xr:uid="{00000000-0005-0000-0000-000054560000}"/>
    <cellStyle name="메모 2 10 2 4" xfId="22192" xr:uid="{00000000-0005-0000-0000-000055560000}"/>
    <cellStyle name="메모 2 10 2 5" xfId="22193" xr:uid="{00000000-0005-0000-0000-000056560000}"/>
    <cellStyle name="메모 2 10 2 6" xfId="22194" xr:uid="{00000000-0005-0000-0000-000057560000}"/>
    <cellStyle name="메모 2 10 3" xfId="22195" xr:uid="{00000000-0005-0000-0000-000058560000}"/>
    <cellStyle name="메모 2 10 3 2" xfId="22196" xr:uid="{00000000-0005-0000-0000-000059560000}"/>
    <cellStyle name="메모 2 10 4" xfId="22197" xr:uid="{00000000-0005-0000-0000-00005A560000}"/>
    <cellStyle name="메모 2 10 4 2" xfId="22198" xr:uid="{00000000-0005-0000-0000-00005B560000}"/>
    <cellStyle name="메모 2 10 5" xfId="22199" xr:uid="{00000000-0005-0000-0000-00005C560000}"/>
    <cellStyle name="메모 2 10 5 2" xfId="22200" xr:uid="{00000000-0005-0000-0000-00005D560000}"/>
    <cellStyle name="메모 2 10 6" xfId="22201" xr:uid="{00000000-0005-0000-0000-00005E560000}"/>
    <cellStyle name="메모 2 10 7" xfId="22202" xr:uid="{00000000-0005-0000-0000-00005F560000}"/>
    <cellStyle name="메모 2 10 8" xfId="22203" xr:uid="{00000000-0005-0000-0000-000060560000}"/>
    <cellStyle name="메모 2 10 9" xfId="22204" xr:uid="{00000000-0005-0000-0000-000061560000}"/>
    <cellStyle name="메모 2 11" xfId="22205" xr:uid="{00000000-0005-0000-0000-000062560000}"/>
    <cellStyle name="메모 2 11 10" xfId="22206" xr:uid="{00000000-0005-0000-0000-000063560000}"/>
    <cellStyle name="메모 2 11 2" xfId="22207" xr:uid="{00000000-0005-0000-0000-000064560000}"/>
    <cellStyle name="메모 2 11 2 2" xfId="22208" xr:uid="{00000000-0005-0000-0000-000065560000}"/>
    <cellStyle name="메모 2 11 3" xfId="22209" xr:uid="{00000000-0005-0000-0000-000066560000}"/>
    <cellStyle name="메모 2 11 3 2" xfId="22210" xr:uid="{00000000-0005-0000-0000-000067560000}"/>
    <cellStyle name="메모 2 11 4" xfId="22211" xr:uid="{00000000-0005-0000-0000-000068560000}"/>
    <cellStyle name="메모 2 11 4 2" xfId="22212" xr:uid="{00000000-0005-0000-0000-000069560000}"/>
    <cellStyle name="메모 2 11 5" xfId="22213" xr:uid="{00000000-0005-0000-0000-00006A560000}"/>
    <cellStyle name="메모 2 11 5 2" xfId="22214" xr:uid="{00000000-0005-0000-0000-00006B560000}"/>
    <cellStyle name="메모 2 11 6" xfId="22215" xr:uid="{00000000-0005-0000-0000-00006C560000}"/>
    <cellStyle name="메모 2 11 7" xfId="22216" xr:uid="{00000000-0005-0000-0000-00006D560000}"/>
    <cellStyle name="메모 2 11 8" xfId="22217" xr:uid="{00000000-0005-0000-0000-00006E560000}"/>
    <cellStyle name="메모 2 11 9" xfId="22218" xr:uid="{00000000-0005-0000-0000-00006F560000}"/>
    <cellStyle name="메모 2 12" xfId="22219" xr:uid="{00000000-0005-0000-0000-000070560000}"/>
    <cellStyle name="메모 2 12 2" xfId="22220" xr:uid="{00000000-0005-0000-0000-000071560000}"/>
    <cellStyle name="메모 2 13" xfId="22221" xr:uid="{00000000-0005-0000-0000-000072560000}"/>
    <cellStyle name="메모 2 13 2" xfId="22222" xr:uid="{00000000-0005-0000-0000-000073560000}"/>
    <cellStyle name="메모 2 14" xfId="22223" xr:uid="{00000000-0005-0000-0000-000074560000}"/>
    <cellStyle name="메모 2 14 2" xfId="22224" xr:uid="{00000000-0005-0000-0000-000075560000}"/>
    <cellStyle name="메모 2 15" xfId="22225" xr:uid="{00000000-0005-0000-0000-000076560000}"/>
    <cellStyle name="메모 2 15 2" xfId="22226" xr:uid="{00000000-0005-0000-0000-000077560000}"/>
    <cellStyle name="메모 2 16" xfId="22227" xr:uid="{00000000-0005-0000-0000-000078560000}"/>
    <cellStyle name="메모 2 17" xfId="22228" xr:uid="{00000000-0005-0000-0000-000079560000}"/>
    <cellStyle name="메모 2 18" xfId="22229" xr:uid="{00000000-0005-0000-0000-00007A560000}"/>
    <cellStyle name="메모 2 19" xfId="22230" xr:uid="{00000000-0005-0000-0000-00007B560000}"/>
    <cellStyle name="메모 2 2" xfId="22231" xr:uid="{00000000-0005-0000-0000-00007C560000}"/>
    <cellStyle name="메모 2 2 10" xfId="22232" xr:uid="{00000000-0005-0000-0000-00007D560000}"/>
    <cellStyle name="메모 2 2 10 10" xfId="22233" xr:uid="{00000000-0005-0000-0000-00007E560000}"/>
    <cellStyle name="메모 2 2 10 2" xfId="22234" xr:uid="{00000000-0005-0000-0000-00007F560000}"/>
    <cellStyle name="메모 2 2 10 2 2" xfId="22235" xr:uid="{00000000-0005-0000-0000-000080560000}"/>
    <cellStyle name="메모 2 2 10 3" xfId="22236" xr:uid="{00000000-0005-0000-0000-000081560000}"/>
    <cellStyle name="메모 2 2 10 3 2" xfId="22237" xr:uid="{00000000-0005-0000-0000-000082560000}"/>
    <cellStyle name="메모 2 2 10 4" xfId="22238" xr:uid="{00000000-0005-0000-0000-000083560000}"/>
    <cellStyle name="메모 2 2 10 4 2" xfId="22239" xr:uid="{00000000-0005-0000-0000-000084560000}"/>
    <cellStyle name="메모 2 2 10 5" xfId="22240" xr:uid="{00000000-0005-0000-0000-000085560000}"/>
    <cellStyle name="메모 2 2 10 5 2" xfId="22241" xr:uid="{00000000-0005-0000-0000-000086560000}"/>
    <cellStyle name="메모 2 2 10 6" xfId="22242" xr:uid="{00000000-0005-0000-0000-000087560000}"/>
    <cellStyle name="메모 2 2 10 7" xfId="22243" xr:uid="{00000000-0005-0000-0000-000088560000}"/>
    <cellStyle name="메모 2 2 10 8" xfId="22244" xr:uid="{00000000-0005-0000-0000-000089560000}"/>
    <cellStyle name="메모 2 2 10 9" xfId="22245" xr:uid="{00000000-0005-0000-0000-00008A560000}"/>
    <cellStyle name="메모 2 2 11" xfId="22246" xr:uid="{00000000-0005-0000-0000-00008B560000}"/>
    <cellStyle name="메모 2 2 11 2" xfId="22247" xr:uid="{00000000-0005-0000-0000-00008C560000}"/>
    <cellStyle name="메모 2 2 12" xfId="22248" xr:uid="{00000000-0005-0000-0000-00008D560000}"/>
    <cellStyle name="메모 2 2 12 2" xfId="22249" xr:uid="{00000000-0005-0000-0000-00008E560000}"/>
    <cellStyle name="메모 2 2 13" xfId="22250" xr:uid="{00000000-0005-0000-0000-00008F560000}"/>
    <cellStyle name="메모 2 2 13 2" xfId="22251" xr:uid="{00000000-0005-0000-0000-000090560000}"/>
    <cellStyle name="메모 2 2 14" xfId="22252" xr:uid="{00000000-0005-0000-0000-000091560000}"/>
    <cellStyle name="메모 2 2 14 2" xfId="22253" xr:uid="{00000000-0005-0000-0000-000092560000}"/>
    <cellStyle name="메모 2 2 15" xfId="22254" xr:uid="{00000000-0005-0000-0000-000093560000}"/>
    <cellStyle name="메모 2 2 16" xfId="22255" xr:uid="{00000000-0005-0000-0000-000094560000}"/>
    <cellStyle name="메모 2 2 17" xfId="22256" xr:uid="{00000000-0005-0000-0000-000095560000}"/>
    <cellStyle name="메모 2 2 18" xfId="22257" xr:uid="{00000000-0005-0000-0000-000096560000}"/>
    <cellStyle name="메모 2 2 19" xfId="22258" xr:uid="{00000000-0005-0000-0000-000097560000}"/>
    <cellStyle name="메모 2 2 2" xfId="22259" xr:uid="{00000000-0005-0000-0000-000098560000}"/>
    <cellStyle name="메모 2 2 2 10" xfId="22260" xr:uid="{00000000-0005-0000-0000-000099560000}"/>
    <cellStyle name="메모 2 2 2 10 2" xfId="22261" xr:uid="{00000000-0005-0000-0000-00009A560000}"/>
    <cellStyle name="메모 2 2 2 11" xfId="22262" xr:uid="{00000000-0005-0000-0000-00009B560000}"/>
    <cellStyle name="메모 2 2 2 12" xfId="22263" xr:uid="{00000000-0005-0000-0000-00009C560000}"/>
    <cellStyle name="메모 2 2 2 13" xfId="22264" xr:uid="{00000000-0005-0000-0000-00009D560000}"/>
    <cellStyle name="메모 2 2 2 14" xfId="22265" xr:uid="{00000000-0005-0000-0000-00009E560000}"/>
    <cellStyle name="메모 2 2 2 15" xfId="22266" xr:uid="{00000000-0005-0000-0000-00009F560000}"/>
    <cellStyle name="메모 2 2 2 2" xfId="22267" xr:uid="{00000000-0005-0000-0000-0000A0560000}"/>
    <cellStyle name="메모 2 2 2 2 10" xfId="22268" xr:uid="{00000000-0005-0000-0000-0000A1560000}"/>
    <cellStyle name="메모 2 2 2 2 11" xfId="22269" xr:uid="{00000000-0005-0000-0000-0000A2560000}"/>
    <cellStyle name="메모 2 2 2 2 12" xfId="22270" xr:uid="{00000000-0005-0000-0000-0000A3560000}"/>
    <cellStyle name="메모 2 2 2 2 13" xfId="22271" xr:uid="{00000000-0005-0000-0000-0000A4560000}"/>
    <cellStyle name="메모 2 2 2 2 14" xfId="22272" xr:uid="{00000000-0005-0000-0000-0000A5560000}"/>
    <cellStyle name="메모 2 2 2 2 2" xfId="22273" xr:uid="{00000000-0005-0000-0000-0000A6560000}"/>
    <cellStyle name="메모 2 2 2 2 2 10" xfId="22274" xr:uid="{00000000-0005-0000-0000-0000A7560000}"/>
    <cellStyle name="메모 2 2 2 2 2 2" xfId="22275" xr:uid="{00000000-0005-0000-0000-0000A8560000}"/>
    <cellStyle name="메모 2 2 2 2 2 2 2" xfId="22276" xr:uid="{00000000-0005-0000-0000-0000A9560000}"/>
    <cellStyle name="메모 2 2 2 2 2 2 2 2" xfId="22277" xr:uid="{00000000-0005-0000-0000-0000AA560000}"/>
    <cellStyle name="메모 2 2 2 2 2 2 2 3" xfId="22278" xr:uid="{00000000-0005-0000-0000-0000AB560000}"/>
    <cellStyle name="메모 2 2 2 2 2 2 2 4" xfId="22279" xr:uid="{00000000-0005-0000-0000-0000AC560000}"/>
    <cellStyle name="메모 2 2 2 2 2 2 2 5" xfId="22280" xr:uid="{00000000-0005-0000-0000-0000AD560000}"/>
    <cellStyle name="메모 2 2 2 2 2 2 3" xfId="22281" xr:uid="{00000000-0005-0000-0000-0000AE560000}"/>
    <cellStyle name="메모 2 2 2 2 2 2 4" xfId="22282" xr:uid="{00000000-0005-0000-0000-0000AF560000}"/>
    <cellStyle name="메모 2 2 2 2 2 2 5" xfId="22283" xr:uid="{00000000-0005-0000-0000-0000B0560000}"/>
    <cellStyle name="메모 2 2 2 2 2 2 6" xfId="22284" xr:uid="{00000000-0005-0000-0000-0000B1560000}"/>
    <cellStyle name="메모 2 2 2 2 2 2 7" xfId="22285" xr:uid="{00000000-0005-0000-0000-0000B2560000}"/>
    <cellStyle name="메모 2 2 2 2 2 3" xfId="22286" xr:uid="{00000000-0005-0000-0000-0000B3560000}"/>
    <cellStyle name="메모 2 2 2 2 2 3 2" xfId="22287" xr:uid="{00000000-0005-0000-0000-0000B4560000}"/>
    <cellStyle name="메모 2 2 2 2 2 3 3" xfId="22288" xr:uid="{00000000-0005-0000-0000-0000B5560000}"/>
    <cellStyle name="메모 2 2 2 2 2 3 4" xfId="22289" xr:uid="{00000000-0005-0000-0000-0000B6560000}"/>
    <cellStyle name="메모 2 2 2 2 2 3 5" xfId="22290" xr:uid="{00000000-0005-0000-0000-0000B7560000}"/>
    <cellStyle name="메모 2 2 2 2 2 3 6" xfId="22291" xr:uid="{00000000-0005-0000-0000-0000B8560000}"/>
    <cellStyle name="메모 2 2 2 2 2 4" xfId="22292" xr:uid="{00000000-0005-0000-0000-0000B9560000}"/>
    <cellStyle name="메모 2 2 2 2 2 4 2" xfId="22293" xr:uid="{00000000-0005-0000-0000-0000BA560000}"/>
    <cellStyle name="메모 2 2 2 2 2 4 3" xfId="22294" xr:uid="{00000000-0005-0000-0000-0000BB560000}"/>
    <cellStyle name="메모 2 2 2 2 2 5" xfId="22295" xr:uid="{00000000-0005-0000-0000-0000BC560000}"/>
    <cellStyle name="메모 2 2 2 2 2 5 2" xfId="22296" xr:uid="{00000000-0005-0000-0000-0000BD560000}"/>
    <cellStyle name="메모 2 2 2 2 2 6" xfId="22297" xr:uid="{00000000-0005-0000-0000-0000BE560000}"/>
    <cellStyle name="메모 2 2 2 2 2 7" xfId="22298" xr:uid="{00000000-0005-0000-0000-0000BF560000}"/>
    <cellStyle name="메모 2 2 2 2 2 8" xfId="22299" xr:uid="{00000000-0005-0000-0000-0000C0560000}"/>
    <cellStyle name="메모 2 2 2 2 2 9" xfId="22300" xr:uid="{00000000-0005-0000-0000-0000C1560000}"/>
    <cellStyle name="메모 2 2 2 2 3" xfId="22301" xr:uid="{00000000-0005-0000-0000-0000C2560000}"/>
    <cellStyle name="메모 2 2 2 2 3 10" xfId="22302" xr:uid="{00000000-0005-0000-0000-0000C3560000}"/>
    <cellStyle name="메모 2 2 2 2 3 2" xfId="22303" xr:uid="{00000000-0005-0000-0000-0000C4560000}"/>
    <cellStyle name="메모 2 2 2 2 3 2 2" xfId="22304" xr:uid="{00000000-0005-0000-0000-0000C5560000}"/>
    <cellStyle name="메모 2 2 2 2 3 2 2 2" xfId="22305" xr:uid="{00000000-0005-0000-0000-0000C6560000}"/>
    <cellStyle name="메모 2 2 2 2 3 2 2 3" xfId="22306" xr:uid="{00000000-0005-0000-0000-0000C7560000}"/>
    <cellStyle name="메모 2 2 2 2 3 2 2 4" xfId="22307" xr:uid="{00000000-0005-0000-0000-0000C8560000}"/>
    <cellStyle name="메모 2 2 2 2 3 2 2 5" xfId="22308" xr:uid="{00000000-0005-0000-0000-0000C9560000}"/>
    <cellStyle name="메모 2 2 2 2 3 2 3" xfId="22309" xr:uid="{00000000-0005-0000-0000-0000CA560000}"/>
    <cellStyle name="메모 2 2 2 2 3 2 4" xfId="22310" xr:uid="{00000000-0005-0000-0000-0000CB560000}"/>
    <cellStyle name="메모 2 2 2 2 3 2 5" xfId="22311" xr:uid="{00000000-0005-0000-0000-0000CC560000}"/>
    <cellStyle name="메모 2 2 2 2 3 2 6" xfId="22312" xr:uid="{00000000-0005-0000-0000-0000CD560000}"/>
    <cellStyle name="메모 2 2 2 2 3 2 7" xfId="22313" xr:uid="{00000000-0005-0000-0000-0000CE560000}"/>
    <cellStyle name="메모 2 2 2 2 3 3" xfId="22314" xr:uid="{00000000-0005-0000-0000-0000CF560000}"/>
    <cellStyle name="메모 2 2 2 2 3 3 2" xfId="22315" xr:uid="{00000000-0005-0000-0000-0000D0560000}"/>
    <cellStyle name="메모 2 2 2 2 3 3 3" xfId="22316" xr:uid="{00000000-0005-0000-0000-0000D1560000}"/>
    <cellStyle name="메모 2 2 2 2 3 3 4" xfId="22317" xr:uid="{00000000-0005-0000-0000-0000D2560000}"/>
    <cellStyle name="메모 2 2 2 2 3 3 5" xfId="22318" xr:uid="{00000000-0005-0000-0000-0000D3560000}"/>
    <cellStyle name="메모 2 2 2 2 3 3 6" xfId="22319" xr:uid="{00000000-0005-0000-0000-0000D4560000}"/>
    <cellStyle name="메모 2 2 2 2 3 4" xfId="22320" xr:uid="{00000000-0005-0000-0000-0000D5560000}"/>
    <cellStyle name="메모 2 2 2 2 3 4 2" xfId="22321" xr:uid="{00000000-0005-0000-0000-0000D6560000}"/>
    <cellStyle name="메모 2 2 2 2 3 4 3" xfId="22322" xr:uid="{00000000-0005-0000-0000-0000D7560000}"/>
    <cellStyle name="메모 2 2 2 2 3 5" xfId="22323" xr:uid="{00000000-0005-0000-0000-0000D8560000}"/>
    <cellStyle name="메모 2 2 2 2 3 5 2" xfId="22324" xr:uid="{00000000-0005-0000-0000-0000D9560000}"/>
    <cellStyle name="메모 2 2 2 2 3 6" xfId="22325" xr:uid="{00000000-0005-0000-0000-0000DA560000}"/>
    <cellStyle name="메모 2 2 2 2 3 7" xfId="22326" xr:uid="{00000000-0005-0000-0000-0000DB560000}"/>
    <cellStyle name="메모 2 2 2 2 3 8" xfId="22327" xr:uid="{00000000-0005-0000-0000-0000DC560000}"/>
    <cellStyle name="메모 2 2 2 2 3 9" xfId="22328" xr:uid="{00000000-0005-0000-0000-0000DD560000}"/>
    <cellStyle name="메모 2 2 2 2 4" xfId="22329" xr:uid="{00000000-0005-0000-0000-0000DE560000}"/>
    <cellStyle name="메모 2 2 2 2 4 10" xfId="22330" xr:uid="{00000000-0005-0000-0000-0000DF560000}"/>
    <cellStyle name="메모 2 2 2 2 4 2" xfId="22331" xr:uid="{00000000-0005-0000-0000-0000E0560000}"/>
    <cellStyle name="메모 2 2 2 2 4 2 2" xfId="22332" xr:uid="{00000000-0005-0000-0000-0000E1560000}"/>
    <cellStyle name="메모 2 2 2 2 4 2 3" xfId="22333" xr:uid="{00000000-0005-0000-0000-0000E2560000}"/>
    <cellStyle name="메모 2 2 2 2 4 2 4" xfId="22334" xr:uid="{00000000-0005-0000-0000-0000E3560000}"/>
    <cellStyle name="메모 2 2 2 2 4 2 5" xfId="22335" xr:uid="{00000000-0005-0000-0000-0000E4560000}"/>
    <cellStyle name="메모 2 2 2 2 4 2 6" xfId="22336" xr:uid="{00000000-0005-0000-0000-0000E5560000}"/>
    <cellStyle name="메모 2 2 2 2 4 3" xfId="22337" xr:uid="{00000000-0005-0000-0000-0000E6560000}"/>
    <cellStyle name="메모 2 2 2 2 4 3 2" xfId="22338" xr:uid="{00000000-0005-0000-0000-0000E7560000}"/>
    <cellStyle name="메모 2 2 2 2 4 3 3" xfId="22339" xr:uid="{00000000-0005-0000-0000-0000E8560000}"/>
    <cellStyle name="메모 2 2 2 2 4 4" xfId="22340" xr:uid="{00000000-0005-0000-0000-0000E9560000}"/>
    <cellStyle name="메모 2 2 2 2 4 4 2" xfId="22341" xr:uid="{00000000-0005-0000-0000-0000EA560000}"/>
    <cellStyle name="메모 2 2 2 2 4 4 3" xfId="22342" xr:uid="{00000000-0005-0000-0000-0000EB560000}"/>
    <cellStyle name="메모 2 2 2 2 4 5" xfId="22343" xr:uid="{00000000-0005-0000-0000-0000EC560000}"/>
    <cellStyle name="메모 2 2 2 2 4 5 2" xfId="22344" xr:uid="{00000000-0005-0000-0000-0000ED560000}"/>
    <cellStyle name="메모 2 2 2 2 4 6" xfId="22345" xr:uid="{00000000-0005-0000-0000-0000EE560000}"/>
    <cellStyle name="메모 2 2 2 2 4 7" xfId="22346" xr:uid="{00000000-0005-0000-0000-0000EF560000}"/>
    <cellStyle name="메모 2 2 2 2 4 8" xfId="22347" xr:uid="{00000000-0005-0000-0000-0000F0560000}"/>
    <cellStyle name="메모 2 2 2 2 4 9" xfId="22348" xr:uid="{00000000-0005-0000-0000-0000F1560000}"/>
    <cellStyle name="메모 2 2 2 2 5" xfId="22349" xr:uid="{00000000-0005-0000-0000-0000F2560000}"/>
    <cellStyle name="메모 2 2 2 2 5 10" xfId="22350" xr:uid="{00000000-0005-0000-0000-0000F3560000}"/>
    <cellStyle name="메모 2 2 2 2 5 2" xfId="22351" xr:uid="{00000000-0005-0000-0000-0000F4560000}"/>
    <cellStyle name="메모 2 2 2 2 5 2 2" xfId="22352" xr:uid="{00000000-0005-0000-0000-0000F5560000}"/>
    <cellStyle name="메모 2 2 2 2 5 2 3" xfId="22353" xr:uid="{00000000-0005-0000-0000-0000F6560000}"/>
    <cellStyle name="메모 2 2 2 2 5 3" xfId="22354" xr:uid="{00000000-0005-0000-0000-0000F7560000}"/>
    <cellStyle name="메모 2 2 2 2 5 3 2" xfId="22355" xr:uid="{00000000-0005-0000-0000-0000F8560000}"/>
    <cellStyle name="메모 2 2 2 2 5 3 3" xfId="22356" xr:uid="{00000000-0005-0000-0000-0000F9560000}"/>
    <cellStyle name="메모 2 2 2 2 5 4" xfId="22357" xr:uid="{00000000-0005-0000-0000-0000FA560000}"/>
    <cellStyle name="메모 2 2 2 2 5 4 2" xfId="22358" xr:uid="{00000000-0005-0000-0000-0000FB560000}"/>
    <cellStyle name="메모 2 2 2 2 5 5" xfId="22359" xr:uid="{00000000-0005-0000-0000-0000FC560000}"/>
    <cellStyle name="메모 2 2 2 2 5 5 2" xfId="22360" xr:uid="{00000000-0005-0000-0000-0000FD560000}"/>
    <cellStyle name="메모 2 2 2 2 5 6" xfId="22361" xr:uid="{00000000-0005-0000-0000-0000FE560000}"/>
    <cellStyle name="메모 2 2 2 2 5 7" xfId="22362" xr:uid="{00000000-0005-0000-0000-0000FF560000}"/>
    <cellStyle name="메모 2 2 2 2 5 8" xfId="22363" xr:uid="{00000000-0005-0000-0000-000000570000}"/>
    <cellStyle name="메모 2 2 2 2 5 9" xfId="22364" xr:uid="{00000000-0005-0000-0000-000001570000}"/>
    <cellStyle name="메모 2 2 2 2 6" xfId="22365" xr:uid="{00000000-0005-0000-0000-000002570000}"/>
    <cellStyle name="메모 2 2 2 2 6 2" xfId="22366" xr:uid="{00000000-0005-0000-0000-000003570000}"/>
    <cellStyle name="메모 2 2 2 2 6 3" xfId="22367" xr:uid="{00000000-0005-0000-0000-000004570000}"/>
    <cellStyle name="메모 2 2 2 2 7" xfId="22368" xr:uid="{00000000-0005-0000-0000-000005570000}"/>
    <cellStyle name="메모 2 2 2 2 7 2" xfId="22369" xr:uid="{00000000-0005-0000-0000-000006570000}"/>
    <cellStyle name="메모 2 2 2 2 7 3" xfId="22370" xr:uid="{00000000-0005-0000-0000-000007570000}"/>
    <cellStyle name="메모 2 2 2 2 8" xfId="22371" xr:uid="{00000000-0005-0000-0000-000008570000}"/>
    <cellStyle name="메모 2 2 2 2 8 2" xfId="22372" xr:uid="{00000000-0005-0000-0000-000009570000}"/>
    <cellStyle name="메모 2 2 2 2 8 3" xfId="22373" xr:uid="{00000000-0005-0000-0000-00000A570000}"/>
    <cellStyle name="메모 2 2 2 2 9" xfId="22374" xr:uid="{00000000-0005-0000-0000-00000B570000}"/>
    <cellStyle name="메모 2 2 2 2 9 2" xfId="22375" xr:uid="{00000000-0005-0000-0000-00000C570000}"/>
    <cellStyle name="메모 2 2 2 3" xfId="22376" xr:uid="{00000000-0005-0000-0000-00000D570000}"/>
    <cellStyle name="메모 2 2 2 3 10" xfId="22377" xr:uid="{00000000-0005-0000-0000-00000E570000}"/>
    <cellStyle name="메모 2 2 2 3 2" xfId="22378" xr:uid="{00000000-0005-0000-0000-00000F570000}"/>
    <cellStyle name="메모 2 2 2 3 2 2" xfId="22379" xr:uid="{00000000-0005-0000-0000-000010570000}"/>
    <cellStyle name="메모 2 2 2 3 2 2 2" xfId="22380" xr:uid="{00000000-0005-0000-0000-000011570000}"/>
    <cellStyle name="메모 2 2 2 3 2 2 3" xfId="22381" xr:uid="{00000000-0005-0000-0000-000012570000}"/>
    <cellStyle name="메모 2 2 2 3 2 2 4" xfId="22382" xr:uid="{00000000-0005-0000-0000-000013570000}"/>
    <cellStyle name="메모 2 2 2 3 2 2 5" xfId="22383" xr:uid="{00000000-0005-0000-0000-000014570000}"/>
    <cellStyle name="메모 2 2 2 3 2 3" xfId="22384" xr:uid="{00000000-0005-0000-0000-000015570000}"/>
    <cellStyle name="메모 2 2 2 3 2 4" xfId="22385" xr:uid="{00000000-0005-0000-0000-000016570000}"/>
    <cellStyle name="메모 2 2 2 3 2 5" xfId="22386" xr:uid="{00000000-0005-0000-0000-000017570000}"/>
    <cellStyle name="메모 2 2 2 3 2 6" xfId="22387" xr:uid="{00000000-0005-0000-0000-000018570000}"/>
    <cellStyle name="메모 2 2 2 3 2 7" xfId="22388" xr:uid="{00000000-0005-0000-0000-000019570000}"/>
    <cellStyle name="메모 2 2 2 3 3" xfId="22389" xr:uid="{00000000-0005-0000-0000-00001A570000}"/>
    <cellStyle name="메모 2 2 2 3 3 2" xfId="22390" xr:uid="{00000000-0005-0000-0000-00001B570000}"/>
    <cellStyle name="메모 2 2 2 3 3 3" xfId="22391" xr:uid="{00000000-0005-0000-0000-00001C570000}"/>
    <cellStyle name="메모 2 2 2 3 3 4" xfId="22392" xr:uid="{00000000-0005-0000-0000-00001D570000}"/>
    <cellStyle name="메모 2 2 2 3 3 5" xfId="22393" xr:uid="{00000000-0005-0000-0000-00001E570000}"/>
    <cellStyle name="메모 2 2 2 3 3 6" xfId="22394" xr:uid="{00000000-0005-0000-0000-00001F570000}"/>
    <cellStyle name="메모 2 2 2 3 4" xfId="22395" xr:uid="{00000000-0005-0000-0000-000020570000}"/>
    <cellStyle name="메모 2 2 2 3 4 2" xfId="22396" xr:uid="{00000000-0005-0000-0000-000021570000}"/>
    <cellStyle name="메모 2 2 2 3 4 3" xfId="22397" xr:uid="{00000000-0005-0000-0000-000022570000}"/>
    <cellStyle name="메모 2 2 2 3 5" xfId="22398" xr:uid="{00000000-0005-0000-0000-000023570000}"/>
    <cellStyle name="메모 2 2 2 3 5 2" xfId="22399" xr:uid="{00000000-0005-0000-0000-000024570000}"/>
    <cellStyle name="메모 2 2 2 3 6" xfId="22400" xr:uid="{00000000-0005-0000-0000-000025570000}"/>
    <cellStyle name="메모 2 2 2 3 7" xfId="22401" xr:uid="{00000000-0005-0000-0000-000026570000}"/>
    <cellStyle name="메모 2 2 2 3 8" xfId="22402" xr:uid="{00000000-0005-0000-0000-000027570000}"/>
    <cellStyle name="메모 2 2 2 3 9" xfId="22403" xr:uid="{00000000-0005-0000-0000-000028570000}"/>
    <cellStyle name="메모 2 2 2 4" xfId="22404" xr:uid="{00000000-0005-0000-0000-000029570000}"/>
    <cellStyle name="메모 2 2 2 4 10" xfId="22405" xr:uid="{00000000-0005-0000-0000-00002A570000}"/>
    <cellStyle name="메모 2 2 2 4 2" xfId="22406" xr:uid="{00000000-0005-0000-0000-00002B570000}"/>
    <cellStyle name="메모 2 2 2 4 2 2" xfId="22407" xr:uid="{00000000-0005-0000-0000-00002C570000}"/>
    <cellStyle name="메모 2 2 2 4 2 2 2" xfId="22408" xr:uid="{00000000-0005-0000-0000-00002D570000}"/>
    <cellStyle name="메모 2 2 2 4 2 2 3" xfId="22409" xr:uid="{00000000-0005-0000-0000-00002E570000}"/>
    <cellStyle name="메모 2 2 2 4 2 2 4" xfId="22410" xr:uid="{00000000-0005-0000-0000-00002F570000}"/>
    <cellStyle name="메모 2 2 2 4 2 2 5" xfId="22411" xr:uid="{00000000-0005-0000-0000-000030570000}"/>
    <cellStyle name="메모 2 2 2 4 2 3" xfId="22412" xr:uid="{00000000-0005-0000-0000-000031570000}"/>
    <cellStyle name="메모 2 2 2 4 2 4" xfId="22413" xr:uid="{00000000-0005-0000-0000-000032570000}"/>
    <cellStyle name="메모 2 2 2 4 2 5" xfId="22414" xr:uid="{00000000-0005-0000-0000-000033570000}"/>
    <cellStyle name="메모 2 2 2 4 2 6" xfId="22415" xr:uid="{00000000-0005-0000-0000-000034570000}"/>
    <cellStyle name="메모 2 2 2 4 2 7" xfId="22416" xr:uid="{00000000-0005-0000-0000-000035570000}"/>
    <cellStyle name="메모 2 2 2 4 3" xfId="22417" xr:uid="{00000000-0005-0000-0000-000036570000}"/>
    <cellStyle name="메모 2 2 2 4 3 2" xfId="22418" xr:uid="{00000000-0005-0000-0000-000037570000}"/>
    <cellStyle name="메모 2 2 2 4 3 3" xfId="22419" xr:uid="{00000000-0005-0000-0000-000038570000}"/>
    <cellStyle name="메모 2 2 2 4 3 4" xfId="22420" xr:uid="{00000000-0005-0000-0000-000039570000}"/>
    <cellStyle name="메모 2 2 2 4 3 5" xfId="22421" xr:uid="{00000000-0005-0000-0000-00003A570000}"/>
    <cellStyle name="메모 2 2 2 4 3 6" xfId="22422" xr:uid="{00000000-0005-0000-0000-00003B570000}"/>
    <cellStyle name="메모 2 2 2 4 4" xfId="22423" xr:uid="{00000000-0005-0000-0000-00003C570000}"/>
    <cellStyle name="메모 2 2 2 4 4 2" xfId="22424" xr:uid="{00000000-0005-0000-0000-00003D570000}"/>
    <cellStyle name="메모 2 2 2 4 4 3" xfId="22425" xr:uid="{00000000-0005-0000-0000-00003E570000}"/>
    <cellStyle name="메모 2 2 2 4 5" xfId="22426" xr:uid="{00000000-0005-0000-0000-00003F570000}"/>
    <cellStyle name="메모 2 2 2 4 5 2" xfId="22427" xr:uid="{00000000-0005-0000-0000-000040570000}"/>
    <cellStyle name="메모 2 2 2 4 6" xfId="22428" xr:uid="{00000000-0005-0000-0000-000041570000}"/>
    <cellStyle name="메모 2 2 2 4 7" xfId="22429" xr:uid="{00000000-0005-0000-0000-000042570000}"/>
    <cellStyle name="메모 2 2 2 4 8" xfId="22430" xr:uid="{00000000-0005-0000-0000-000043570000}"/>
    <cellStyle name="메모 2 2 2 4 9" xfId="22431" xr:uid="{00000000-0005-0000-0000-000044570000}"/>
    <cellStyle name="메모 2 2 2 5" xfId="22432" xr:uid="{00000000-0005-0000-0000-000045570000}"/>
    <cellStyle name="메모 2 2 2 5 10" xfId="22433" xr:uid="{00000000-0005-0000-0000-000046570000}"/>
    <cellStyle name="메모 2 2 2 5 2" xfId="22434" xr:uid="{00000000-0005-0000-0000-000047570000}"/>
    <cellStyle name="메모 2 2 2 5 2 2" xfId="22435" xr:uid="{00000000-0005-0000-0000-000048570000}"/>
    <cellStyle name="메모 2 2 2 5 2 3" xfId="22436" xr:uid="{00000000-0005-0000-0000-000049570000}"/>
    <cellStyle name="메모 2 2 2 5 2 4" xfId="22437" xr:uid="{00000000-0005-0000-0000-00004A570000}"/>
    <cellStyle name="메모 2 2 2 5 2 5" xfId="22438" xr:uid="{00000000-0005-0000-0000-00004B570000}"/>
    <cellStyle name="메모 2 2 2 5 2 6" xfId="22439" xr:uid="{00000000-0005-0000-0000-00004C570000}"/>
    <cellStyle name="메모 2 2 2 5 3" xfId="22440" xr:uid="{00000000-0005-0000-0000-00004D570000}"/>
    <cellStyle name="메모 2 2 2 5 3 2" xfId="22441" xr:uid="{00000000-0005-0000-0000-00004E570000}"/>
    <cellStyle name="메모 2 2 2 5 3 3" xfId="22442" xr:uid="{00000000-0005-0000-0000-00004F570000}"/>
    <cellStyle name="메모 2 2 2 5 4" xfId="22443" xr:uid="{00000000-0005-0000-0000-000050570000}"/>
    <cellStyle name="메모 2 2 2 5 4 2" xfId="22444" xr:uid="{00000000-0005-0000-0000-000051570000}"/>
    <cellStyle name="메모 2 2 2 5 4 3" xfId="22445" xr:uid="{00000000-0005-0000-0000-000052570000}"/>
    <cellStyle name="메모 2 2 2 5 5" xfId="22446" xr:uid="{00000000-0005-0000-0000-000053570000}"/>
    <cellStyle name="메모 2 2 2 5 5 2" xfId="22447" xr:uid="{00000000-0005-0000-0000-000054570000}"/>
    <cellStyle name="메모 2 2 2 5 6" xfId="22448" xr:uid="{00000000-0005-0000-0000-000055570000}"/>
    <cellStyle name="메모 2 2 2 5 7" xfId="22449" xr:uid="{00000000-0005-0000-0000-000056570000}"/>
    <cellStyle name="메모 2 2 2 5 8" xfId="22450" xr:uid="{00000000-0005-0000-0000-000057570000}"/>
    <cellStyle name="메모 2 2 2 5 9" xfId="22451" xr:uid="{00000000-0005-0000-0000-000058570000}"/>
    <cellStyle name="메모 2 2 2 6" xfId="22452" xr:uid="{00000000-0005-0000-0000-000059570000}"/>
    <cellStyle name="메모 2 2 2 6 10" xfId="22453" xr:uid="{00000000-0005-0000-0000-00005A570000}"/>
    <cellStyle name="메모 2 2 2 6 2" xfId="22454" xr:uid="{00000000-0005-0000-0000-00005B570000}"/>
    <cellStyle name="메모 2 2 2 6 2 2" xfId="22455" xr:uid="{00000000-0005-0000-0000-00005C570000}"/>
    <cellStyle name="메모 2 2 2 6 2 3" xfId="22456" xr:uid="{00000000-0005-0000-0000-00005D570000}"/>
    <cellStyle name="메모 2 2 2 6 3" xfId="22457" xr:uid="{00000000-0005-0000-0000-00005E570000}"/>
    <cellStyle name="메모 2 2 2 6 3 2" xfId="22458" xr:uid="{00000000-0005-0000-0000-00005F570000}"/>
    <cellStyle name="메모 2 2 2 6 3 3" xfId="22459" xr:uid="{00000000-0005-0000-0000-000060570000}"/>
    <cellStyle name="메모 2 2 2 6 4" xfId="22460" xr:uid="{00000000-0005-0000-0000-000061570000}"/>
    <cellStyle name="메모 2 2 2 6 4 2" xfId="22461" xr:uid="{00000000-0005-0000-0000-000062570000}"/>
    <cellStyle name="메모 2 2 2 6 5" xfId="22462" xr:uid="{00000000-0005-0000-0000-000063570000}"/>
    <cellStyle name="메모 2 2 2 6 5 2" xfId="22463" xr:uid="{00000000-0005-0000-0000-000064570000}"/>
    <cellStyle name="메모 2 2 2 6 6" xfId="22464" xr:uid="{00000000-0005-0000-0000-000065570000}"/>
    <cellStyle name="메모 2 2 2 6 7" xfId="22465" xr:uid="{00000000-0005-0000-0000-000066570000}"/>
    <cellStyle name="메모 2 2 2 6 8" xfId="22466" xr:uid="{00000000-0005-0000-0000-000067570000}"/>
    <cellStyle name="메모 2 2 2 6 9" xfId="22467" xr:uid="{00000000-0005-0000-0000-000068570000}"/>
    <cellStyle name="메모 2 2 2 7" xfId="22468" xr:uid="{00000000-0005-0000-0000-000069570000}"/>
    <cellStyle name="메모 2 2 2 7 2" xfId="22469" xr:uid="{00000000-0005-0000-0000-00006A570000}"/>
    <cellStyle name="메모 2 2 2 7 3" xfId="22470" xr:uid="{00000000-0005-0000-0000-00006B570000}"/>
    <cellStyle name="메모 2 2 2 8" xfId="22471" xr:uid="{00000000-0005-0000-0000-00006C570000}"/>
    <cellStyle name="메모 2 2 2 8 2" xfId="22472" xr:uid="{00000000-0005-0000-0000-00006D570000}"/>
    <cellStyle name="메모 2 2 2 8 3" xfId="22473" xr:uid="{00000000-0005-0000-0000-00006E570000}"/>
    <cellStyle name="메모 2 2 2 9" xfId="22474" xr:uid="{00000000-0005-0000-0000-00006F570000}"/>
    <cellStyle name="메모 2 2 2 9 2" xfId="22475" xr:uid="{00000000-0005-0000-0000-000070570000}"/>
    <cellStyle name="메모 2 2 2 9 3" xfId="22476" xr:uid="{00000000-0005-0000-0000-000071570000}"/>
    <cellStyle name="메모 2 2 3" xfId="22477" xr:uid="{00000000-0005-0000-0000-000072570000}"/>
    <cellStyle name="메모 2 2 3 10" xfId="22478" xr:uid="{00000000-0005-0000-0000-000073570000}"/>
    <cellStyle name="메모 2 2 3 10 2" xfId="22479" xr:uid="{00000000-0005-0000-0000-000074570000}"/>
    <cellStyle name="메모 2 2 3 11" xfId="22480" xr:uid="{00000000-0005-0000-0000-000075570000}"/>
    <cellStyle name="메모 2 2 3 12" xfId="22481" xr:uid="{00000000-0005-0000-0000-000076570000}"/>
    <cellStyle name="메모 2 2 3 13" xfId="22482" xr:uid="{00000000-0005-0000-0000-000077570000}"/>
    <cellStyle name="메모 2 2 3 14" xfId="22483" xr:uid="{00000000-0005-0000-0000-000078570000}"/>
    <cellStyle name="메모 2 2 3 15" xfId="22484" xr:uid="{00000000-0005-0000-0000-000079570000}"/>
    <cellStyle name="메모 2 2 3 2" xfId="22485" xr:uid="{00000000-0005-0000-0000-00007A570000}"/>
    <cellStyle name="메모 2 2 3 2 10" xfId="22486" xr:uid="{00000000-0005-0000-0000-00007B570000}"/>
    <cellStyle name="메모 2 2 3 2 11" xfId="22487" xr:uid="{00000000-0005-0000-0000-00007C570000}"/>
    <cellStyle name="메모 2 2 3 2 12" xfId="22488" xr:uid="{00000000-0005-0000-0000-00007D570000}"/>
    <cellStyle name="메모 2 2 3 2 2" xfId="22489" xr:uid="{00000000-0005-0000-0000-00007E570000}"/>
    <cellStyle name="메모 2 2 3 2 2 10" xfId="22490" xr:uid="{00000000-0005-0000-0000-00007F570000}"/>
    <cellStyle name="메모 2 2 3 2 2 2" xfId="22491" xr:uid="{00000000-0005-0000-0000-000080570000}"/>
    <cellStyle name="메모 2 2 3 2 2 2 2" xfId="22492" xr:uid="{00000000-0005-0000-0000-000081570000}"/>
    <cellStyle name="메모 2 2 3 2 2 2 2 2" xfId="22493" xr:uid="{00000000-0005-0000-0000-000082570000}"/>
    <cellStyle name="메모 2 2 3 2 2 2 2 3" xfId="22494" xr:uid="{00000000-0005-0000-0000-000083570000}"/>
    <cellStyle name="메모 2 2 3 2 2 2 2 4" xfId="22495" xr:uid="{00000000-0005-0000-0000-000084570000}"/>
    <cellStyle name="메모 2 2 3 2 2 2 2 5" xfId="22496" xr:uid="{00000000-0005-0000-0000-000085570000}"/>
    <cellStyle name="메모 2 2 3 2 2 2 3" xfId="22497" xr:uid="{00000000-0005-0000-0000-000086570000}"/>
    <cellStyle name="메모 2 2 3 2 2 2 4" xfId="22498" xr:uid="{00000000-0005-0000-0000-000087570000}"/>
    <cellStyle name="메모 2 2 3 2 2 2 5" xfId="22499" xr:uid="{00000000-0005-0000-0000-000088570000}"/>
    <cellStyle name="메모 2 2 3 2 2 2 6" xfId="22500" xr:uid="{00000000-0005-0000-0000-000089570000}"/>
    <cellStyle name="메모 2 2 3 2 2 2 7" xfId="22501" xr:uid="{00000000-0005-0000-0000-00008A570000}"/>
    <cellStyle name="메모 2 2 3 2 2 3" xfId="22502" xr:uid="{00000000-0005-0000-0000-00008B570000}"/>
    <cellStyle name="메모 2 2 3 2 2 3 2" xfId="22503" xr:uid="{00000000-0005-0000-0000-00008C570000}"/>
    <cellStyle name="메모 2 2 3 2 2 3 3" xfId="22504" xr:uid="{00000000-0005-0000-0000-00008D570000}"/>
    <cellStyle name="메모 2 2 3 2 2 3 4" xfId="22505" xr:uid="{00000000-0005-0000-0000-00008E570000}"/>
    <cellStyle name="메모 2 2 3 2 2 3 5" xfId="22506" xr:uid="{00000000-0005-0000-0000-00008F570000}"/>
    <cellStyle name="메모 2 2 3 2 2 3 6" xfId="22507" xr:uid="{00000000-0005-0000-0000-000090570000}"/>
    <cellStyle name="메모 2 2 3 2 2 4" xfId="22508" xr:uid="{00000000-0005-0000-0000-000091570000}"/>
    <cellStyle name="메모 2 2 3 2 2 4 2" xfId="22509" xr:uid="{00000000-0005-0000-0000-000092570000}"/>
    <cellStyle name="메모 2 2 3 2 2 5" xfId="22510" xr:uid="{00000000-0005-0000-0000-000093570000}"/>
    <cellStyle name="메모 2 2 3 2 2 5 2" xfId="22511" xr:uid="{00000000-0005-0000-0000-000094570000}"/>
    <cellStyle name="메모 2 2 3 2 2 6" xfId="22512" xr:uid="{00000000-0005-0000-0000-000095570000}"/>
    <cellStyle name="메모 2 2 3 2 2 7" xfId="22513" xr:uid="{00000000-0005-0000-0000-000096570000}"/>
    <cellStyle name="메모 2 2 3 2 2 8" xfId="22514" xr:uid="{00000000-0005-0000-0000-000097570000}"/>
    <cellStyle name="메모 2 2 3 2 2 9" xfId="22515" xr:uid="{00000000-0005-0000-0000-000098570000}"/>
    <cellStyle name="메모 2 2 3 2 3" xfId="22516" xr:uid="{00000000-0005-0000-0000-000099570000}"/>
    <cellStyle name="메모 2 2 3 2 3 10" xfId="22517" xr:uid="{00000000-0005-0000-0000-00009A570000}"/>
    <cellStyle name="메모 2 2 3 2 3 2" xfId="22518" xr:uid="{00000000-0005-0000-0000-00009B570000}"/>
    <cellStyle name="메모 2 2 3 2 3 2 2" xfId="22519" xr:uid="{00000000-0005-0000-0000-00009C570000}"/>
    <cellStyle name="메모 2 2 3 2 3 2 3" xfId="22520" xr:uid="{00000000-0005-0000-0000-00009D570000}"/>
    <cellStyle name="메모 2 2 3 2 3 2 4" xfId="22521" xr:uid="{00000000-0005-0000-0000-00009E570000}"/>
    <cellStyle name="메모 2 2 3 2 3 2 5" xfId="22522" xr:uid="{00000000-0005-0000-0000-00009F570000}"/>
    <cellStyle name="메모 2 2 3 2 3 2 6" xfId="22523" xr:uid="{00000000-0005-0000-0000-0000A0570000}"/>
    <cellStyle name="메모 2 2 3 2 3 3" xfId="22524" xr:uid="{00000000-0005-0000-0000-0000A1570000}"/>
    <cellStyle name="메모 2 2 3 2 3 3 2" xfId="22525" xr:uid="{00000000-0005-0000-0000-0000A2570000}"/>
    <cellStyle name="메모 2 2 3 2 3 4" xfId="22526" xr:uid="{00000000-0005-0000-0000-0000A3570000}"/>
    <cellStyle name="메모 2 2 3 2 3 4 2" xfId="22527" xr:uid="{00000000-0005-0000-0000-0000A4570000}"/>
    <cellStyle name="메모 2 2 3 2 3 5" xfId="22528" xr:uid="{00000000-0005-0000-0000-0000A5570000}"/>
    <cellStyle name="메모 2 2 3 2 3 5 2" xfId="22529" xr:uid="{00000000-0005-0000-0000-0000A6570000}"/>
    <cellStyle name="메모 2 2 3 2 3 6" xfId="22530" xr:uid="{00000000-0005-0000-0000-0000A7570000}"/>
    <cellStyle name="메모 2 2 3 2 3 7" xfId="22531" xr:uid="{00000000-0005-0000-0000-0000A8570000}"/>
    <cellStyle name="메모 2 2 3 2 3 8" xfId="22532" xr:uid="{00000000-0005-0000-0000-0000A9570000}"/>
    <cellStyle name="메모 2 2 3 2 3 9" xfId="22533" xr:uid="{00000000-0005-0000-0000-0000AA570000}"/>
    <cellStyle name="메모 2 2 3 2 4" xfId="22534" xr:uid="{00000000-0005-0000-0000-0000AB570000}"/>
    <cellStyle name="메모 2 2 3 2 4 2" xfId="22535" xr:uid="{00000000-0005-0000-0000-0000AC570000}"/>
    <cellStyle name="메모 2 2 3 2 4 3" xfId="22536" xr:uid="{00000000-0005-0000-0000-0000AD570000}"/>
    <cellStyle name="메모 2 2 3 2 4 4" xfId="22537" xr:uid="{00000000-0005-0000-0000-0000AE570000}"/>
    <cellStyle name="메모 2 2 3 2 4 5" xfId="22538" xr:uid="{00000000-0005-0000-0000-0000AF570000}"/>
    <cellStyle name="메모 2 2 3 2 4 6" xfId="22539" xr:uid="{00000000-0005-0000-0000-0000B0570000}"/>
    <cellStyle name="메모 2 2 3 2 5" xfId="22540" xr:uid="{00000000-0005-0000-0000-0000B1570000}"/>
    <cellStyle name="메모 2 2 3 2 5 2" xfId="22541" xr:uid="{00000000-0005-0000-0000-0000B2570000}"/>
    <cellStyle name="메모 2 2 3 2 6" xfId="22542" xr:uid="{00000000-0005-0000-0000-0000B3570000}"/>
    <cellStyle name="메모 2 2 3 2 6 2" xfId="22543" xr:uid="{00000000-0005-0000-0000-0000B4570000}"/>
    <cellStyle name="메모 2 2 3 2 7" xfId="22544" xr:uid="{00000000-0005-0000-0000-0000B5570000}"/>
    <cellStyle name="메모 2 2 3 2 7 2" xfId="22545" xr:uid="{00000000-0005-0000-0000-0000B6570000}"/>
    <cellStyle name="메모 2 2 3 2 8" xfId="22546" xr:uid="{00000000-0005-0000-0000-0000B7570000}"/>
    <cellStyle name="메모 2 2 3 2 9" xfId="22547" xr:uid="{00000000-0005-0000-0000-0000B8570000}"/>
    <cellStyle name="메모 2 2 3 3" xfId="22548" xr:uid="{00000000-0005-0000-0000-0000B9570000}"/>
    <cellStyle name="메모 2 2 3 3 10" xfId="22549" xr:uid="{00000000-0005-0000-0000-0000BA570000}"/>
    <cellStyle name="메모 2 2 3 3 2" xfId="22550" xr:uid="{00000000-0005-0000-0000-0000BB570000}"/>
    <cellStyle name="메모 2 2 3 3 2 2" xfId="22551" xr:uid="{00000000-0005-0000-0000-0000BC570000}"/>
    <cellStyle name="메모 2 2 3 3 2 2 2" xfId="22552" xr:uid="{00000000-0005-0000-0000-0000BD570000}"/>
    <cellStyle name="메모 2 2 3 3 2 2 3" xfId="22553" xr:uid="{00000000-0005-0000-0000-0000BE570000}"/>
    <cellStyle name="메모 2 2 3 3 2 2 4" xfId="22554" xr:uid="{00000000-0005-0000-0000-0000BF570000}"/>
    <cellStyle name="메모 2 2 3 3 2 2 5" xfId="22555" xr:uid="{00000000-0005-0000-0000-0000C0570000}"/>
    <cellStyle name="메모 2 2 3 3 2 3" xfId="22556" xr:uid="{00000000-0005-0000-0000-0000C1570000}"/>
    <cellStyle name="메모 2 2 3 3 2 4" xfId="22557" xr:uid="{00000000-0005-0000-0000-0000C2570000}"/>
    <cellStyle name="메모 2 2 3 3 2 5" xfId="22558" xr:uid="{00000000-0005-0000-0000-0000C3570000}"/>
    <cellStyle name="메모 2 2 3 3 2 6" xfId="22559" xr:uid="{00000000-0005-0000-0000-0000C4570000}"/>
    <cellStyle name="메모 2 2 3 3 2 7" xfId="22560" xr:uid="{00000000-0005-0000-0000-0000C5570000}"/>
    <cellStyle name="메모 2 2 3 3 3" xfId="22561" xr:uid="{00000000-0005-0000-0000-0000C6570000}"/>
    <cellStyle name="메모 2 2 3 3 3 2" xfId="22562" xr:uid="{00000000-0005-0000-0000-0000C7570000}"/>
    <cellStyle name="메모 2 2 3 3 3 3" xfId="22563" xr:uid="{00000000-0005-0000-0000-0000C8570000}"/>
    <cellStyle name="메모 2 2 3 3 3 4" xfId="22564" xr:uid="{00000000-0005-0000-0000-0000C9570000}"/>
    <cellStyle name="메모 2 2 3 3 3 5" xfId="22565" xr:uid="{00000000-0005-0000-0000-0000CA570000}"/>
    <cellStyle name="메모 2 2 3 3 3 6" xfId="22566" xr:uid="{00000000-0005-0000-0000-0000CB570000}"/>
    <cellStyle name="메모 2 2 3 3 4" xfId="22567" xr:uid="{00000000-0005-0000-0000-0000CC570000}"/>
    <cellStyle name="메모 2 2 3 3 4 2" xfId="22568" xr:uid="{00000000-0005-0000-0000-0000CD570000}"/>
    <cellStyle name="메모 2 2 3 3 4 3" xfId="22569" xr:uid="{00000000-0005-0000-0000-0000CE570000}"/>
    <cellStyle name="메모 2 2 3 3 5" xfId="22570" xr:uid="{00000000-0005-0000-0000-0000CF570000}"/>
    <cellStyle name="메모 2 2 3 3 5 2" xfId="22571" xr:uid="{00000000-0005-0000-0000-0000D0570000}"/>
    <cellStyle name="메모 2 2 3 3 6" xfId="22572" xr:uid="{00000000-0005-0000-0000-0000D1570000}"/>
    <cellStyle name="메모 2 2 3 3 7" xfId="22573" xr:uid="{00000000-0005-0000-0000-0000D2570000}"/>
    <cellStyle name="메모 2 2 3 3 8" xfId="22574" xr:uid="{00000000-0005-0000-0000-0000D3570000}"/>
    <cellStyle name="메모 2 2 3 3 9" xfId="22575" xr:uid="{00000000-0005-0000-0000-0000D4570000}"/>
    <cellStyle name="메모 2 2 3 4" xfId="22576" xr:uid="{00000000-0005-0000-0000-0000D5570000}"/>
    <cellStyle name="메모 2 2 3 4 10" xfId="22577" xr:uid="{00000000-0005-0000-0000-0000D6570000}"/>
    <cellStyle name="메모 2 2 3 4 2" xfId="22578" xr:uid="{00000000-0005-0000-0000-0000D7570000}"/>
    <cellStyle name="메모 2 2 3 4 2 2" xfId="22579" xr:uid="{00000000-0005-0000-0000-0000D8570000}"/>
    <cellStyle name="메모 2 2 3 4 2 2 2" xfId="22580" xr:uid="{00000000-0005-0000-0000-0000D9570000}"/>
    <cellStyle name="메모 2 2 3 4 2 2 3" xfId="22581" xr:uid="{00000000-0005-0000-0000-0000DA570000}"/>
    <cellStyle name="메모 2 2 3 4 2 2 4" xfId="22582" xr:uid="{00000000-0005-0000-0000-0000DB570000}"/>
    <cellStyle name="메모 2 2 3 4 2 2 5" xfId="22583" xr:uid="{00000000-0005-0000-0000-0000DC570000}"/>
    <cellStyle name="메모 2 2 3 4 2 3" xfId="22584" xr:uid="{00000000-0005-0000-0000-0000DD570000}"/>
    <cellStyle name="메모 2 2 3 4 2 4" xfId="22585" xr:uid="{00000000-0005-0000-0000-0000DE570000}"/>
    <cellStyle name="메모 2 2 3 4 2 5" xfId="22586" xr:uid="{00000000-0005-0000-0000-0000DF570000}"/>
    <cellStyle name="메모 2 2 3 4 2 6" xfId="22587" xr:uid="{00000000-0005-0000-0000-0000E0570000}"/>
    <cellStyle name="메모 2 2 3 4 2 7" xfId="22588" xr:uid="{00000000-0005-0000-0000-0000E1570000}"/>
    <cellStyle name="메모 2 2 3 4 3" xfId="22589" xr:uid="{00000000-0005-0000-0000-0000E2570000}"/>
    <cellStyle name="메모 2 2 3 4 3 2" xfId="22590" xr:uid="{00000000-0005-0000-0000-0000E3570000}"/>
    <cellStyle name="메모 2 2 3 4 3 3" xfId="22591" xr:uid="{00000000-0005-0000-0000-0000E4570000}"/>
    <cellStyle name="메모 2 2 3 4 3 4" xfId="22592" xr:uid="{00000000-0005-0000-0000-0000E5570000}"/>
    <cellStyle name="메모 2 2 3 4 3 5" xfId="22593" xr:uid="{00000000-0005-0000-0000-0000E6570000}"/>
    <cellStyle name="메모 2 2 3 4 3 6" xfId="22594" xr:uid="{00000000-0005-0000-0000-0000E7570000}"/>
    <cellStyle name="메모 2 2 3 4 4" xfId="22595" xr:uid="{00000000-0005-0000-0000-0000E8570000}"/>
    <cellStyle name="메모 2 2 3 4 4 2" xfId="22596" xr:uid="{00000000-0005-0000-0000-0000E9570000}"/>
    <cellStyle name="메모 2 2 3 4 4 3" xfId="22597" xr:uid="{00000000-0005-0000-0000-0000EA570000}"/>
    <cellStyle name="메모 2 2 3 4 5" xfId="22598" xr:uid="{00000000-0005-0000-0000-0000EB570000}"/>
    <cellStyle name="메모 2 2 3 4 5 2" xfId="22599" xr:uid="{00000000-0005-0000-0000-0000EC570000}"/>
    <cellStyle name="메모 2 2 3 4 6" xfId="22600" xr:uid="{00000000-0005-0000-0000-0000ED570000}"/>
    <cellStyle name="메모 2 2 3 4 7" xfId="22601" xr:uid="{00000000-0005-0000-0000-0000EE570000}"/>
    <cellStyle name="메모 2 2 3 4 8" xfId="22602" xr:uid="{00000000-0005-0000-0000-0000EF570000}"/>
    <cellStyle name="메모 2 2 3 4 9" xfId="22603" xr:uid="{00000000-0005-0000-0000-0000F0570000}"/>
    <cellStyle name="메모 2 2 3 5" xfId="22604" xr:uid="{00000000-0005-0000-0000-0000F1570000}"/>
    <cellStyle name="메모 2 2 3 5 10" xfId="22605" xr:uid="{00000000-0005-0000-0000-0000F2570000}"/>
    <cellStyle name="메모 2 2 3 5 2" xfId="22606" xr:uid="{00000000-0005-0000-0000-0000F3570000}"/>
    <cellStyle name="메모 2 2 3 5 2 2" xfId="22607" xr:uid="{00000000-0005-0000-0000-0000F4570000}"/>
    <cellStyle name="메모 2 2 3 5 2 3" xfId="22608" xr:uid="{00000000-0005-0000-0000-0000F5570000}"/>
    <cellStyle name="메모 2 2 3 5 2 4" xfId="22609" xr:uid="{00000000-0005-0000-0000-0000F6570000}"/>
    <cellStyle name="메모 2 2 3 5 2 5" xfId="22610" xr:uid="{00000000-0005-0000-0000-0000F7570000}"/>
    <cellStyle name="메모 2 2 3 5 2 6" xfId="22611" xr:uid="{00000000-0005-0000-0000-0000F8570000}"/>
    <cellStyle name="메모 2 2 3 5 3" xfId="22612" xr:uid="{00000000-0005-0000-0000-0000F9570000}"/>
    <cellStyle name="메모 2 2 3 5 3 2" xfId="22613" xr:uid="{00000000-0005-0000-0000-0000FA570000}"/>
    <cellStyle name="메모 2 2 3 5 3 3" xfId="22614" xr:uid="{00000000-0005-0000-0000-0000FB570000}"/>
    <cellStyle name="메모 2 2 3 5 4" xfId="22615" xr:uid="{00000000-0005-0000-0000-0000FC570000}"/>
    <cellStyle name="메모 2 2 3 5 4 2" xfId="22616" xr:uid="{00000000-0005-0000-0000-0000FD570000}"/>
    <cellStyle name="메모 2 2 3 5 5" xfId="22617" xr:uid="{00000000-0005-0000-0000-0000FE570000}"/>
    <cellStyle name="메모 2 2 3 5 5 2" xfId="22618" xr:uid="{00000000-0005-0000-0000-0000FF570000}"/>
    <cellStyle name="메모 2 2 3 5 6" xfId="22619" xr:uid="{00000000-0005-0000-0000-000000580000}"/>
    <cellStyle name="메모 2 2 3 5 7" xfId="22620" xr:uid="{00000000-0005-0000-0000-000001580000}"/>
    <cellStyle name="메모 2 2 3 5 8" xfId="22621" xr:uid="{00000000-0005-0000-0000-000002580000}"/>
    <cellStyle name="메모 2 2 3 5 9" xfId="22622" xr:uid="{00000000-0005-0000-0000-000003580000}"/>
    <cellStyle name="메모 2 2 3 6" xfId="22623" xr:uid="{00000000-0005-0000-0000-000004580000}"/>
    <cellStyle name="메모 2 2 3 6 10" xfId="22624" xr:uid="{00000000-0005-0000-0000-000005580000}"/>
    <cellStyle name="메모 2 2 3 6 2" xfId="22625" xr:uid="{00000000-0005-0000-0000-000006580000}"/>
    <cellStyle name="메모 2 2 3 6 2 2" xfId="22626" xr:uid="{00000000-0005-0000-0000-000007580000}"/>
    <cellStyle name="메모 2 2 3 6 3" xfId="22627" xr:uid="{00000000-0005-0000-0000-000008580000}"/>
    <cellStyle name="메모 2 2 3 6 3 2" xfId="22628" xr:uid="{00000000-0005-0000-0000-000009580000}"/>
    <cellStyle name="메모 2 2 3 6 4" xfId="22629" xr:uid="{00000000-0005-0000-0000-00000A580000}"/>
    <cellStyle name="메모 2 2 3 6 4 2" xfId="22630" xr:uid="{00000000-0005-0000-0000-00000B580000}"/>
    <cellStyle name="메모 2 2 3 6 5" xfId="22631" xr:uid="{00000000-0005-0000-0000-00000C580000}"/>
    <cellStyle name="메모 2 2 3 6 5 2" xfId="22632" xr:uid="{00000000-0005-0000-0000-00000D580000}"/>
    <cellStyle name="메모 2 2 3 6 6" xfId="22633" xr:uid="{00000000-0005-0000-0000-00000E580000}"/>
    <cellStyle name="메모 2 2 3 6 7" xfId="22634" xr:uid="{00000000-0005-0000-0000-00000F580000}"/>
    <cellStyle name="메모 2 2 3 6 8" xfId="22635" xr:uid="{00000000-0005-0000-0000-000010580000}"/>
    <cellStyle name="메모 2 2 3 6 9" xfId="22636" xr:uid="{00000000-0005-0000-0000-000011580000}"/>
    <cellStyle name="메모 2 2 3 7" xfId="22637" xr:uid="{00000000-0005-0000-0000-000012580000}"/>
    <cellStyle name="메모 2 2 3 7 2" xfId="22638" xr:uid="{00000000-0005-0000-0000-000013580000}"/>
    <cellStyle name="메모 2 2 3 7 3" xfId="22639" xr:uid="{00000000-0005-0000-0000-000014580000}"/>
    <cellStyle name="메모 2 2 3 8" xfId="22640" xr:uid="{00000000-0005-0000-0000-000015580000}"/>
    <cellStyle name="메모 2 2 3 8 2" xfId="22641" xr:uid="{00000000-0005-0000-0000-000016580000}"/>
    <cellStyle name="메모 2 2 3 8 3" xfId="22642" xr:uid="{00000000-0005-0000-0000-000017580000}"/>
    <cellStyle name="메모 2 2 3 9" xfId="22643" xr:uid="{00000000-0005-0000-0000-000018580000}"/>
    <cellStyle name="메모 2 2 3 9 2" xfId="22644" xr:uid="{00000000-0005-0000-0000-000019580000}"/>
    <cellStyle name="메모 2 2 4" xfId="22645" xr:uid="{00000000-0005-0000-0000-00001A580000}"/>
    <cellStyle name="메모 2 2 4 10" xfId="22646" xr:uid="{00000000-0005-0000-0000-00001B580000}"/>
    <cellStyle name="메모 2 2 4 11" xfId="22647" xr:uid="{00000000-0005-0000-0000-00001C580000}"/>
    <cellStyle name="메모 2 2 4 12" xfId="22648" xr:uid="{00000000-0005-0000-0000-00001D580000}"/>
    <cellStyle name="메모 2 2 4 13" xfId="22649" xr:uid="{00000000-0005-0000-0000-00001E580000}"/>
    <cellStyle name="메모 2 2 4 14" xfId="22650" xr:uid="{00000000-0005-0000-0000-00001F580000}"/>
    <cellStyle name="메모 2 2 4 2" xfId="22651" xr:uid="{00000000-0005-0000-0000-000020580000}"/>
    <cellStyle name="메모 2 2 4 2 10" xfId="22652" xr:uid="{00000000-0005-0000-0000-000021580000}"/>
    <cellStyle name="메모 2 2 4 2 11" xfId="22653" xr:uid="{00000000-0005-0000-0000-000022580000}"/>
    <cellStyle name="메모 2 2 4 2 12" xfId="22654" xr:uid="{00000000-0005-0000-0000-000023580000}"/>
    <cellStyle name="메모 2 2 4 2 2" xfId="22655" xr:uid="{00000000-0005-0000-0000-000024580000}"/>
    <cellStyle name="메모 2 2 4 2 2 10" xfId="22656" xr:uid="{00000000-0005-0000-0000-000025580000}"/>
    <cellStyle name="메모 2 2 4 2 2 2" xfId="22657" xr:uid="{00000000-0005-0000-0000-000026580000}"/>
    <cellStyle name="메모 2 2 4 2 2 2 2" xfId="22658" xr:uid="{00000000-0005-0000-0000-000027580000}"/>
    <cellStyle name="메모 2 2 4 2 2 2 2 2" xfId="22659" xr:uid="{00000000-0005-0000-0000-000028580000}"/>
    <cellStyle name="메모 2 2 4 2 2 2 2 3" xfId="22660" xr:uid="{00000000-0005-0000-0000-000029580000}"/>
    <cellStyle name="메모 2 2 4 2 2 2 2 4" xfId="22661" xr:uid="{00000000-0005-0000-0000-00002A580000}"/>
    <cellStyle name="메모 2 2 4 2 2 2 2 5" xfId="22662" xr:uid="{00000000-0005-0000-0000-00002B580000}"/>
    <cellStyle name="메모 2 2 4 2 2 2 3" xfId="22663" xr:uid="{00000000-0005-0000-0000-00002C580000}"/>
    <cellStyle name="메모 2 2 4 2 2 2 4" xfId="22664" xr:uid="{00000000-0005-0000-0000-00002D580000}"/>
    <cellStyle name="메모 2 2 4 2 2 2 5" xfId="22665" xr:uid="{00000000-0005-0000-0000-00002E580000}"/>
    <cellStyle name="메모 2 2 4 2 2 2 6" xfId="22666" xr:uid="{00000000-0005-0000-0000-00002F580000}"/>
    <cellStyle name="메모 2 2 4 2 2 2 7" xfId="22667" xr:uid="{00000000-0005-0000-0000-000030580000}"/>
    <cellStyle name="메모 2 2 4 2 2 3" xfId="22668" xr:uid="{00000000-0005-0000-0000-000031580000}"/>
    <cellStyle name="메모 2 2 4 2 2 3 2" xfId="22669" xr:uid="{00000000-0005-0000-0000-000032580000}"/>
    <cellStyle name="메모 2 2 4 2 2 3 3" xfId="22670" xr:uid="{00000000-0005-0000-0000-000033580000}"/>
    <cellStyle name="메모 2 2 4 2 2 3 4" xfId="22671" xr:uid="{00000000-0005-0000-0000-000034580000}"/>
    <cellStyle name="메모 2 2 4 2 2 3 5" xfId="22672" xr:uid="{00000000-0005-0000-0000-000035580000}"/>
    <cellStyle name="메모 2 2 4 2 2 3 6" xfId="22673" xr:uid="{00000000-0005-0000-0000-000036580000}"/>
    <cellStyle name="메모 2 2 4 2 2 4" xfId="22674" xr:uid="{00000000-0005-0000-0000-000037580000}"/>
    <cellStyle name="메모 2 2 4 2 2 4 2" xfId="22675" xr:uid="{00000000-0005-0000-0000-000038580000}"/>
    <cellStyle name="메모 2 2 4 2 2 5" xfId="22676" xr:uid="{00000000-0005-0000-0000-000039580000}"/>
    <cellStyle name="메모 2 2 4 2 2 5 2" xfId="22677" xr:uid="{00000000-0005-0000-0000-00003A580000}"/>
    <cellStyle name="메모 2 2 4 2 2 6" xfId="22678" xr:uid="{00000000-0005-0000-0000-00003B580000}"/>
    <cellStyle name="메모 2 2 4 2 2 7" xfId="22679" xr:uid="{00000000-0005-0000-0000-00003C580000}"/>
    <cellStyle name="메모 2 2 4 2 2 8" xfId="22680" xr:uid="{00000000-0005-0000-0000-00003D580000}"/>
    <cellStyle name="메모 2 2 4 2 2 9" xfId="22681" xr:uid="{00000000-0005-0000-0000-00003E580000}"/>
    <cellStyle name="메모 2 2 4 2 3" xfId="22682" xr:uid="{00000000-0005-0000-0000-00003F580000}"/>
    <cellStyle name="메모 2 2 4 2 3 10" xfId="22683" xr:uid="{00000000-0005-0000-0000-000040580000}"/>
    <cellStyle name="메모 2 2 4 2 3 2" xfId="22684" xr:uid="{00000000-0005-0000-0000-000041580000}"/>
    <cellStyle name="메모 2 2 4 2 3 2 2" xfId="22685" xr:uid="{00000000-0005-0000-0000-000042580000}"/>
    <cellStyle name="메모 2 2 4 2 3 2 3" xfId="22686" xr:uid="{00000000-0005-0000-0000-000043580000}"/>
    <cellStyle name="메모 2 2 4 2 3 2 4" xfId="22687" xr:uid="{00000000-0005-0000-0000-000044580000}"/>
    <cellStyle name="메모 2 2 4 2 3 2 5" xfId="22688" xr:uid="{00000000-0005-0000-0000-000045580000}"/>
    <cellStyle name="메모 2 2 4 2 3 2 6" xfId="22689" xr:uid="{00000000-0005-0000-0000-000046580000}"/>
    <cellStyle name="메모 2 2 4 2 3 3" xfId="22690" xr:uid="{00000000-0005-0000-0000-000047580000}"/>
    <cellStyle name="메모 2 2 4 2 3 3 2" xfId="22691" xr:uid="{00000000-0005-0000-0000-000048580000}"/>
    <cellStyle name="메모 2 2 4 2 3 4" xfId="22692" xr:uid="{00000000-0005-0000-0000-000049580000}"/>
    <cellStyle name="메모 2 2 4 2 3 4 2" xfId="22693" xr:uid="{00000000-0005-0000-0000-00004A580000}"/>
    <cellStyle name="메모 2 2 4 2 3 5" xfId="22694" xr:uid="{00000000-0005-0000-0000-00004B580000}"/>
    <cellStyle name="메모 2 2 4 2 3 5 2" xfId="22695" xr:uid="{00000000-0005-0000-0000-00004C580000}"/>
    <cellStyle name="메모 2 2 4 2 3 6" xfId="22696" xr:uid="{00000000-0005-0000-0000-00004D580000}"/>
    <cellStyle name="메모 2 2 4 2 3 7" xfId="22697" xr:uid="{00000000-0005-0000-0000-00004E580000}"/>
    <cellStyle name="메모 2 2 4 2 3 8" xfId="22698" xr:uid="{00000000-0005-0000-0000-00004F580000}"/>
    <cellStyle name="메모 2 2 4 2 3 9" xfId="22699" xr:uid="{00000000-0005-0000-0000-000050580000}"/>
    <cellStyle name="메모 2 2 4 2 4" xfId="22700" xr:uid="{00000000-0005-0000-0000-000051580000}"/>
    <cellStyle name="메모 2 2 4 2 4 2" xfId="22701" xr:uid="{00000000-0005-0000-0000-000052580000}"/>
    <cellStyle name="메모 2 2 4 2 4 3" xfId="22702" xr:uid="{00000000-0005-0000-0000-000053580000}"/>
    <cellStyle name="메모 2 2 4 2 4 4" xfId="22703" xr:uid="{00000000-0005-0000-0000-000054580000}"/>
    <cellStyle name="메모 2 2 4 2 4 5" xfId="22704" xr:uid="{00000000-0005-0000-0000-000055580000}"/>
    <cellStyle name="메모 2 2 4 2 4 6" xfId="22705" xr:uid="{00000000-0005-0000-0000-000056580000}"/>
    <cellStyle name="메모 2 2 4 2 5" xfId="22706" xr:uid="{00000000-0005-0000-0000-000057580000}"/>
    <cellStyle name="메모 2 2 4 2 5 2" xfId="22707" xr:uid="{00000000-0005-0000-0000-000058580000}"/>
    <cellStyle name="메모 2 2 4 2 6" xfId="22708" xr:uid="{00000000-0005-0000-0000-000059580000}"/>
    <cellStyle name="메모 2 2 4 2 6 2" xfId="22709" xr:uid="{00000000-0005-0000-0000-00005A580000}"/>
    <cellStyle name="메모 2 2 4 2 7" xfId="22710" xr:uid="{00000000-0005-0000-0000-00005B580000}"/>
    <cellStyle name="메모 2 2 4 2 7 2" xfId="22711" xr:uid="{00000000-0005-0000-0000-00005C580000}"/>
    <cellStyle name="메모 2 2 4 2 8" xfId="22712" xr:uid="{00000000-0005-0000-0000-00005D580000}"/>
    <cellStyle name="메모 2 2 4 2 9" xfId="22713" xr:uid="{00000000-0005-0000-0000-00005E580000}"/>
    <cellStyle name="메모 2 2 4 3" xfId="22714" xr:uid="{00000000-0005-0000-0000-00005F580000}"/>
    <cellStyle name="메모 2 2 4 3 10" xfId="22715" xr:uid="{00000000-0005-0000-0000-000060580000}"/>
    <cellStyle name="메모 2 2 4 3 2" xfId="22716" xr:uid="{00000000-0005-0000-0000-000061580000}"/>
    <cellStyle name="메모 2 2 4 3 2 2" xfId="22717" xr:uid="{00000000-0005-0000-0000-000062580000}"/>
    <cellStyle name="메모 2 2 4 3 2 2 2" xfId="22718" xr:uid="{00000000-0005-0000-0000-000063580000}"/>
    <cellStyle name="메모 2 2 4 3 2 2 3" xfId="22719" xr:uid="{00000000-0005-0000-0000-000064580000}"/>
    <cellStyle name="메모 2 2 4 3 2 2 4" xfId="22720" xr:uid="{00000000-0005-0000-0000-000065580000}"/>
    <cellStyle name="메모 2 2 4 3 2 2 5" xfId="22721" xr:uid="{00000000-0005-0000-0000-000066580000}"/>
    <cellStyle name="메모 2 2 4 3 2 3" xfId="22722" xr:uid="{00000000-0005-0000-0000-000067580000}"/>
    <cellStyle name="메모 2 2 4 3 2 4" xfId="22723" xr:uid="{00000000-0005-0000-0000-000068580000}"/>
    <cellStyle name="메모 2 2 4 3 2 5" xfId="22724" xr:uid="{00000000-0005-0000-0000-000069580000}"/>
    <cellStyle name="메모 2 2 4 3 2 6" xfId="22725" xr:uid="{00000000-0005-0000-0000-00006A580000}"/>
    <cellStyle name="메모 2 2 4 3 2 7" xfId="22726" xr:uid="{00000000-0005-0000-0000-00006B580000}"/>
    <cellStyle name="메모 2 2 4 3 3" xfId="22727" xr:uid="{00000000-0005-0000-0000-00006C580000}"/>
    <cellStyle name="메모 2 2 4 3 3 2" xfId="22728" xr:uid="{00000000-0005-0000-0000-00006D580000}"/>
    <cellStyle name="메모 2 2 4 3 3 3" xfId="22729" xr:uid="{00000000-0005-0000-0000-00006E580000}"/>
    <cellStyle name="메모 2 2 4 3 3 4" xfId="22730" xr:uid="{00000000-0005-0000-0000-00006F580000}"/>
    <cellStyle name="메모 2 2 4 3 3 5" xfId="22731" xr:uid="{00000000-0005-0000-0000-000070580000}"/>
    <cellStyle name="메모 2 2 4 3 3 6" xfId="22732" xr:uid="{00000000-0005-0000-0000-000071580000}"/>
    <cellStyle name="메모 2 2 4 3 4" xfId="22733" xr:uid="{00000000-0005-0000-0000-000072580000}"/>
    <cellStyle name="메모 2 2 4 3 4 2" xfId="22734" xr:uid="{00000000-0005-0000-0000-000073580000}"/>
    <cellStyle name="메모 2 2 4 3 5" xfId="22735" xr:uid="{00000000-0005-0000-0000-000074580000}"/>
    <cellStyle name="메모 2 2 4 3 5 2" xfId="22736" xr:uid="{00000000-0005-0000-0000-000075580000}"/>
    <cellStyle name="메모 2 2 4 3 6" xfId="22737" xr:uid="{00000000-0005-0000-0000-000076580000}"/>
    <cellStyle name="메모 2 2 4 3 7" xfId="22738" xr:uid="{00000000-0005-0000-0000-000077580000}"/>
    <cellStyle name="메모 2 2 4 3 8" xfId="22739" xr:uid="{00000000-0005-0000-0000-000078580000}"/>
    <cellStyle name="메모 2 2 4 3 9" xfId="22740" xr:uid="{00000000-0005-0000-0000-000079580000}"/>
    <cellStyle name="메모 2 2 4 4" xfId="22741" xr:uid="{00000000-0005-0000-0000-00007A580000}"/>
    <cellStyle name="메모 2 2 4 4 10" xfId="22742" xr:uid="{00000000-0005-0000-0000-00007B580000}"/>
    <cellStyle name="메모 2 2 4 4 2" xfId="22743" xr:uid="{00000000-0005-0000-0000-00007C580000}"/>
    <cellStyle name="메모 2 2 4 4 2 2" xfId="22744" xr:uid="{00000000-0005-0000-0000-00007D580000}"/>
    <cellStyle name="메모 2 2 4 4 2 2 2" xfId="22745" xr:uid="{00000000-0005-0000-0000-00007E580000}"/>
    <cellStyle name="메모 2 2 4 4 2 2 3" xfId="22746" xr:uid="{00000000-0005-0000-0000-00007F580000}"/>
    <cellStyle name="메모 2 2 4 4 2 2 4" xfId="22747" xr:uid="{00000000-0005-0000-0000-000080580000}"/>
    <cellStyle name="메모 2 2 4 4 2 2 5" xfId="22748" xr:uid="{00000000-0005-0000-0000-000081580000}"/>
    <cellStyle name="메모 2 2 4 4 2 3" xfId="22749" xr:uid="{00000000-0005-0000-0000-000082580000}"/>
    <cellStyle name="메모 2 2 4 4 2 4" xfId="22750" xr:uid="{00000000-0005-0000-0000-000083580000}"/>
    <cellStyle name="메모 2 2 4 4 2 5" xfId="22751" xr:uid="{00000000-0005-0000-0000-000084580000}"/>
    <cellStyle name="메모 2 2 4 4 2 6" xfId="22752" xr:uid="{00000000-0005-0000-0000-000085580000}"/>
    <cellStyle name="메모 2 2 4 4 2 7" xfId="22753" xr:uid="{00000000-0005-0000-0000-000086580000}"/>
    <cellStyle name="메모 2 2 4 4 3" xfId="22754" xr:uid="{00000000-0005-0000-0000-000087580000}"/>
    <cellStyle name="메모 2 2 4 4 3 2" xfId="22755" xr:uid="{00000000-0005-0000-0000-000088580000}"/>
    <cellStyle name="메모 2 2 4 4 3 3" xfId="22756" xr:uid="{00000000-0005-0000-0000-000089580000}"/>
    <cellStyle name="메모 2 2 4 4 3 4" xfId="22757" xr:uid="{00000000-0005-0000-0000-00008A580000}"/>
    <cellStyle name="메모 2 2 4 4 3 5" xfId="22758" xr:uid="{00000000-0005-0000-0000-00008B580000}"/>
    <cellStyle name="메모 2 2 4 4 3 6" xfId="22759" xr:uid="{00000000-0005-0000-0000-00008C580000}"/>
    <cellStyle name="메모 2 2 4 4 4" xfId="22760" xr:uid="{00000000-0005-0000-0000-00008D580000}"/>
    <cellStyle name="메모 2 2 4 4 4 2" xfId="22761" xr:uid="{00000000-0005-0000-0000-00008E580000}"/>
    <cellStyle name="메모 2 2 4 4 5" xfId="22762" xr:uid="{00000000-0005-0000-0000-00008F580000}"/>
    <cellStyle name="메모 2 2 4 4 5 2" xfId="22763" xr:uid="{00000000-0005-0000-0000-000090580000}"/>
    <cellStyle name="메모 2 2 4 4 6" xfId="22764" xr:uid="{00000000-0005-0000-0000-000091580000}"/>
    <cellStyle name="메모 2 2 4 4 7" xfId="22765" xr:uid="{00000000-0005-0000-0000-000092580000}"/>
    <cellStyle name="메모 2 2 4 4 8" xfId="22766" xr:uid="{00000000-0005-0000-0000-000093580000}"/>
    <cellStyle name="메모 2 2 4 4 9" xfId="22767" xr:uid="{00000000-0005-0000-0000-000094580000}"/>
    <cellStyle name="메모 2 2 4 5" xfId="22768" xr:uid="{00000000-0005-0000-0000-000095580000}"/>
    <cellStyle name="메모 2 2 4 5 10" xfId="22769" xr:uid="{00000000-0005-0000-0000-000096580000}"/>
    <cellStyle name="메모 2 2 4 5 2" xfId="22770" xr:uid="{00000000-0005-0000-0000-000097580000}"/>
    <cellStyle name="메모 2 2 4 5 2 2" xfId="22771" xr:uid="{00000000-0005-0000-0000-000098580000}"/>
    <cellStyle name="메모 2 2 4 5 2 3" xfId="22772" xr:uid="{00000000-0005-0000-0000-000099580000}"/>
    <cellStyle name="메모 2 2 4 5 2 4" xfId="22773" xr:uid="{00000000-0005-0000-0000-00009A580000}"/>
    <cellStyle name="메모 2 2 4 5 2 5" xfId="22774" xr:uid="{00000000-0005-0000-0000-00009B580000}"/>
    <cellStyle name="메모 2 2 4 5 2 6" xfId="22775" xr:uid="{00000000-0005-0000-0000-00009C580000}"/>
    <cellStyle name="메모 2 2 4 5 3" xfId="22776" xr:uid="{00000000-0005-0000-0000-00009D580000}"/>
    <cellStyle name="메모 2 2 4 5 3 2" xfId="22777" xr:uid="{00000000-0005-0000-0000-00009E580000}"/>
    <cellStyle name="메모 2 2 4 5 4" xfId="22778" xr:uid="{00000000-0005-0000-0000-00009F580000}"/>
    <cellStyle name="메모 2 2 4 5 4 2" xfId="22779" xr:uid="{00000000-0005-0000-0000-0000A0580000}"/>
    <cellStyle name="메모 2 2 4 5 5" xfId="22780" xr:uid="{00000000-0005-0000-0000-0000A1580000}"/>
    <cellStyle name="메모 2 2 4 5 5 2" xfId="22781" xr:uid="{00000000-0005-0000-0000-0000A2580000}"/>
    <cellStyle name="메모 2 2 4 5 6" xfId="22782" xr:uid="{00000000-0005-0000-0000-0000A3580000}"/>
    <cellStyle name="메모 2 2 4 5 7" xfId="22783" xr:uid="{00000000-0005-0000-0000-0000A4580000}"/>
    <cellStyle name="메모 2 2 4 5 8" xfId="22784" xr:uid="{00000000-0005-0000-0000-0000A5580000}"/>
    <cellStyle name="메모 2 2 4 5 9" xfId="22785" xr:uid="{00000000-0005-0000-0000-0000A6580000}"/>
    <cellStyle name="메모 2 2 4 6" xfId="22786" xr:uid="{00000000-0005-0000-0000-0000A7580000}"/>
    <cellStyle name="메모 2 2 4 6 2" xfId="22787" xr:uid="{00000000-0005-0000-0000-0000A8580000}"/>
    <cellStyle name="메모 2 2 4 6 3" xfId="22788" xr:uid="{00000000-0005-0000-0000-0000A9580000}"/>
    <cellStyle name="메모 2 2 4 6 4" xfId="22789" xr:uid="{00000000-0005-0000-0000-0000AA580000}"/>
    <cellStyle name="메모 2 2 4 6 5" xfId="22790" xr:uid="{00000000-0005-0000-0000-0000AB580000}"/>
    <cellStyle name="메모 2 2 4 6 6" xfId="22791" xr:uid="{00000000-0005-0000-0000-0000AC580000}"/>
    <cellStyle name="메모 2 2 4 7" xfId="22792" xr:uid="{00000000-0005-0000-0000-0000AD580000}"/>
    <cellStyle name="메모 2 2 4 7 2" xfId="22793" xr:uid="{00000000-0005-0000-0000-0000AE580000}"/>
    <cellStyle name="메모 2 2 4 8" xfId="22794" xr:uid="{00000000-0005-0000-0000-0000AF580000}"/>
    <cellStyle name="메모 2 2 4 8 2" xfId="22795" xr:uid="{00000000-0005-0000-0000-0000B0580000}"/>
    <cellStyle name="메모 2 2 4 9" xfId="22796" xr:uid="{00000000-0005-0000-0000-0000B1580000}"/>
    <cellStyle name="메모 2 2 4 9 2" xfId="22797" xr:uid="{00000000-0005-0000-0000-0000B2580000}"/>
    <cellStyle name="메모 2 2 5" xfId="22798" xr:uid="{00000000-0005-0000-0000-0000B3580000}"/>
    <cellStyle name="메모 2 2 5 10" xfId="22799" xr:uid="{00000000-0005-0000-0000-0000B4580000}"/>
    <cellStyle name="메모 2 2 5 11" xfId="22800" xr:uid="{00000000-0005-0000-0000-0000B5580000}"/>
    <cellStyle name="메모 2 2 5 12" xfId="22801" xr:uid="{00000000-0005-0000-0000-0000B6580000}"/>
    <cellStyle name="메모 2 2 5 13" xfId="22802" xr:uid="{00000000-0005-0000-0000-0000B7580000}"/>
    <cellStyle name="메모 2 2 5 14" xfId="22803" xr:uid="{00000000-0005-0000-0000-0000B8580000}"/>
    <cellStyle name="메모 2 2 5 2" xfId="22804" xr:uid="{00000000-0005-0000-0000-0000B9580000}"/>
    <cellStyle name="메모 2 2 5 2 10" xfId="22805" xr:uid="{00000000-0005-0000-0000-0000BA580000}"/>
    <cellStyle name="메모 2 2 5 2 11" xfId="22806" xr:uid="{00000000-0005-0000-0000-0000BB580000}"/>
    <cellStyle name="메모 2 2 5 2 12" xfId="22807" xr:uid="{00000000-0005-0000-0000-0000BC580000}"/>
    <cellStyle name="메모 2 2 5 2 2" xfId="22808" xr:uid="{00000000-0005-0000-0000-0000BD580000}"/>
    <cellStyle name="메모 2 2 5 2 2 10" xfId="22809" xr:uid="{00000000-0005-0000-0000-0000BE580000}"/>
    <cellStyle name="메모 2 2 5 2 2 2" xfId="22810" xr:uid="{00000000-0005-0000-0000-0000BF580000}"/>
    <cellStyle name="메모 2 2 5 2 2 2 2" xfId="22811" xr:uid="{00000000-0005-0000-0000-0000C0580000}"/>
    <cellStyle name="메모 2 2 5 2 2 2 2 2" xfId="22812" xr:uid="{00000000-0005-0000-0000-0000C1580000}"/>
    <cellStyle name="메모 2 2 5 2 2 2 2 3" xfId="22813" xr:uid="{00000000-0005-0000-0000-0000C2580000}"/>
    <cellStyle name="메모 2 2 5 2 2 2 2 4" xfId="22814" xr:uid="{00000000-0005-0000-0000-0000C3580000}"/>
    <cellStyle name="메모 2 2 5 2 2 2 2 5" xfId="22815" xr:uid="{00000000-0005-0000-0000-0000C4580000}"/>
    <cellStyle name="메모 2 2 5 2 2 2 3" xfId="22816" xr:uid="{00000000-0005-0000-0000-0000C5580000}"/>
    <cellStyle name="메모 2 2 5 2 2 2 4" xfId="22817" xr:uid="{00000000-0005-0000-0000-0000C6580000}"/>
    <cellStyle name="메모 2 2 5 2 2 2 5" xfId="22818" xr:uid="{00000000-0005-0000-0000-0000C7580000}"/>
    <cellStyle name="메모 2 2 5 2 2 2 6" xfId="22819" xr:uid="{00000000-0005-0000-0000-0000C8580000}"/>
    <cellStyle name="메모 2 2 5 2 2 2 7" xfId="22820" xr:uid="{00000000-0005-0000-0000-0000C9580000}"/>
    <cellStyle name="메모 2 2 5 2 2 3" xfId="22821" xr:uid="{00000000-0005-0000-0000-0000CA580000}"/>
    <cellStyle name="메모 2 2 5 2 2 3 2" xfId="22822" xr:uid="{00000000-0005-0000-0000-0000CB580000}"/>
    <cellStyle name="메모 2 2 5 2 2 3 3" xfId="22823" xr:uid="{00000000-0005-0000-0000-0000CC580000}"/>
    <cellStyle name="메모 2 2 5 2 2 3 4" xfId="22824" xr:uid="{00000000-0005-0000-0000-0000CD580000}"/>
    <cellStyle name="메모 2 2 5 2 2 3 5" xfId="22825" xr:uid="{00000000-0005-0000-0000-0000CE580000}"/>
    <cellStyle name="메모 2 2 5 2 2 3 6" xfId="22826" xr:uid="{00000000-0005-0000-0000-0000CF580000}"/>
    <cellStyle name="메모 2 2 5 2 2 4" xfId="22827" xr:uid="{00000000-0005-0000-0000-0000D0580000}"/>
    <cellStyle name="메모 2 2 5 2 2 4 2" xfId="22828" xr:uid="{00000000-0005-0000-0000-0000D1580000}"/>
    <cellStyle name="메모 2 2 5 2 2 5" xfId="22829" xr:uid="{00000000-0005-0000-0000-0000D2580000}"/>
    <cellStyle name="메모 2 2 5 2 2 5 2" xfId="22830" xr:uid="{00000000-0005-0000-0000-0000D3580000}"/>
    <cellStyle name="메모 2 2 5 2 2 6" xfId="22831" xr:uid="{00000000-0005-0000-0000-0000D4580000}"/>
    <cellStyle name="메모 2 2 5 2 2 7" xfId="22832" xr:uid="{00000000-0005-0000-0000-0000D5580000}"/>
    <cellStyle name="메모 2 2 5 2 2 8" xfId="22833" xr:uid="{00000000-0005-0000-0000-0000D6580000}"/>
    <cellStyle name="메모 2 2 5 2 2 9" xfId="22834" xr:uid="{00000000-0005-0000-0000-0000D7580000}"/>
    <cellStyle name="메모 2 2 5 2 3" xfId="22835" xr:uid="{00000000-0005-0000-0000-0000D8580000}"/>
    <cellStyle name="메모 2 2 5 2 3 10" xfId="22836" xr:uid="{00000000-0005-0000-0000-0000D9580000}"/>
    <cellStyle name="메모 2 2 5 2 3 2" xfId="22837" xr:uid="{00000000-0005-0000-0000-0000DA580000}"/>
    <cellStyle name="메모 2 2 5 2 3 2 2" xfId="22838" xr:uid="{00000000-0005-0000-0000-0000DB580000}"/>
    <cellStyle name="메모 2 2 5 2 3 2 3" xfId="22839" xr:uid="{00000000-0005-0000-0000-0000DC580000}"/>
    <cellStyle name="메모 2 2 5 2 3 2 4" xfId="22840" xr:uid="{00000000-0005-0000-0000-0000DD580000}"/>
    <cellStyle name="메모 2 2 5 2 3 2 5" xfId="22841" xr:uid="{00000000-0005-0000-0000-0000DE580000}"/>
    <cellStyle name="메모 2 2 5 2 3 2 6" xfId="22842" xr:uid="{00000000-0005-0000-0000-0000DF580000}"/>
    <cellStyle name="메모 2 2 5 2 3 3" xfId="22843" xr:uid="{00000000-0005-0000-0000-0000E0580000}"/>
    <cellStyle name="메모 2 2 5 2 3 3 2" xfId="22844" xr:uid="{00000000-0005-0000-0000-0000E1580000}"/>
    <cellStyle name="메모 2 2 5 2 3 4" xfId="22845" xr:uid="{00000000-0005-0000-0000-0000E2580000}"/>
    <cellStyle name="메모 2 2 5 2 3 4 2" xfId="22846" xr:uid="{00000000-0005-0000-0000-0000E3580000}"/>
    <cellStyle name="메모 2 2 5 2 3 5" xfId="22847" xr:uid="{00000000-0005-0000-0000-0000E4580000}"/>
    <cellStyle name="메모 2 2 5 2 3 5 2" xfId="22848" xr:uid="{00000000-0005-0000-0000-0000E5580000}"/>
    <cellStyle name="메모 2 2 5 2 3 6" xfId="22849" xr:uid="{00000000-0005-0000-0000-0000E6580000}"/>
    <cellStyle name="메모 2 2 5 2 3 7" xfId="22850" xr:uid="{00000000-0005-0000-0000-0000E7580000}"/>
    <cellStyle name="메모 2 2 5 2 3 8" xfId="22851" xr:uid="{00000000-0005-0000-0000-0000E8580000}"/>
    <cellStyle name="메모 2 2 5 2 3 9" xfId="22852" xr:uid="{00000000-0005-0000-0000-0000E9580000}"/>
    <cellStyle name="메모 2 2 5 2 4" xfId="22853" xr:uid="{00000000-0005-0000-0000-0000EA580000}"/>
    <cellStyle name="메모 2 2 5 2 4 2" xfId="22854" xr:uid="{00000000-0005-0000-0000-0000EB580000}"/>
    <cellStyle name="메모 2 2 5 2 4 3" xfId="22855" xr:uid="{00000000-0005-0000-0000-0000EC580000}"/>
    <cellStyle name="메모 2 2 5 2 4 4" xfId="22856" xr:uid="{00000000-0005-0000-0000-0000ED580000}"/>
    <cellStyle name="메모 2 2 5 2 4 5" xfId="22857" xr:uid="{00000000-0005-0000-0000-0000EE580000}"/>
    <cellStyle name="메모 2 2 5 2 4 6" xfId="22858" xr:uid="{00000000-0005-0000-0000-0000EF580000}"/>
    <cellStyle name="메모 2 2 5 2 5" xfId="22859" xr:uid="{00000000-0005-0000-0000-0000F0580000}"/>
    <cellStyle name="메모 2 2 5 2 5 2" xfId="22860" xr:uid="{00000000-0005-0000-0000-0000F1580000}"/>
    <cellStyle name="메모 2 2 5 2 6" xfId="22861" xr:uid="{00000000-0005-0000-0000-0000F2580000}"/>
    <cellStyle name="메모 2 2 5 2 6 2" xfId="22862" xr:uid="{00000000-0005-0000-0000-0000F3580000}"/>
    <cellStyle name="메모 2 2 5 2 7" xfId="22863" xr:uid="{00000000-0005-0000-0000-0000F4580000}"/>
    <cellStyle name="메모 2 2 5 2 7 2" xfId="22864" xr:uid="{00000000-0005-0000-0000-0000F5580000}"/>
    <cellStyle name="메모 2 2 5 2 8" xfId="22865" xr:uid="{00000000-0005-0000-0000-0000F6580000}"/>
    <cellStyle name="메모 2 2 5 2 9" xfId="22866" xr:uid="{00000000-0005-0000-0000-0000F7580000}"/>
    <cellStyle name="메모 2 2 5 3" xfId="22867" xr:uid="{00000000-0005-0000-0000-0000F8580000}"/>
    <cellStyle name="메모 2 2 5 3 10" xfId="22868" xr:uid="{00000000-0005-0000-0000-0000F9580000}"/>
    <cellStyle name="메모 2 2 5 3 2" xfId="22869" xr:uid="{00000000-0005-0000-0000-0000FA580000}"/>
    <cellStyle name="메모 2 2 5 3 2 2" xfId="22870" xr:uid="{00000000-0005-0000-0000-0000FB580000}"/>
    <cellStyle name="메모 2 2 5 3 2 2 2" xfId="22871" xr:uid="{00000000-0005-0000-0000-0000FC580000}"/>
    <cellStyle name="메모 2 2 5 3 2 2 3" xfId="22872" xr:uid="{00000000-0005-0000-0000-0000FD580000}"/>
    <cellStyle name="메모 2 2 5 3 2 2 4" xfId="22873" xr:uid="{00000000-0005-0000-0000-0000FE580000}"/>
    <cellStyle name="메모 2 2 5 3 2 2 5" xfId="22874" xr:uid="{00000000-0005-0000-0000-0000FF580000}"/>
    <cellStyle name="메모 2 2 5 3 2 3" xfId="22875" xr:uid="{00000000-0005-0000-0000-000000590000}"/>
    <cellStyle name="메모 2 2 5 3 2 4" xfId="22876" xr:uid="{00000000-0005-0000-0000-000001590000}"/>
    <cellStyle name="메모 2 2 5 3 2 5" xfId="22877" xr:uid="{00000000-0005-0000-0000-000002590000}"/>
    <cellStyle name="메모 2 2 5 3 2 6" xfId="22878" xr:uid="{00000000-0005-0000-0000-000003590000}"/>
    <cellStyle name="메모 2 2 5 3 2 7" xfId="22879" xr:uid="{00000000-0005-0000-0000-000004590000}"/>
    <cellStyle name="메모 2 2 5 3 3" xfId="22880" xr:uid="{00000000-0005-0000-0000-000005590000}"/>
    <cellStyle name="메모 2 2 5 3 3 2" xfId="22881" xr:uid="{00000000-0005-0000-0000-000006590000}"/>
    <cellStyle name="메모 2 2 5 3 3 3" xfId="22882" xr:uid="{00000000-0005-0000-0000-000007590000}"/>
    <cellStyle name="메모 2 2 5 3 3 4" xfId="22883" xr:uid="{00000000-0005-0000-0000-000008590000}"/>
    <cellStyle name="메모 2 2 5 3 3 5" xfId="22884" xr:uid="{00000000-0005-0000-0000-000009590000}"/>
    <cellStyle name="메모 2 2 5 3 3 6" xfId="22885" xr:uid="{00000000-0005-0000-0000-00000A590000}"/>
    <cellStyle name="메모 2 2 5 3 4" xfId="22886" xr:uid="{00000000-0005-0000-0000-00000B590000}"/>
    <cellStyle name="메모 2 2 5 3 4 2" xfId="22887" xr:uid="{00000000-0005-0000-0000-00000C590000}"/>
    <cellStyle name="메모 2 2 5 3 5" xfId="22888" xr:uid="{00000000-0005-0000-0000-00000D590000}"/>
    <cellStyle name="메모 2 2 5 3 5 2" xfId="22889" xr:uid="{00000000-0005-0000-0000-00000E590000}"/>
    <cellStyle name="메모 2 2 5 3 6" xfId="22890" xr:uid="{00000000-0005-0000-0000-00000F590000}"/>
    <cellStyle name="메모 2 2 5 3 7" xfId="22891" xr:uid="{00000000-0005-0000-0000-000010590000}"/>
    <cellStyle name="메모 2 2 5 3 8" xfId="22892" xr:uid="{00000000-0005-0000-0000-000011590000}"/>
    <cellStyle name="메모 2 2 5 3 9" xfId="22893" xr:uid="{00000000-0005-0000-0000-000012590000}"/>
    <cellStyle name="메모 2 2 5 4" xfId="22894" xr:uid="{00000000-0005-0000-0000-000013590000}"/>
    <cellStyle name="메모 2 2 5 4 10" xfId="22895" xr:uid="{00000000-0005-0000-0000-000014590000}"/>
    <cellStyle name="메모 2 2 5 4 2" xfId="22896" xr:uid="{00000000-0005-0000-0000-000015590000}"/>
    <cellStyle name="메모 2 2 5 4 2 2" xfId="22897" xr:uid="{00000000-0005-0000-0000-000016590000}"/>
    <cellStyle name="메모 2 2 5 4 2 2 2" xfId="22898" xr:uid="{00000000-0005-0000-0000-000017590000}"/>
    <cellStyle name="메모 2 2 5 4 2 2 3" xfId="22899" xr:uid="{00000000-0005-0000-0000-000018590000}"/>
    <cellStyle name="메모 2 2 5 4 2 2 4" xfId="22900" xr:uid="{00000000-0005-0000-0000-000019590000}"/>
    <cellStyle name="메모 2 2 5 4 2 2 5" xfId="22901" xr:uid="{00000000-0005-0000-0000-00001A590000}"/>
    <cellStyle name="메모 2 2 5 4 2 3" xfId="22902" xr:uid="{00000000-0005-0000-0000-00001B590000}"/>
    <cellStyle name="메모 2 2 5 4 2 4" xfId="22903" xr:uid="{00000000-0005-0000-0000-00001C590000}"/>
    <cellStyle name="메모 2 2 5 4 2 5" xfId="22904" xr:uid="{00000000-0005-0000-0000-00001D590000}"/>
    <cellStyle name="메모 2 2 5 4 2 6" xfId="22905" xr:uid="{00000000-0005-0000-0000-00001E590000}"/>
    <cellStyle name="메모 2 2 5 4 2 7" xfId="22906" xr:uid="{00000000-0005-0000-0000-00001F590000}"/>
    <cellStyle name="메모 2 2 5 4 3" xfId="22907" xr:uid="{00000000-0005-0000-0000-000020590000}"/>
    <cellStyle name="메모 2 2 5 4 3 2" xfId="22908" xr:uid="{00000000-0005-0000-0000-000021590000}"/>
    <cellStyle name="메모 2 2 5 4 3 3" xfId="22909" xr:uid="{00000000-0005-0000-0000-000022590000}"/>
    <cellStyle name="메모 2 2 5 4 3 4" xfId="22910" xr:uid="{00000000-0005-0000-0000-000023590000}"/>
    <cellStyle name="메모 2 2 5 4 3 5" xfId="22911" xr:uid="{00000000-0005-0000-0000-000024590000}"/>
    <cellStyle name="메모 2 2 5 4 3 6" xfId="22912" xr:uid="{00000000-0005-0000-0000-000025590000}"/>
    <cellStyle name="메모 2 2 5 4 4" xfId="22913" xr:uid="{00000000-0005-0000-0000-000026590000}"/>
    <cellStyle name="메모 2 2 5 4 4 2" xfId="22914" xr:uid="{00000000-0005-0000-0000-000027590000}"/>
    <cellStyle name="메모 2 2 5 4 5" xfId="22915" xr:uid="{00000000-0005-0000-0000-000028590000}"/>
    <cellStyle name="메모 2 2 5 4 5 2" xfId="22916" xr:uid="{00000000-0005-0000-0000-000029590000}"/>
    <cellStyle name="메모 2 2 5 4 6" xfId="22917" xr:uid="{00000000-0005-0000-0000-00002A590000}"/>
    <cellStyle name="메모 2 2 5 4 7" xfId="22918" xr:uid="{00000000-0005-0000-0000-00002B590000}"/>
    <cellStyle name="메모 2 2 5 4 8" xfId="22919" xr:uid="{00000000-0005-0000-0000-00002C590000}"/>
    <cellStyle name="메모 2 2 5 4 9" xfId="22920" xr:uid="{00000000-0005-0000-0000-00002D590000}"/>
    <cellStyle name="메모 2 2 5 5" xfId="22921" xr:uid="{00000000-0005-0000-0000-00002E590000}"/>
    <cellStyle name="메모 2 2 5 5 10" xfId="22922" xr:uid="{00000000-0005-0000-0000-00002F590000}"/>
    <cellStyle name="메모 2 2 5 5 2" xfId="22923" xr:uid="{00000000-0005-0000-0000-000030590000}"/>
    <cellStyle name="메모 2 2 5 5 2 2" xfId="22924" xr:uid="{00000000-0005-0000-0000-000031590000}"/>
    <cellStyle name="메모 2 2 5 5 2 3" xfId="22925" xr:uid="{00000000-0005-0000-0000-000032590000}"/>
    <cellStyle name="메모 2 2 5 5 2 4" xfId="22926" xr:uid="{00000000-0005-0000-0000-000033590000}"/>
    <cellStyle name="메모 2 2 5 5 2 5" xfId="22927" xr:uid="{00000000-0005-0000-0000-000034590000}"/>
    <cellStyle name="메모 2 2 5 5 2 6" xfId="22928" xr:uid="{00000000-0005-0000-0000-000035590000}"/>
    <cellStyle name="메모 2 2 5 5 3" xfId="22929" xr:uid="{00000000-0005-0000-0000-000036590000}"/>
    <cellStyle name="메모 2 2 5 5 3 2" xfId="22930" xr:uid="{00000000-0005-0000-0000-000037590000}"/>
    <cellStyle name="메모 2 2 5 5 4" xfId="22931" xr:uid="{00000000-0005-0000-0000-000038590000}"/>
    <cellStyle name="메모 2 2 5 5 4 2" xfId="22932" xr:uid="{00000000-0005-0000-0000-000039590000}"/>
    <cellStyle name="메모 2 2 5 5 5" xfId="22933" xr:uid="{00000000-0005-0000-0000-00003A590000}"/>
    <cellStyle name="메모 2 2 5 5 5 2" xfId="22934" xr:uid="{00000000-0005-0000-0000-00003B590000}"/>
    <cellStyle name="메모 2 2 5 5 6" xfId="22935" xr:uid="{00000000-0005-0000-0000-00003C590000}"/>
    <cellStyle name="메모 2 2 5 5 7" xfId="22936" xr:uid="{00000000-0005-0000-0000-00003D590000}"/>
    <cellStyle name="메모 2 2 5 5 8" xfId="22937" xr:uid="{00000000-0005-0000-0000-00003E590000}"/>
    <cellStyle name="메모 2 2 5 5 9" xfId="22938" xr:uid="{00000000-0005-0000-0000-00003F590000}"/>
    <cellStyle name="메모 2 2 5 6" xfId="22939" xr:uid="{00000000-0005-0000-0000-000040590000}"/>
    <cellStyle name="메모 2 2 5 6 2" xfId="22940" xr:uid="{00000000-0005-0000-0000-000041590000}"/>
    <cellStyle name="메모 2 2 5 6 3" xfId="22941" xr:uid="{00000000-0005-0000-0000-000042590000}"/>
    <cellStyle name="메모 2 2 5 6 4" xfId="22942" xr:uid="{00000000-0005-0000-0000-000043590000}"/>
    <cellStyle name="메모 2 2 5 6 5" xfId="22943" xr:uid="{00000000-0005-0000-0000-000044590000}"/>
    <cellStyle name="메모 2 2 5 6 6" xfId="22944" xr:uid="{00000000-0005-0000-0000-000045590000}"/>
    <cellStyle name="메모 2 2 5 7" xfId="22945" xr:uid="{00000000-0005-0000-0000-000046590000}"/>
    <cellStyle name="메모 2 2 5 7 2" xfId="22946" xr:uid="{00000000-0005-0000-0000-000047590000}"/>
    <cellStyle name="메모 2 2 5 8" xfId="22947" xr:uid="{00000000-0005-0000-0000-000048590000}"/>
    <cellStyle name="메모 2 2 5 8 2" xfId="22948" xr:uid="{00000000-0005-0000-0000-000049590000}"/>
    <cellStyle name="메모 2 2 5 9" xfId="22949" xr:uid="{00000000-0005-0000-0000-00004A590000}"/>
    <cellStyle name="메모 2 2 5 9 2" xfId="22950" xr:uid="{00000000-0005-0000-0000-00004B590000}"/>
    <cellStyle name="메모 2 2 6" xfId="22951" xr:uid="{00000000-0005-0000-0000-00004C590000}"/>
    <cellStyle name="메모 2 2 6 10" xfId="22952" xr:uid="{00000000-0005-0000-0000-00004D590000}"/>
    <cellStyle name="메모 2 2 6 11" xfId="22953" xr:uid="{00000000-0005-0000-0000-00004E590000}"/>
    <cellStyle name="메모 2 2 6 12" xfId="22954" xr:uid="{00000000-0005-0000-0000-00004F590000}"/>
    <cellStyle name="메모 2 2 6 13" xfId="22955" xr:uid="{00000000-0005-0000-0000-000050590000}"/>
    <cellStyle name="메모 2 2 6 2" xfId="22956" xr:uid="{00000000-0005-0000-0000-000051590000}"/>
    <cellStyle name="메모 2 2 6 2 10" xfId="22957" xr:uid="{00000000-0005-0000-0000-000052590000}"/>
    <cellStyle name="메모 2 2 6 2 2" xfId="22958" xr:uid="{00000000-0005-0000-0000-000053590000}"/>
    <cellStyle name="메모 2 2 6 2 2 2" xfId="22959" xr:uid="{00000000-0005-0000-0000-000054590000}"/>
    <cellStyle name="메모 2 2 6 2 2 2 2" xfId="22960" xr:uid="{00000000-0005-0000-0000-000055590000}"/>
    <cellStyle name="메모 2 2 6 2 2 2 3" xfId="22961" xr:uid="{00000000-0005-0000-0000-000056590000}"/>
    <cellStyle name="메모 2 2 6 2 2 2 4" xfId="22962" xr:uid="{00000000-0005-0000-0000-000057590000}"/>
    <cellStyle name="메모 2 2 6 2 2 2 5" xfId="22963" xr:uid="{00000000-0005-0000-0000-000058590000}"/>
    <cellStyle name="메모 2 2 6 2 2 3" xfId="22964" xr:uid="{00000000-0005-0000-0000-000059590000}"/>
    <cellStyle name="메모 2 2 6 2 2 4" xfId="22965" xr:uid="{00000000-0005-0000-0000-00005A590000}"/>
    <cellStyle name="메모 2 2 6 2 2 5" xfId="22966" xr:uid="{00000000-0005-0000-0000-00005B590000}"/>
    <cellStyle name="메모 2 2 6 2 2 6" xfId="22967" xr:uid="{00000000-0005-0000-0000-00005C590000}"/>
    <cellStyle name="메모 2 2 6 2 2 7" xfId="22968" xr:uid="{00000000-0005-0000-0000-00005D590000}"/>
    <cellStyle name="메모 2 2 6 2 3" xfId="22969" xr:uid="{00000000-0005-0000-0000-00005E590000}"/>
    <cellStyle name="메모 2 2 6 2 3 2" xfId="22970" xr:uid="{00000000-0005-0000-0000-00005F590000}"/>
    <cellStyle name="메모 2 2 6 2 3 3" xfId="22971" xr:uid="{00000000-0005-0000-0000-000060590000}"/>
    <cellStyle name="메모 2 2 6 2 3 4" xfId="22972" xr:uid="{00000000-0005-0000-0000-000061590000}"/>
    <cellStyle name="메모 2 2 6 2 3 5" xfId="22973" xr:uid="{00000000-0005-0000-0000-000062590000}"/>
    <cellStyle name="메모 2 2 6 2 3 6" xfId="22974" xr:uid="{00000000-0005-0000-0000-000063590000}"/>
    <cellStyle name="메모 2 2 6 2 4" xfId="22975" xr:uid="{00000000-0005-0000-0000-000064590000}"/>
    <cellStyle name="메모 2 2 6 2 4 2" xfId="22976" xr:uid="{00000000-0005-0000-0000-000065590000}"/>
    <cellStyle name="메모 2 2 6 2 5" xfId="22977" xr:uid="{00000000-0005-0000-0000-000066590000}"/>
    <cellStyle name="메모 2 2 6 2 5 2" xfId="22978" xr:uid="{00000000-0005-0000-0000-000067590000}"/>
    <cellStyle name="메모 2 2 6 2 6" xfId="22979" xr:uid="{00000000-0005-0000-0000-000068590000}"/>
    <cellStyle name="메모 2 2 6 2 7" xfId="22980" xr:uid="{00000000-0005-0000-0000-000069590000}"/>
    <cellStyle name="메모 2 2 6 2 8" xfId="22981" xr:uid="{00000000-0005-0000-0000-00006A590000}"/>
    <cellStyle name="메모 2 2 6 2 9" xfId="22982" xr:uid="{00000000-0005-0000-0000-00006B590000}"/>
    <cellStyle name="메모 2 2 6 3" xfId="22983" xr:uid="{00000000-0005-0000-0000-00006C590000}"/>
    <cellStyle name="메모 2 2 6 3 10" xfId="22984" xr:uid="{00000000-0005-0000-0000-00006D590000}"/>
    <cellStyle name="메모 2 2 6 3 2" xfId="22985" xr:uid="{00000000-0005-0000-0000-00006E590000}"/>
    <cellStyle name="메모 2 2 6 3 2 2" xfId="22986" xr:uid="{00000000-0005-0000-0000-00006F590000}"/>
    <cellStyle name="메모 2 2 6 3 2 2 2" xfId="22987" xr:uid="{00000000-0005-0000-0000-000070590000}"/>
    <cellStyle name="메모 2 2 6 3 2 2 3" xfId="22988" xr:uid="{00000000-0005-0000-0000-000071590000}"/>
    <cellStyle name="메모 2 2 6 3 2 2 4" xfId="22989" xr:uid="{00000000-0005-0000-0000-000072590000}"/>
    <cellStyle name="메모 2 2 6 3 2 2 5" xfId="22990" xr:uid="{00000000-0005-0000-0000-000073590000}"/>
    <cellStyle name="메모 2 2 6 3 2 3" xfId="22991" xr:uid="{00000000-0005-0000-0000-000074590000}"/>
    <cellStyle name="메모 2 2 6 3 2 4" xfId="22992" xr:uid="{00000000-0005-0000-0000-000075590000}"/>
    <cellStyle name="메모 2 2 6 3 2 5" xfId="22993" xr:uid="{00000000-0005-0000-0000-000076590000}"/>
    <cellStyle name="메모 2 2 6 3 2 6" xfId="22994" xr:uid="{00000000-0005-0000-0000-000077590000}"/>
    <cellStyle name="메모 2 2 6 3 2 7" xfId="22995" xr:uid="{00000000-0005-0000-0000-000078590000}"/>
    <cellStyle name="메모 2 2 6 3 3" xfId="22996" xr:uid="{00000000-0005-0000-0000-000079590000}"/>
    <cellStyle name="메모 2 2 6 3 3 2" xfId="22997" xr:uid="{00000000-0005-0000-0000-00007A590000}"/>
    <cellStyle name="메모 2 2 6 3 3 3" xfId="22998" xr:uid="{00000000-0005-0000-0000-00007B590000}"/>
    <cellStyle name="메모 2 2 6 3 3 4" xfId="22999" xr:uid="{00000000-0005-0000-0000-00007C590000}"/>
    <cellStyle name="메모 2 2 6 3 3 5" xfId="23000" xr:uid="{00000000-0005-0000-0000-00007D590000}"/>
    <cellStyle name="메모 2 2 6 3 3 6" xfId="23001" xr:uid="{00000000-0005-0000-0000-00007E590000}"/>
    <cellStyle name="메모 2 2 6 3 4" xfId="23002" xr:uid="{00000000-0005-0000-0000-00007F590000}"/>
    <cellStyle name="메모 2 2 6 3 4 2" xfId="23003" xr:uid="{00000000-0005-0000-0000-000080590000}"/>
    <cellStyle name="메모 2 2 6 3 5" xfId="23004" xr:uid="{00000000-0005-0000-0000-000081590000}"/>
    <cellStyle name="메모 2 2 6 3 5 2" xfId="23005" xr:uid="{00000000-0005-0000-0000-000082590000}"/>
    <cellStyle name="메모 2 2 6 3 6" xfId="23006" xr:uid="{00000000-0005-0000-0000-000083590000}"/>
    <cellStyle name="메모 2 2 6 3 7" xfId="23007" xr:uid="{00000000-0005-0000-0000-000084590000}"/>
    <cellStyle name="메모 2 2 6 3 8" xfId="23008" xr:uid="{00000000-0005-0000-0000-000085590000}"/>
    <cellStyle name="메모 2 2 6 3 9" xfId="23009" xr:uid="{00000000-0005-0000-0000-000086590000}"/>
    <cellStyle name="메모 2 2 6 4" xfId="23010" xr:uid="{00000000-0005-0000-0000-000087590000}"/>
    <cellStyle name="메모 2 2 6 4 10" xfId="23011" xr:uid="{00000000-0005-0000-0000-000088590000}"/>
    <cellStyle name="메모 2 2 6 4 2" xfId="23012" xr:uid="{00000000-0005-0000-0000-000089590000}"/>
    <cellStyle name="메모 2 2 6 4 2 2" xfId="23013" xr:uid="{00000000-0005-0000-0000-00008A590000}"/>
    <cellStyle name="메모 2 2 6 4 2 3" xfId="23014" xr:uid="{00000000-0005-0000-0000-00008B590000}"/>
    <cellStyle name="메모 2 2 6 4 2 4" xfId="23015" xr:uid="{00000000-0005-0000-0000-00008C590000}"/>
    <cellStyle name="메모 2 2 6 4 2 5" xfId="23016" xr:uid="{00000000-0005-0000-0000-00008D590000}"/>
    <cellStyle name="메모 2 2 6 4 2 6" xfId="23017" xr:uid="{00000000-0005-0000-0000-00008E590000}"/>
    <cellStyle name="메모 2 2 6 4 3" xfId="23018" xr:uid="{00000000-0005-0000-0000-00008F590000}"/>
    <cellStyle name="메모 2 2 6 4 3 2" xfId="23019" xr:uid="{00000000-0005-0000-0000-000090590000}"/>
    <cellStyle name="메모 2 2 6 4 4" xfId="23020" xr:uid="{00000000-0005-0000-0000-000091590000}"/>
    <cellStyle name="메모 2 2 6 4 4 2" xfId="23021" xr:uid="{00000000-0005-0000-0000-000092590000}"/>
    <cellStyle name="메모 2 2 6 4 5" xfId="23022" xr:uid="{00000000-0005-0000-0000-000093590000}"/>
    <cellStyle name="메모 2 2 6 4 5 2" xfId="23023" xr:uid="{00000000-0005-0000-0000-000094590000}"/>
    <cellStyle name="메모 2 2 6 4 6" xfId="23024" xr:uid="{00000000-0005-0000-0000-000095590000}"/>
    <cellStyle name="메모 2 2 6 4 7" xfId="23025" xr:uid="{00000000-0005-0000-0000-000096590000}"/>
    <cellStyle name="메모 2 2 6 4 8" xfId="23026" xr:uid="{00000000-0005-0000-0000-000097590000}"/>
    <cellStyle name="메모 2 2 6 4 9" xfId="23027" xr:uid="{00000000-0005-0000-0000-000098590000}"/>
    <cellStyle name="메모 2 2 6 5" xfId="23028" xr:uid="{00000000-0005-0000-0000-000099590000}"/>
    <cellStyle name="메모 2 2 6 5 2" xfId="23029" xr:uid="{00000000-0005-0000-0000-00009A590000}"/>
    <cellStyle name="메모 2 2 6 5 3" xfId="23030" xr:uid="{00000000-0005-0000-0000-00009B590000}"/>
    <cellStyle name="메모 2 2 6 5 4" xfId="23031" xr:uid="{00000000-0005-0000-0000-00009C590000}"/>
    <cellStyle name="메모 2 2 6 5 5" xfId="23032" xr:uid="{00000000-0005-0000-0000-00009D590000}"/>
    <cellStyle name="메모 2 2 6 5 6" xfId="23033" xr:uid="{00000000-0005-0000-0000-00009E590000}"/>
    <cellStyle name="메모 2 2 6 6" xfId="23034" xr:uid="{00000000-0005-0000-0000-00009F590000}"/>
    <cellStyle name="메모 2 2 6 6 2" xfId="23035" xr:uid="{00000000-0005-0000-0000-0000A0590000}"/>
    <cellStyle name="메모 2 2 6 7" xfId="23036" xr:uid="{00000000-0005-0000-0000-0000A1590000}"/>
    <cellStyle name="메모 2 2 6 7 2" xfId="23037" xr:uid="{00000000-0005-0000-0000-0000A2590000}"/>
    <cellStyle name="메모 2 2 6 8" xfId="23038" xr:uid="{00000000-0005-0000-0000-0000A3590000}"/>
    <cellStyle name="메모 2 2 6 8 2" xfId="23039" xr:uid="{00000000-0005-0000-0000-0000A4590000}"/>
    <cellStyle name="메모 2 2 6 9" xfId="23040" xr:uid="{00000000-0005-0000-0000-0000A5590000}"/>
    <cellStyle name="메모 2 2 7" xfId="23041" xr:uid="{00000000-0005-0000-0000-0000A6590000}"/>
    <cellStyle name="메모 2 2 7 10" xfId="23042" xr:uid="{00000000-0005-0000-0000-0000A7590000}"/>
    <cellStyle name="메모 2 2 7 11" xfId="23043" xr:uid="{00000000-0005-0000-0000-0000A8590000}"/>
    <cellStyle name="메모 2 2 7 12" xfId="23044" xr:uid="{00000000-0005-0000-0000-0000A9590000}"/>
    <cellStyle name="메모 2 2 7 2" xfId="23045" xr:uid="{00000000-0005-0000-0000-0000AA590000}"/>
    <cellStyle name="메모 2 2 7 2 10" xfId="23046" xr:uid="{00000000-0005-0000-0000-0000AB590000}"/>
    <cellStyle name="메모 2 2 7 2 2" xfId="23047" xr:uid="{00000000-0005-0000-0000-0000AC590000}"/>
    <cellStyle name="메모 2 2 7 2 2 2" xfId="23048" xr:uid="{00000000-0005-0000-0000-0000AD590000}"/>
    <cellStyle name="메모 2 2 7 2 2 2 2" xfId="23049" xr:uid="{00000000-0005-0000-0000-0000AE590000}"/>
    <cellStyle name="메모 2 2 7 2 2 2 3" xfId="23050" xr:uid="{00000000-0005-0000-0000-0000AF590000}"/>
    <cellStyle name="메모 2 2 7 2 2 2 4" xfId="23051" xr:uid="{00000000-0005-0000-0000-0000B0590000}"/>
    <cellStyle name="메모 2 2 7 2 2 2 5" xfId="23052" xr:uid="{00000000-0005-0000-0000-0000B1590000}"/>
    <cellStyle name="메모 2 2 7 2 2 3" xfId="23053" xr:uid="{00000000-0005-0000-0000-0000B2590000}"/>
    <cellStyle name="메모 2 2 7 2 2 4" xfId="23054" xr:uid="{00000000-0005-0000-0000-0000B3590000}"/>
    <cellStyle name="메모 2 2 7 2 2 5" xfId="23055" xr:uid="{00000000-0005-0000-0000-0000B4590000}"/>
    <cellStyle name="메모 2 2 7 2 2 6" xfId="23056" xr:uid="{00000000-0005-0000-0000-0000B5590000}"/>
    <cellStyle name="메모 2 2 7 2 2 7" xfId="23057" xr:uid="{00000000-0005-0000-0000-0000B6590000}"/>
    <cellStyle name="메모 2 2 7 2 3" xfId="23058" xr:uid="{00000000-0005-0000-0000-0000B7590000}"/>
    <cellStyle name="메모 2 2 7 2 3 2" xfId="23059" xr:uid="{00000000-0005-0000-0000-0000B8590000}"/>
    <cellStyle name="메모 2 2 7 2 3 3" xfId="23060" xr:uid="{00000000-0005-0000-0000-0000B9590000}"/>
    <cellStyle name="메모 2 2 7 2 3 4" xfId="23061" xr:uid="{00000000-0005-0000-0000-0000BA590000}"/>
    <cellStyle name="메모 2 2 7 2 3 5" xfId="23062" xr:uid="{00000000-0005-0000-0000-0000BB590000}"/>
    <cellStyle name="메모 2 2 7 2 3 6" xfId="23063" xr:uid="{00000000-0005-0000-0000-0000BC590000}"/>
    <cellStyle name="메모 2 2 7 2 4" xfId="23064" xr:uid="{00000000-0005-0000-0000-0000BD590000}"/>
    <cellStyle name="메모 2 2 7 2 4 2" xfId="23065" xr:uid="{00000000-0005-0000-0000-0000BE590000}"/>
    <cellStyle name="메모 2 2 7 2 5" xfId="23066" xr:uid="{00000000-0005-0000-0000-0000BF590000}"/>
    <cellStyle name="메모 2 2 7 2 5 2" xfId="23067" xr:uid="{00000000-0005-0000-0000-0000C0590000}"/>
    <cellStyle name="메모 2 2 7 2 6" xfId="23068" xr:uid="{00000000-0005-0000-0000-0000C1590000}"/>
    <cellStyle name="메모 2 2 7 2 7" xfId="23069" xr:uid="{00000000-0005-0000-0000-0000C2590000}"/>
    <cellStyle name="메모 2 2 7 2 8" xfId="23070" xr:uid="{00000000-0005-0000-0000-0000C3590000}"/>
    <cellStyle name="메모 2 2 7 2 9" xfId="23071" xr:uid="{00000000-0005-0000-0000-0000C4590000}"/>
    <cellStyle name="메모 2 2 7 3" xfId="23072" xr:uid="{00000000-0005-0000-0000-0000C5590000}"/>
    <cellStyle name="메모 2 2 7 3 10" xfId="23073" xr:uid="{00000000-0005-0000-0000-0000C6590000}"/>
    <cellStyle name="메모 2 2 7 3 2" xfId="23074" xr:uid="{00000000-0005-0000-0000-0000C7590000}"/>
    <cellStyle name="메모 2 2 7 3 2 2" xfId="23075" xr:uid="{00000000-0005-0000-0000-0000C8590000}"/>
    <cellStyle name="메모 2 2 7 3 2 3" xfId="23076" xr:uid="{00000000-0005-0000-0000-0000C9590000}"/>
    <cellStyle name="메모 2 2 7 3 2 4" xfId="23077" xr:uid="{00000000-0005-0000-0000-0000CA590000}"/>
    <cellStyle name="메모 2 2 7 3 2 5" xfId="23078" xr:uid="{00000000-0005-0000-0000-0000CB590000}"/>
    <cellStyle name="메모 2 2 7 3 2 6" xfId="23079" xr:uid="{00000000-0005-0000-0000-0000CC590000}"/>
    <cellStyle name="메모 2 2 7 3 3" xfId="23080" xr:uid="{00000000-0005-0000-0000-0000CD590000}"/>
    <cellStyle name="메모 2 2 7 3 3 2" xfId="23081" xr:uid="{00000000-0005-0000-0000-0000CE590000}"/>
    <cellStyle name="메모 2 2 7 3 4" xfId="23082" xr:uid="{00000000-0005-0000-0000-0000CF590000}"/>
    <cellStyle name="메모 2 2 7 3 4 2" xfId="23083" xr:uid="{00000000-0005-0000-0000-0000D0590000}"/>
    <cellStyle name="메모 2 2 7 3 5" xfId="23084" xr:uid="{00000000-0005-0000-0000-0000D1590000}"/>
    <cellStyle name="메모 2 2 7 3 5 2" xfId="23085" xr:uid="{00000000-0005-0000-0000-0000D2590000}"/>
    <cellStyle name="메모 2 2 7 3 6" xfId="23086" xr:uid="{00000000-0005-0000-0000-0000D3590000}"/>
    <cellStyle name="메모 2 2 7 3 7" xfId="23087" xr:uid="{00000000-0005-0000-0000-0000D4590000}"/>
    <cellStyle name="메모 2 2 7 3 8" xfId="23088" xr:uid="{00000000-0005-0000-0000-0000D5590000}"/>
    <cellStyle name="메모 2 2 7 3 9" xfId="23089" xr:uid="{00000000-0005-0000-0000-0000D6590000}"/>
    <cellStyle name="메모 2 2 7 4" xfId="23090" xr:uid="{00000000-0005-0000-0000-0000D7590000}"/>
    <cellStyle name="메모 2 2 7 4 2" xfId="23091" xr:uid="{00000000-0005-0000-0000-0000D8590000}"/>
    <cellStyle name="메모 2 2 7 4 3" xfId="23092" xr:uid="{00000000-0005-0000-0000-0000D9590000}"/>
    <cellStyle name="메모 2 2 7 4 4" xfId="23093" xr:uid="{00000000-0005-0000-0000-0000DA590000}"/>
    <cellStyle name="메모 2 2 7 4 5" xfId="23094" xr:uid="{00000000-0005-0000-0000-0000DB590000}"/>
    <cellStyle name="메모 2 2 7 4 6" xfId="23095" xr:uid="{00000000-0005-0000-0000-0000DC590000}"/>
    <cellStyle name="메모 2 2 7 5" xfId="23096" xr:uid="{00000000-0005-0000-0000-0000DD590000}"/>
    <cellStyle name="메모 2 2 7 5 2" xfId="23097" xr:uid="{00000000-0005-0000-0000-0000DE590000}"/>
    <cellStyle name="메모 2 2 7 6" xfId="23098" xr:uid="{00000000-0005-0000-0000-0000DF590000}"/>
    <cellStyle name="메모 2 2 7 6 2" xfId="23099" xr:uid="{00000000-0005-0000-0000-0000E0590000}"/>
    <cellStyle name="메모 2 2 7 7" xfId="23100" xr:uid="{00000000-0005-0000-0000-0000E1590000}"/>
    <cellStyle name="메모 2 2 7 7 2" xfId="23101" xr:uid="{00000000-0005-0000-0000-0000E2590000}"/>
    <cellStyle name="메모 2 2 7 8" xfId="23102" xr:uid="{00000000-0005-0000-0000-0000E3590000}"/>
    <cellStyle name="메모 2 2 7 9" xfId="23103" xr:uid="{00000000-0005-0000-0000-0000E4590000}"/>
    <cellStyle name="메모 2 2 8" xfId="23104" xr:uid="{00000000-0005-0000-0000-0000E5590000}"/>
    <cellStyle name="메모 2 2 8 10" xfId="23105" xr:uid="{00000000-0005-0000-0000-0000E6590000}"/>
    <cellStyle name="메모 2 2 8 2" xfId="23106" xr:uid="{00000000-0005-0000-0000-0000E7590000}"/>
    <cellStyle name="메모 2 2 8 2 2" xfId="23107" xr:uid="{00000000-0005-0000-0000-0000E8590000}"/>
    <cellStyle name="메모 2 2 8 2 2 2" xfId="23108" xr:uid="{00000000-0005-0000-0000-0000E9590000}"/>
    <cellStyle name="메모 2 2 8 2 2 3" xfId="23109" xr:uid="{00000000-0005-0000-0000-0000EA590000}"/>
    <cellStyle name="메모 2 2 8 2 2 4" xfId="23110" xr:uid="{00000000-0005-0000-0000-0000EB590000}"/>
    <cellStyle name="메모 2 2 8 2 2 5" xfId="23111" xr:uid="{00000000-0005-0000-0000-0000EC590000}"/>
    <cellStyle name="메모 2 2 8 2 3" xfId="23112" xr:uid="{00000000-0005-0000-0000-0000ED590000}"/>
    <cellStyle name="메모 2 2 8 2 4" xfId="23113" xr:uid="{00000000-0005-0000-0000-0000EE590000}"/>
    <cellStyle name="메모 2 2 8 2 5" xfId="23114" xr:uid="{00000000-0005-0000-0000-0000EF590000}"/>
    <cellStyle name="메모 2 2 8 2 6" xfId="23115" xr:uid="{00000000-0005-0000-0000-0000F0590000}"/>
    <cellStyle name="메모 2 2 8 2 7" xfId="23116" xr:uid="{00000000-0005-0000-0000-0000F1590000}"/>
    <cellStyle name="메모 2 2 8 3" xfId="23117" xr:uid="{00000000-0005-0000-0000-0000F2590000}"/>
    <cellStyle name="메모 2 2 8 3 2" xfId="23118" xr:uid="{00000000-0005-0000-0000-0000F3590000}"/>
    <cellStyle name="메모 2 2 8 3 3" xfId="23119" xr:uid="{00000000-0005-0000-0000-0000F4590000}"/>
    <cellStyle name="메모 2 2 8 3 4" xfId="23120" xr:uid="{00000000-0005-0000-0000-0000F5590000}"/>
    <cellStyle name="메모 2 2 8 3 5" xfId="23121" xr:uid="{00000000-0005-0000-0000-0000F6590000}"/>
    <cellStyle name="메모 2 2 8 3 6" xfId="23122" xr:uid="{00000000-0005-0000-0000-0000F7590000}"/>
    <cellStyle name="메모 2 2 8 4" xfId="23123" xr:uid="{00000000-0005-0000-0000-0000F8590000}"/>
    <cellStyle name="메모 2 2 8 4 2" xfId="23124" xr:uid="{00000000-0005-0000-0000-0000F9590000}"/>
    <cellStyle name="메모 2 2 8 5" xfId="23125" xr:uid="{00000000-0005-0000-0000-0000FA590000}"/>
    <cellStyle name="메모 2 2 8 5 2" xfId="23126" xr:uid="{00000000-0005-0000-0000-0000FB590000}"/>
    <cellStyle name="메모 2 2 8 6" xfId="23127" xr:uid="{00000000-0005-0000-0000-0000FC590000}"/>
    <cellStyle name="메모 2 2 8 7" xfId="23128" xr:uid="{00000000-0005-0000-0000-0000FD590000}"/>
    <cellStyle name="메모 2 2 8 8" xfId="23129" xr:uid="{00000000-0005-0000-0000-0000FE590000}"/>
    <cellStyle name="메모 2 2 8 9" xfId="23130" xr:uid="{00000000-0005-0000-0000-0000FF590000}"/>
    <cellStyle name="메모 2 2 9" xfId="23131" xr:uid="{00000000-0005-0000-0000-0000005A0000}"/>
    <cellStyle name="메모 2 2 9 10" xfId="23132" xr:uid="{00000000-0005-0000-0000-0000015A0000}"/>
    <cellStyle name="메모 2 2 9 2" xfId="23133" xr:uid="{00000000-0005-0000-0000-0000025A0000}"/>
    <cellStyle name="메모 2 2 9 2 2" xfId="23134" xr:uid="{00000000-0005-0000-0000-0000035A0000}"/>
    <cellStyle name="메모 2 2 9 2 3" xfId="23135" xr:uid="{00000000-0005-0000-0000-0000045A0000}"/>
    <cellStyle name="메모 2 2 9 2 4" xfId="23136" xr:uid="{00000000-0005-0000-0000-0000055A0000}"/>
    <cellStyle name="메모 2 2 9 2 5" xfId="23137" xr:uid="{00000000-0005-0000-0000-0000065A0000}"/>
    <cellStyle name="메모 2 2 9 2 6" xfId="23138" xr:uid="{00000000-0005-0000-0000-0000075A0000}"/>
    <cellStyle name="메모 2 2 9 3" xfId="23139" xr:uid="{00000000-0005-0000-0000-0000085A0000}"/>
    <cellStyle name="메모 2 2 9 3 2" xfId="23140" xr:uid="{00000000-0005-0000-0000-0000095A0000}"/>
    <cellStyle name="메모 2 2 9 4" xfId="23141" xr:uid="{00000000-0005-0000-0000-00000A5A0000}"/>
    <cellStyle name="메모 2 2 9 4 2" xfId="23142" xr:uid="{00000000-0005-0000-0000-00000B5A0000}"/>
    <cellStyle name="메모 2 2 9 5" xfId="23143" xr:uid="{00000000-0005-0000-0000-00000C5A0000}"/>
    <cellStyle name="메모 2 2 9 5 2" xfId="23144" xr:uid="{00000000-0005-0000-0000-00000D5A0000}"/>
    <cellStyle name="메모 2 2 9 6" xfId="23145" xr:uid="{00000000-0005-0000-0000-00000E5A0000}"/>
    <cellStyle name="메모 2 2 9 7" xfId="23146" xr:uid="{00000000-0005-0000-0000-00000F5A0000}"/>
    <cellStyle name="메모 2 2 9 8" xfId="23147" xr:uid="{00000000-0005-0000-0000-0000105A0000}"/>
    <cellStyle name="메모 2 2 9 9" xfId="23148" xr:uid="{00000000-0005-0000-0000-0000115A0000}"/>
    <cellStyle name="메모 2 20" xfId="23149" xr:uid="{00000000-0005-0000-0000-0000125A0000}"/>
    <cellStyle name="메모 2 21" xfId="23150" xr:uid="{00000000-0005-0000-0000-0000135A0000}"/>
    <cellStyle name="메모 2 3" xfId="23151" xr:uid="{00000000-0005-0000-0000-0000145A0000}"/>
    <cellStyle name="메모 2 3 10" xfId="23152" xr:uid="{00000000-0005-0000-0000-0000155A0000}"/>
    <cellStyle name="메모 2 3 10 2" xfId="23153" xr:uid="{00000000-0005-0000-0000-0000165A0000}"/>
    <cellStyle name="메모 2 3 11" xfId="23154" xr:uid="{00000000-0005-0000-0000-0000175A0000}"/>
    <cellStyle name="메모 2 3 12" xfId="23155" xr:uid="{00000000-0005-0000-0000-0000185A0000}"/>
    <cellStyle name="메모 2 3 13" xfId="23156" xr:uid="{00000000-0005-0000-0000-0000195A0000}"/>
    <cellStyle name="메모 2 3 14" xfId="23157" xr:uid="{00000000-0005-0000-0000-00001A5A0000}"/>
    <cellStyle name="메모 2 3 15" xfId="23158" xr:uid="{00000000-0005-0000-0000-00001B5A0000}"/>
    <cellStyle name="메모 2 3 2" xfId="23159" xr:uid="{00000000-0005-0000-0000-00001C5A0000}"/>
    <cellStyle name="메모 2 3 2 10" xfId="23160" xr:uid="{00000000-0005-0000-0000-00001D5A0000}"/>
    <cellStyle name="메모 2 3 2 11" xfId="23161" xr:uid="{00000000-0005-0000-0000-00001E5A0000}"/>
    <cellStyle name="메모 2 3 2 12" xfId="23162" xr:uid="{00000000-0005-0000-0000-00001F5A0000}"/>
    <cellStyle name="메모 2 3 2 13" xfId="23163" xr:uid="{00000000-0005-0000-0000-0000205A0000}"/>
    <cellStyle name="메모 2 3 2 14" xfId="23164" xr:uid="{00000000-0005-0000-0000-0000215A0000}"/>
    <cellStyle name="메모 2 3 2 2" xfId="23165" xr:uid="{00000000-0005-0000-0000-0000225A0000}"/>
    <cellStyle name="메모 2 3 2 2 10" xfId="23166" xr:uid="{00000000-0005-0000-0000-0000235A0000}"/>
    <cellStyle name="메모 2 3 2 2 2" xfId="23167" xr:uid="{00000000-0005-0000-0000-0000245A0000}"/>
    <cellStyle name="메모 2 3 2 2 2 2" xfId="23168" xr:uid="{00000000-0005-0000-0000-0000255A0000}"/>
    <cellStyle name="메모 2 3 2 2 2 2 2" xfId="23169" xr:uid="{00000000-0005-0000-0000-0000265A0000}"/>
    <cellStyle name="메모 2 3 2 2 2 2 3" xfId="23170" xr:uid="{00000000-0005-0000-0000-0000275A0000}"/>
    <cellStyle name="메모 2 3 2 2 2 2 4" xfId="23171" xr:uid="{00000000-0005-0000-0000-0000285A0000}"/>
    <cellStyle name="메모 2 3 2 2 2 2 5" xfId="23172" xr:uid="{00000000-0005-0000-0000-0000295A0000}"/>
    <cellStyle name="메모 2 3 2 2 2 3" xfId="23173" xr:uid="{00000000-0005-0000-0000-00002A5A0000}"/>
    <cellStyle name="메모 2 3 2 2 2 4" xfId="23174" xr:uid="{00000000-0005-0000-0000-00002B5A0000}"/>
    <cellStyle name="메모 2 3 2 2 2 5" xfId="23175" xr:uid="{00000000-0005-0000-0000-00002C5A0000}"/>
    <cellStyle name="메모 2 3 2 2 2 6" xfId="23176" xr:uid="{00000000-0005-0000-0000-00002D5A0000}"/>
    <cellStyle name="메모 2 3 2 2 2 7" xfId="23177" xr:uid="{00000000-0005-0000-0000-00002E5A0000}"/>
    <cellStyle name="메모 2 3 2 2 3" xfId="23178" xr:uid="{00000000-0005-0000-0000-00002F5A0000}"/>
    <cellStyle name="메모 2 3 2 2 3 2" xfId="23179" xr:uid="{00000000-0005-0000-0000-0000305A0000}"/>
    <cellStyle name="메모 2 3 2 2 3 3" xfId="23180" xr:uid="{00000000-0005-0000-0000-0000315A0000}"/>
    <cellStyle name="메모 2 3 2 2 3 4" xfId="23181" xr:uid="{00000000-0005-0000-0000-0000325A0000}"/>
    <cellStyle name="메모 2 3 2 2 3 5" xfId="23182" xr:uid="{00000000-0005-0000-0000-0000335A0000}"/>
    <cellStyle name="메모 2 3 2 2 3 6" xfId="23183" xr:uid="{00000000-0005-0000-0000-0000345A0000}"/>
    <cellStyle name="메모 2 3 2 2 4" xfId="23184" xr:uid="{00000000-0005-0000-0000-0000355A0000}"/>
    <cellStyle name="메모 2 3 2 2 4 2" xfId="23185" xr:uid="{00000000-0005-0000-0000-0000365A0000}"/>
    <cellStyle name="메모 2 3 2 2 4 3" xfId="23186" xr:uid="{00000000-0005-0000-0000-0000375A0000}"/>
    <cellStyle name="메모 2 3 2 2 5" xfId="23187" xr:uid="{00000000-0005-0000-0000-0000385A0000}"/>
    <cellStyle name="메모 2 3 2 2 5 2" xfId="23188" xr:uid="{00000000-0005-0000-0000-0000395A0000}"/>
    <cellStyle name="메모 2 3 2 2 6" xfId="23189" xr:uid="{00000000-0005-0000-0000-00003A5A0000}"/>
    <cellStyle name="메모 2 3 2 2 7" xfId="23190" xr:uid="{00000000-0005-0000-0000-00003B5A0000}"/>
    <cellStyle name="메모 2 3 2 2 8" xfId="23191" xr:uid="{00000000-0005-0000-0000-00003C5A0000}"/>
    <cellStyle name="메모 2 3 2 2 9" xfId="23192" xr:uid="{00000000-0005-0000-0000-00003D5A0000}"/>
    <cellStyle name="메모 2 3 2 3" xfId="23193" xr:uid="{00000000-0005-0000-0000-00003E5A0000}"/>
    <cellStyle name="메모 2 3 2 3 10" xfId="23194" xr:uid="{00000000-0005-0000-0000-00003F5A0000}"/>
    <cellStyle name="메모 2 3 2 3 2" xfId="23195" xr:uid="{00000000-0005-0000-0000-0000405A0000}"/>
    <cellStyle name="메모 2 3 2 3 2 2" xfId="23196" xr:uid="{00000000-0005-0000-0000-0000415A0000}"/>
    <cellStyle name="메모 2 3 2 3 2 2 2" xfId="23197" xr:uid="{00000000-0005-0000-0000-0000425A0000}"/>
    <cellStyle name="메모 2 3 2 3 2 2 3" xfId="23198" xr:uid="{00000000-0005-0000-0000-0000435A0000}"/>
    <cellStyle name="메모 2 3 2 3 2 2 4" xfId="23199" xr:uid="{00000000-0005-0000-0000-0000445A0000}"/>
    <cellStyle name="메모 2 3 2 3 2 2 5" xfId="23200" xr:uid="{00000000-0005-0000-0000-0000455A0000}"/>
    <cellStyle name="메모 2 3 2 3 2 3" xfId="23201" xr:uid="{00000000-0005-0000-0000-0000465A0000}"/>
    <cellStyle name="메모 2 3 2 3 2 4" xfId="23202" xr:uid="{00000000-0005-0000-0000-0000475A0000}"/>
    <cellStyle name="메모 2 3 2 3 2 5" xfId="23203" xr:uid="{00000000-0005-0000-0000-0000485A0000}"/>
    <cellStyle name="메모 2 3 2 3 2 6" xfId="23204" xr:uid="{00000000-0005-0000-0000-0000495A0000}"/>
    <cellStyle name="메모 2 3 2 3 2 7" xfId="23205" xr:uid="{00000000-0005-0000-0000-00004A5A0000}"/>
    <cellStyle name="메모 2 3 2 3 3" xfId="23206" xr:uid="{00000000-0005-0000-0000-00004B5A0000}"/>
    <cellStyle name="메모 2 3 2 3 3 2" xfId="23207" xr:uid="{00000000-0005-0000-0000-00004C5A0000}"/>
    <cellStyle name="메모 2 3 2 3 3 3" xfId="23208" xr:uid="{00000000-0005-0000-0000-00004D5A0000}"/>
    <cellStyle name="메모 2 3 2 3 3 4" xfId="23209" xr:uid="{00000000-0005-0000-0000-00004E5A0000}"/>
    <cellStyle name="메모 2 3 2 3 3 5" xfId="23210" xr:uid="{00000000-0005-0000-0000-00004F5A0000}"/>
    <cellStyle name="메모 2 3 2 3 3 6" xfId="23211" xr:uid="{00000000-0005-0000-0000-0000505A0000}"/>
    <cellStyle name="메모 2 3 2 3 4" xfId="23212" xr:uid="{00000000-0005-0000-0000-0000515A0000}"/>
    <cellStyle name="메모 2 3 2 3 4 2" xfId="23213" xr:uid="{00000000-0005-0000-0000-0000525A0000}"/>
    <cellStyle name="메모 2 3 2 3 4 3" xfId="23214" xr:uid="{00000000-0005-0000-0000-0000535A0000}"/>
    <cellStyle name="메모 2 3 2 3 5" xfId="23215" xr:uid="{00000000-0005-0000-0000-0000545A0000}"/>
    <cellStyle name="메모 2 3 2 3 5 2" xfId="23216" xr:uid="{00000000-0005-0000-0000-0000555A0000}"/>
    <cellStyle name="메모 2 3 2 3 6" xfId="23217" xr:uid="{00000000-0005-0000-0000-0000565A0000}"/>
    <cellStyle name="메모 2 3 2 3 7" xfId="23218" xr:uid="{00000000-0005-0000-0000-0000575A0000}"/>
    <cellStyle name="메모 2 3 2 3 8" xfId="23219" xr:uid="{00000000-0005-0000-0000-0000585A0000}"/>
    <cellStyle name="메모 2 3 2 3 9" xfId="23220" xr:uid="{00000000-0005-0000-0000-0000595A0000}"/>
    <cellStyle name="메모 2 3 2 4" xfId="23221" xr:uid="{00000000-0005-0000-0000-00005A5A0000}"/>
    <cellStyle name="메모 2 3 2 4 10" xfId="23222" xr:uid="{00000000-0005-0000-0000-00005B5A0000}"/>
    <cellStyle name="메모 2 3 2 4 2" xfId="23223" xr:uid="{00000000-0005-0000-0000-00005C5A0000}"/>
    <cellStyle name="메모 2 3 2 4 2 2" xfId="23224" xr:uid="{00000000-0005-0000-0000-00005D5A0000}"/>
    <cellStyle name="메모 2 3 2 4 2 3" xfId="23225" xr:uid="{00000000-0005-0000-0000-00005E5A0000}"/>
    <cellStyle name="메모 2 3 2 4 2 4" xfId="23226" xr:uid="{00000000-0005-0000-0000-00005F5A0000}"/>
    <cellStyle name="메모 2 3 2 4 2 5" xfId="23227" xr:uid="{00000000-0005-0000-0000-0000605A0000}"/>
    <cellStyle name="메모 2 3 2 4 2 6" xfId="23228" xr:uid="{00000000-0005-0000-0000-0000615A0000}"/>
    <cellStyle name="메모 2 3 2 4 3" xfId="23229" xr:uid="{00000000-0005-0000-0000-0000625A0000}"/>
    <cellStyle name="메모 2 3 2 4 3 2" xfId="23230" xr:uid="{00000000-0005-0000-0000-0000635A0000}"/>
    <cellStyle name="메모 2 3 2 4 3 3" xfId="23231" xr:uid="{00000000-0005-0000-0000-0000645A0000}"/>
    <cellStyle name="메모 2 3 2 4 4" xfId="23232" xr:uid="{00000000-0005-0000-0000-0000655A0000}"/>
    <cellStyle name="메모 2 3 2 4 4 2" xfId="23233" xr:uid="{00000000-0005-0000-0000-0000665A0000}"/>
    <cellStyle name="메모 2 3 2 4 4 3" xfId="23234" xr:uid="{00000000-0005-0000-0000-0000675A0000}"/>
    <cellStyle name="메모 2 3 2 4 5" xfId="23235" xr:uid="{00000000-0005-0000-0000-0000685A0000}"/>
    <cellStyle name="메모 2 3 2 4 5 2" xfId="23236" xr:uid="{00000000-0005-0000-0000-0000695A0000}"/>
    <cellStyle name="메모 2 3 2 4 6" xfId="23237" xr:uid="{00000000-0005-0000-0000-00006A5A0000}"/>
    <cellStyle name="메모 2 3 2 4 7" xfId="23238" xr:uid="{00000000-0005-0000-0000-00006B5A0000}"/>
    <cellStyle name="메모 2 3 2 4 8" xfId="23239" xr:uid="{00000000-0005-0000-0000-00006C5A0000}"/>
    <cellStyle name="메모 2 3 2 4 9" xfId="23240" xr:uid="{00000000-0005-0000-0000-00006D5A0000}"/>
    <cellStyle name="메모 2 3 2 5" xfId="23241" xr:uid="{00000000-0005-0000-0000-00006E5A0000}"/>
    <cellStyle name="메모 2 3 2 5 10" xfId="23242" xr:uid="{00000000-0005-0000-0000-00006F5A0000}"/>
    <cellStyle name="메모 2 3 2 5 2" xfId="23243" xr:uid="{00000000-0005-0000-0000-0000705A0000}"/>
    <cellStyle name="메모 2 3 2 5 2 2" xfId="23244" xr:uid="{00000000-0005-0000-0000-0000715A0000}"/>
    <cellStyle name="메모 2 3 2 5 2 3" xfId="23245" xr:uid="{00000000-0005-0000-0000-0000725A0000}"/>
    <cellStyle name="메모 2 3 2 5 3" xfId="23246" xr:uid="{00000000-0005-0000-0000-0000735A0000}"/>
    <cellStyle name="메모 2 3 2 5 3 2" xfId="23247" xr:uid="{00000000-0005-0000-0000-0000745A0000}"/>
    <cellStyle name="메모 2 3 2 5 3 3" xfId="23248" xr:uid="{00000000-0005-0000-0000-0000755A0000}"/>
    <cellStyle name="메모 2 3 2 5 4" xfId="23249" xr:uid="{00000000-0005-0000-0000-0000765A0000}"/>
    <cellStyle name="메모 2 3 2 5 4 2" xfId="23250" xr:uid="{00000000-0005-0000-0000-0000775A0000}"/>
    <cellStyle name="메모 2 3 2 5 5" xfId="23251" xr:uid="{00000000-0005-0000-0000-0000785A0000}"/>
    <cellStyle name="메모 2 3 2 5 5 2" xfId="23252" xr:uid="{00000000-0005-0000-0000-0000795A0000}"/>
    <cellStyle name="메모 2 3 2 5 6" xfId="23253" xr:uid="{00000000-0005-0000-0000-00007A5A0000}"/>
    <cellStyle name="메모 2 3 2 5 7" xfId="23254" xr:uid="{00000000-0005-0000-0000-00007B5A0000}"/>
    <cellStyle name="메모 2 3 2 5 8" xfId="23255" xr:uid="{00000000-0005-0000-0000-00007C5A0000}"/>
    <cellStyle name="메모 2 3 2 5 9" xfId="23256" xr:uid="{00000000-0005-0000-0000-00007D5A0000}"/>
    <cellStyle name="메모 2 3 2 6" xfId="23257" xr:uid="{00000000-0005-0000-0000-00007E5A0000}"/>
    <cellStyle name="메모 2 3 2 6 2" xfId="23258" xr:uid="{00000000-0005-0000-0000-00007F5A0000}"/>
    <cellStyle name="메모 2 3 2 6 3" xfId="23259" xr:uid="{00000000-0005-0000-0000-0000805A0000}"/>
    <cellStyle name="메모 2 3 2 7" xfId="23260" xr:uid="{00000000-0005-0000-0000-0000815A0000}"/>
    <cellStyle name="메모 2 3 2 7 2" xfId="23261" xr:uid="{00000000-0005-0000-0000-0000825A0000}"/>
    <cellStyle name="메모 2 3 2 7 3" xfId="23262" xr:uid="{00000000-0005-0000-0000-0000835A0000}"/>
    <cellStyle name="메모 2 3 2 8" xfId="23263" xr:uid="{00000000-0005-0000-0000-0000845A0000}"/>
    <cellStyle name="메모 2 3 2 8 2" xfId="23264" xr:uid="{00000000-0005-0000-0000-0000855A0000}"/>
    <cellStyle name="메모 2 3 2 8 3" xfId="23265" xr:uid="{00000000-0005-0000-0000-0000865A0000}"/>
    <cellStyle name="메모 2 3 2 9" xfId="23266" xr:uid="{00000000-0005-0000-0000-0000875A0000}"/>
    <cellStyle name="메모 2 3 2 9 2" xfId="23267" xr:uid="{00000000-0005-0000-0000-0000885A0000}"/>
    <cellStyle name="메모 2 3 3" xfId="23268" xr:uid="{00000000-0005-0000-0000-0000895A0000}"/>
    <cellStyle name="메모 2 3 3 10" xfId="23269" xr:uid="{00000000-0005-0000-0000-00008A5A0000}"/>
    <cellStyle name="메모 2 3 3 2" xfId="23270" xr:uid="{00000000-0005-0000-0000-00008B5A0000}"/>
    <cellStyle name="메모 2 3 3 2 2" xfId="23271" xr:uid="{00000000-0005-0000-0000-00008C5A0000}"/>
    <cellStyle name="메모 2 3 3 2 2 2" xfId="23272" xr:uid="{00000000-0005-0000-0000-00008D5A0000}"/>
    <cellStyle name="메모 2 3 3 2 2 3" xfId="23273" xr:uid="{00000000-0005-0000-0000-00008E5A0000}"/>
    <cellStyle name="메모 2 3 3 2 2 4" xfId="23274" xr:uid="{00000000-0005-0000-0000-00008F5A0000}"/>
    <cellStyle name="메모 2 3 3 2 2 5" xfId="23275" xr:uid="{00000000-0005-0000-0000-0000905A0000}"/>
    <cellStyle name="메모 2 3 3 2 3" xfId="23276" xr:uid="{00000000-0005-0000-0000-0000915A0000}"/>
    <cellStyle name="메모 2 3 3 2 4" xfId="23277" xr:uid="{00000000-0005-0000-0000-0000925A0000}"/>
    <cellStyle name="메모 2 3 3 2 5" xfId="23278" xr:uid="{00000000-0005-0000-0000-0000935A0000}"/>
    <cellStyle name="메모 2 3 3 2 6" xfId="23279" xr:uid="{00000000-0005-0000-0000-0000945A0000}"/>
    <cellStyle name="메모 2 3 3 2 7" xfId="23280" xr:uid="{00000000-0005-0000-0000-0000955A0000}"/>
    <cellStyle name="메모 2 3 3 3" xfId="23281" xr:uid="{00000000-0005-0000-0000-0000965A0000}"/>
    <cellStyle name="메모 2 3 3 3 2" xfId="23282" xr:uid="{00000000-0005-0000-0000-0000975A0000}"/>
    <cellStyle name="메모 2 3 3 3 3" xfId="23283" xr:uid="{00000000-0005-0000-0000-0000985A0000}"/>
    <cellStyle name="메모 2 3 3 3 4" xfId="23284" xr:uid="{00000000-0005-0000-0000-0000995A0000}"/>
    <cellStyle name="메모 2 3 3 3 5" xfId="23285" xr:uid="{00000000-0005-0000-0000-00009A5A0000}"/>
    <cellStyle name="메모 2 3 3 3 6" xfId="23286" xr:uid="{00000000-0005-0000-0000-00009B5A0000}"/>
    <cellStyle name="메모 2 3 3 4" xfId="23287" xr:uid="{00000000-0005-0000-0000-00009C5A0000}"/>
    <cellStyle name="메모 2 3 3 4 2" xfId="23288" xr:uid="{00000000-0005-0000-0000-00009D5A0000}"/>
    <cellStyle name="메모 2 3 3 4 3" xfId="23289" xr:uid="{00000000-0005-0000-0000-00009E5A0000}"/>
    <cellStyle name="메모 2 3 3 5" xfId="23290" xr:uid="{00000000-0005-0000-0000-00009F5A0000}"/>
    <cellStyle name="메모 2 3 3 5 2" xfId="23291" xr:uid="{00000000-0005-0000-0000-0000A05A0000}"/>
    <cellStyle name="메모 2 3 3 6" xfId="23292" xr:uid="{00000000-0005-0000-0000-0000A15A0000}"/>
    <cellStyle name="메모 2 3 3 7" xfId="23293" xr:uid="{00000000-0005-0000-0000-0000A25A0000}"/>
    <cellStyle name="메모 2 3 3 8" xfId="23294" xr:uid="{00000000-0005-0000-0000-0000A35A0000}"/>
    <cellStyle name="메모 2 3 3 9" xfId="23295" xr:uid="{00000000-0005-0000-0000-0000A45A0000}"/>
    <cellStyle name="메모 2 3 4" xfId="23296" xr:uid="{00000000-0005-0000-0000-0000A55A0000}"/>
    <cellStyle name="메모 2 3 4 10" xfId="23297" xr:uid="{00000000-0005-0000-0000-0000A65A0000}"/>
    <cellStyle name="메모 2 3 4 2" xfId="23298" xr:uid="{00000000-0005-0000-0000-0000A75A0000}"/>
    <cellStyle name="메모 2 3 4 2 2" xfId="23299" xr:uid="{00000000-0005-0000-0000-0000A85A0000}"/>
    <cellStyle name="메모 2 3 4 2 2 2" xfId="23300" xr:uid="{00000000-0005-0000-0000-0000A95A0000}"/>
    <cellStyle name="메모 2 3 4 2 2 3" xfId="23301" xr:uid="{00000000-0005-0000-0000-0000AA5A0000}"/>
    <cellStyle name="메모 2 3 4 2 2 4" xfId="23302" xr:uid="{00000000-0005-0000-0000-0000AB5A0000}"/>
    <cellStyle name="메모 2 3 4 2 2 5" xfId="23303" xr:uid="{00000000-0005-0000-0000-0000AC5A0000}"/>
    <cellStyle name="메모 2 3 4 2 3" xfId="23304" xr:uid="{00000000-0005-0000-0000-0000AD5A0000}"/>
    <cellStyle name="메모 2 3 4 2 4" xfId="23305" xr:uid="{00000000-0005-0000-0000-0000AE5A0000}"/>
    <cellStyle name="메모 2 3 4 2 5" xfId="23306" xr:uid="{00000000-0005-0000-0000-0000AF5A0000}"/>
    <cellStyle name="메모 2 3 4 2 6" xfId="23307" xr:uid="{00000000-0005-0000-0000-0000B05A0000}"/>
    <cellStyle name="메모 2 3 4 2 7" xfId="23308" xr:uid="{00000000-0005-0000-0000-0000B15A0000}"/>
    <cellStyle name="메모 2 3 4 3" xfId="23309" xr:uid="{00000000-0005-0000-0000-0000B25A0000}"/>
    <cellStyle name="메모 2 3 4 3 2" xfId="23310" xr:uid="{00000000-0005-0000-0000-0000B35A0000}"/>
    <cellStyle name="메모 2 3 4 3 3" xfId="23311" xr:uid="{00000000-0005-0000-0000-0000B45A0000}"/>
    <cellStyle name="메모 2 3 4 3 4" xfId="23312" xr:uid="{00000000-0005-0000-0000-0000B55A0000}"/>
    <cellStyle name="메모 2 3 4 3 5" xfId="23313" xr:uid="{00000000-0005-0000-0000-0000B65A0000}"/>
    <cellStyle name="메모 2 3 4 3 6" xfId="23314" xr:uid="{00000000-0005-0000-0000-0000B75A0000}"/>
    <cellStyle name="메모 2 3 4 4" xfId="23315" xr:uid="{00000000-0005-0000-0000-0000B85A0000}"/>
    <cellStyle name="메모 2 3 4 4 2" xfId="23316" xr:uid="{00000000-0005-0000-0000-0000B95A0000}"/>
    <cellStyle name="메모 2 3 4 4 3" xfId="23317" xr:uid="{00000000-0005-0000-0000-0000BA5A0000}"/>
    <cellStyle name="메모 2 3 4 5" xfId="23318" xr:uid="{00000000-0005-0000-0000-0000BB5A0000}"/>
    <cellStyle name="메모 2 3 4 5 2" xfId="23319" xr:uid="{00000000-0005-0000-0000-0000BC5A0000}"/>
    <cellStyle name="메모 2 3 4 6" xfId="23320" xr:uid="{00000000-0005-0000-0000-0000BD5A0000}"/>
    <cellStyle name="메모 2 3 4 7" xfId="23321" xr:uid="{00000000-0005-0000-0000-0000BE5A0000}"/>
    <cellStyle name="메모 2 3 4 8" xfId="23322" xr:uid="{00000000-0005-0000-0000-0000BF5A0000}"/>
    <cellStyle name="메모 2 3 4 9" xfId="23323" xr:uid="{00000000-0005-0000-0000-0000C05A0000}"/>
    <cellStyle name="메모 2 3 5" xfId="23324" xr:uid="{00000000-0005-0000-0000-0000C15A0000}"/>
    <cellStyle name="메모 2 3 5 10" xfId="23325" xr:uid="{00000000-0005-0000-0000-0000C25A0000}"/>
    <cellStyle name="메모 2 3 5 2" xfId="23326" xr:uid="{00000000-0005-0000-0000-0000C35A0000}"/>
    <cellStyle name="메모 2 3 5 2 2" xfId="23327" xr:uid="{00000000-0005-0000-0000-0000C45A0000}"/>
    <cellStyle name="메모 2 3 5 2 3" xfId="23328" xr:uid="{00000000-0005-0000-0000-0000C55A0000}"/>
    <cellStyle name="메모 2 3 5 2 4" xfId="23329" xr:uid="{00000000-0005-0000-0000-0000C65A0000}"/>
    <cellStyle name="메모 2 3 5 2 5" xfId="23330" xr:uid="{00000000-0005-0000-0000-0000C75A0000}"/>
    <cellStyle name="메모 2 3 5 2 6" xfId="23331" xr:uid="{00000000-0005-0000-0000-0000C85A0000}"/>
    <cellStyle name="메모 2 3 5 3" xfId="23332" xr:uid="{00000000-0005-0000-0000-0000C95A0000}"/>
    <cellStyle name="메모 2 3 5 3 2" xfId="23333" xr:uid="{00000000-0005-0000-0000-0000CA5A0000}"/>
    <cellStyle name="메모 2 3 5 3 3" xfId="23334" xr:uid="{00000000-0005-0000-0000-0000CB5A0000}"/>
    <cellStyle name="메모 2 3 5 4" xfId="23335" xr:uid="{00000000-0005-0000-0000-0000CC5A0000}"/>
    <cellStyle name="메모 2 3 5 4 2" xfId="23336" xr:uid="{00000000-0005-0000-0000-0000CD5A0000}"/>
    <cellStyle name="메모 2 3 5 4 3" xfId="23337" xr:uid="{00000000-0005-0000-0000-0000CE5A0000}"/>
    <cellStyle name="메모 2 3 5 5" xfId="23338" xr:uid="{00000000-0005-0000-0000-0000CF5A0000}"/>
    <cellStyle name="메모 2 3 5 5 2" xfId="23339" xr:uid="{00000000-0005-0000-0000-0000D05A0000}"/>
    <cellStyle name="메모 2 3 5 6" xfId="23340" xr:uid="{00000000-0005-0000-0000-0000D15A0000}"/>
    <cellStyle name="메모 2 3 5 7" xfId="23341" xr:uid="{00000000-0005-0000-0000-0000D25A0000}"/>
    <cellStyle name="메모 2 3 5 8" xfId="23342" xr:uid="{00000000-0005-0000-0000-0000D35A0000}"/>
    <cellStyle name="메모 2 3 5 9" xfId="23343" xr:uid="{00000000-0005-0000-0000-0000D45A0000}"/>
    <cellStyle name="메모 2 3 6" xfId="23344" xr:uid="{00000000-0005-0000-0000-0000D55A0000}"/>
    <cellStyle name="메모 2 3 6 10" xfId="23345" xr:uid="{00000000-0005-0000-0000-0000D65A0000}"/>
    <cellStyle name="메모 2 3 6 2" xfId="23346" xr:uid="{00000000-0005-0000-0000-0000D75A0000}"/>
    <cellStyle name="메모 2 3 6 2 2" xfId="23347" xr:uid="{00000000-0005-0000-0000-0000D85A0000}"/>
    <cellStyle name="메모 2 3 6 2 3" xfId="23348" xr:uid="{00000000-0005-0000-0000-0000D95A0000}"/>
    <cellStyle name="메모 2 3 6 3" xfId="23349" xr:uid="{00000000-0005-0000-0000-0000DA5A0000}"/>
    <cellStyle name="메모 2 3 6 3 2" xfId="23350" xr:uid="{00000000-0005-0000-0000-0000DB5A0000}"/>
    <cellStyle name="메모 2 3 6 3 3" xfId="23351" xr:uid="{00000000-0005-0000-0000-0000DC5A0000}"/>
    <cellStyle name="메모 2 3 6 4" xfId="23352" xr:uid="{00000000-0005-0000-0000-0000DD5A0000}"/>
    <cellStyle name="메모 2 3 6 4 2" xfId="23353" xr:uid="{00000000-0005-0000-0000-0000DE5A0000}"/>
    <cellStyle name="메모 2 3 6 5" xfId="23354" xr:uid="{00000000-0005-0000-0000-0000DF5A0000}"/>
    <cellStyle name="메모 2 3 6 5 2" xfId="23355" xr:uid="{00000000-0005-0000-0000-0000E05A0000}"/>
    <cellStyle name="메모 2 3 6 6" xfId="23356" xr:uid="{00000000-0005-0000-0000-0000E15A0000}"/>
    <cellStyle name="메모 2 3 6 7" xfId="23357" xr:uid="{00000000-0005-0000-0000-0000E25A0000}"/>
    <cellStyle name="메모 2 3 6 8" xfId="23358" xr:uid="{00000000-0005-0000-0000-0000E35A0000}"/>
    <cellStyle name="메모 2 3 6 9" xfId="23359" xr:uid="{00000000-0005-0000-0000-0000E45A0000}"/>
    <cellStyle name="메모 2 3 7" xfId="23360" xr:uid="{00000000-0005-0000-0000-0000E55A0000}"/>
    <cellStyle name="메모 2 3 7 2" xfId="23361" xr:uid="{00000000-0005-0000-0000-0000E65A0000}"/>
    <cellStyle name="메모 2 3 7 3" xfId="23362" xr:uid="{00000000-0005-0000-0000-0000E75A0000}"/>
    <cellStyle name="메모 2 3 8" xfId="23363" xr:uid="{00000000-0005-0000-0000-0000E85A0000}"/>
    <cellStyle name="메모 2 3 8 2" xfId="23364" xr:uid="{00000000-0005-0000-0000-0000E95A0000}"/>
    <cellStyle name="메모 2 3 8 3" xfId="23365" xr:uid="{00000000-0005-0000-0000-0000EA5A0000}"/>
    <cellStyle name="메모 2 3 9" xfId="23366" xr:uid="{00000000-0005-0000-0000-0000EB5A0000}"/>
    <cellStyle name="메모 2 3 9 2" xfId="23367" xr:uid="{00000000-0005-0000-0000-0000EC5A0000}"/>
    <cellStyle name="메모 2 3 9 3" xfId="23368" xr:uid="{00000000-0005-0000-0000-0000ED5A0000}"/>
    <cellStyle name="메모 2 4" xfId="23369" xr:uid="{00000000-0005-0000-0000-0000EE5A0000}"/>
    <cellStyle name="메모 2 4 10" xfId="23370" xr:uid="{00000000-0005-0000-0000-0000EF5A0000}"/>
    <cellStyle name="메모 2 4 10 2" xfId="23371" xr:uid="{00000000-0005-0000-0000-0000F05A0000}"/>
    <cellStyle name="메모 2 4 11" xfId="23372" xr:uid="{00000000-0005-0000-0000-0000F15A0000}"/>
    <cellStyle name="메모 2 4 12" xfId="23373" xr:uid="{00000000-0005-0000-0000-0000F25A0000}"/>
    <cellStyle name="메모 2 4 13" xfId="23374" xr:uid="{00000000-0005-0000-0000-0000F35A0000}"/>
    <cellStyle name="메모 2 4 14" xfId="23375" xr:uid="{00000000-0005-0000-0000-0000F45A0000}"/>
    <cellStyle name="메모 2 4 15" xfId="23376" xr:uid="{00000000-0005-0000-0000-0000F55A0000}"/>
    <cellStyle name="메모 2 4 2" xfId="23377" xr:uid="{00000000-0005-0000-0000-0000F65A0000}"/>
    <cellStyle name="메모 2 4 2 10" xfId="23378" xr:uid="{00000000-0005-0000-0000-0000F75A0000}"/>
    <cellStyle name="메모 2 4 2 11" xfId="23379" xr:uid="{00000000-0005-0000-0000-0000F85A0000}"/>
    <cellStyle name="메모 2 4 2 12" xfId="23380" xr:uid="{00000000-0005-0000-0000-0000F95A0000}"/>
    <cellStyle name="메모 2 4 2 2" xfId="23381" xr:uid="{00000000-0005-0000-0000-0000FA5A0000}"/>
    <cellStyle name="메모 2 4 2 2 10" xfId="23382" xr:uid="{00000000-0005-0000-0000-0000FB5A0000}"/>
    <cellStyle name="메모 2 4 2 2 2" xfId="23383" xr:uid="{00000000-0005-0000-0000-0000FC5A0000}"/>
    <cellStyle name="메모 2 4 2 2 2 2" xfId="23384" xr:uid="{00000000-0005-0000-0000-0000FD5A0000}"/>
    <cellStyle name="메모 2 4 2 2 2 2 2" xfId="23385" xr:uid="{00000000-0005-0000-0000-0000FE5A0000}"/>
    <cellStyle name="메모 2 4 2 2 2 2 3" xfId="23386" xr:uid="{00000000-0005-0000-0000-0000FF5A0000}"/>
    <cellStyle name="메모 2 4 2 2 2 2 4" xfId="23387" xr:uid="{00000000-0005-0000-0000-0000005B0000}"/>
    <cellStyle name="메모 2 4 2 2 2 2 5" xfId="23388" xr:uid="{00000000-0005-0000-0000-0000015B0000}"/>
    <cellStyle name="메모 2 4 2 2 2 3" xfId="23389" xr:uid="{00000000-0005-0000-0000-0000025B0000}"/>
    <cellStyle name="메모 2 4 2 2 2 4" xfId="23390" xr:uid="{00000000-0005-0000-0000-0000035B0000}"/>
    <cellStyle name="메모 2 4 2 2 2 5" xfId="23391" xr:uid="{00000000-0005-0000-0000-0000045B0000}"/>
    <cellStyle name="메모 2 4 2 2 2 6" xfId="23392" xr:uid="{00000000-0005-0000-0000-0000055B0000}"/>
    <cellStyle name="메모 2 4 2 2 2 7" xfId="23393" xr:uid="{00000000-0005-0000-0000-0000065B0000}"/>
    <cellStyle name="메모 2 4 2 2 3" xfId="23394" xr:uid="{00000000-0005-0000-0000-0000075B0000}"/>
    <cellStyle name="메모 2 4 2 2 3 2" xfId="23395" xr:uid="{00000000-0005-0000-0000-0000085B0000}"/>
    <cellStyle name="메모 2 4 2 2 3 3" xfId="23396" xr:uid="{00000000-0005-0000-0000-0000095B0000}"/>
    <cellStyle name="메모 2 4 2 2 3 4" xfId="23397" xr:uid="{00000000-0005-0000-0000-00000A5B0000}"/>
    <cellStyle name="메모 2 4 2 2 3 5" xfId="23398" xr:uid="{00000000-0005-0000-0000-00000B5B0000}"/>
    <cellStyle name="메모 2 4 2 2 3 6" xfId="23399" xr:uid="{00000000-0005-0000-0000-00000C5B0000}"/>
    <cellStyle name="메모 2 4 2 2 4" xfId="23400" xr:uid="{00000000-0005-0000-0000-00000D5B0000}"/>
    <cellStyle name="메모 2 4 2 2 4 2" xfId="23401" xr:uid="{00000000-0005-0000-0000-00000E5B0000}"/>
    <cellStyle name="메모 2 4 2 2 5" xfId="23402" xr:uid="{00000000-0005-0000-0000-00000F5B0000}"/>
    <cellStyle name="메모 2 4 2 2 5 2" xfId="23403" xr:uid="{00000000-0005-0000-0000-0000105B0000}"/>
    <cellStyle name="메모 2 4 2 2 6" xfId="23404" xr:uid="{00000000-0005-0000-0000-0000115B0000}"/>
    <cellStyle name="메모 2 4 2 2 7" xfId="23405" xr:uid="{00000000-0005-0000-0000-0000125B0000}"/>
    <cellStyle name="메모 2 4 2 2 8" xfId="23406" xr:uid="{00000000-0005-0000-0000-0000135B0000}"/>
    <cellStyle name="메모 2 4 2 2 9" xfId="23407" xr:uid="{00000000-0005-0000-0000-0000145B0000}"/>
    <cellStyle name="메모 2 4 2 3" xfId="23408" xr:uid="{00000000-0005-0000-0000-0000155B0000}"/>
    <cellStyle name="메모 2 4 2 3 10" xfId="23409" xr:uid="{00000000-0005-0000-0000-0000165B0000}"/>
    <cellStyle name="메모 2 4 2 3 2" xfId="23410" xr:uid="{00000000-0005-0000-0000-0000175B0000}"/>
    <cellStyle name="메모 2 4 2 3 2 2" xfId="23411" xr:uid="{00000000-0005-0000-0000-0000185B0000}"/>
    <cellStyle name="메모 2 4 2 3 2 3" xfId="23412" xr:uid="{00000000-0005-0000-0000-0000195B0000}"/>
    <cellStyle name="메모 2 4 2 3 2 4" xfId="23413" xr:uid="{00000000-0005-0000-0000-00001A5B0000}"/>
    <cellStyle name="메모 2 4 2 3 2 5" xfId="23414" xr:uid="{00000000-0005-0000-0000-00001B5B0000}"/>
    <cellStyle name="메모 2 4 2 3 2 6" xfId="23415" xr:uid="{00000000-0005-0000-0000-00001C5B0000}"/>
    <cellStyle name="메모 2 4 2 3 3" xfId="23416" xr:uid="{00000000-0005-0000-0000-00001D5B0000}"/>
    <cellStyle name="메모 2 4 2 3 3 2" xfId="23417" xr:uid="{00000000-0005-0000-0000-00001E5B0000}"/>
    <cellStyle name="메모 2 4 2 3 4" xfId="23418" xr:uid="{00000000-0005-0000-0000-00001F5B0000}"/>
    <cellStyle name="메모 2 4 2 3 4 2" xfId="23419" xr:uid="{00000000-0005-0000-0000-0000205B0000}"/>
    <cellStyle name="메모 2 4 2 3 5" xfId="23420" xr:uid="{00000000-0005-0000-0000-0000215B0000}"/>
    <cellStyle name="메모 2 4 2 3 5 2" xfId="23421" xr:uid="{00000000-0005-0000-0000-0000225B0000}"/>
    <cellStyle name="메모 2 4 2 3 6" xfId="23422" xr:uid="{00000000-0005-0000-0000-0000235B0000}"/>
    <cellStyle name="메모 2 4 2 3 7" xfId="23423" xr:uid="{00000000-0005-0000-0000-0000245B0000}"/>
    <cellStyle name="메모 2 4 2 3 8" xfId="23424" xr:uid="{00000000-0005-0000-0000-0000255B0000}"/>
    <cellStyle name="메모 2 4 2 3 9" xfId="23425" xr:uid="{00000000-0005-0000-0000-0000265B0000}"/>
    <cellStyle name="메모 2 4 2 4" xfId="23426" xr:uid="{00000000-0005-0000-0000-0000275B0000}"/>
    <cellStyle name="메모 2 4 2 4 2" xfId="23427" xr:uid="{00000000-0005-0000-0000-0000285B0000}"/>
    <cellStyle name="메모 2 4 2 4 3" xfId="23428" xr:uid="{00000000-0005-0000-0000-0000295B0000}"/>
    <cellStyle name="메모 2 4 2 4 4" xfId="23429" xr:uid="{00000000-0005-0000-0000-00002A5B0000}"/>
    <cellStyle name="메모 2 4 2 4 5" xfId="23430" xr:uid="{00000000-0005-0000-0000-00002B5B0000}"/>
    <cellStyle name="메모 2 4 2 4 6" xfId="23431" xr:uid="{00000000-0005-0000-0000-00002C5B0000}"/>
    <cellStyle name="메모 2 4 2 5" xfId="23432" xr:uid="{00000000-0005-0000-0000-00002D5B0000}"/>
    <cellStyle name="메모 2 4 2 5 2" xfId="23433" xr:uid="{00000000-0005-0000-0000-00002E5B0000}"/>
    <cellStyle name="메모 2 4 2 6" xfId="23434" xr:uid="{00000000-0005-0000-0000-00002F5B0000}"/>
    <cellStyle name="메모 2 4 2 6 2" xfId="23435" xr:uid="{00000000-0005-0000-0000-0000305B0000}"/>
    <cellStyle name="메모 2 4 2 7" xfId="23436" xr:uid="{00000000-0005-0000-0000-0000315B0000}"/>
    <cellStyle name="메모 2 4 2 7 2" xfId="23437" xr:uid="{00000000-0005-0000-0000-0000325B0000}"/>
    <cellStyle name="메모 2 4 2 8" xfId="23438" xr:uid="{00000000-0005-0000-0000-0000335B0000}"/>
    <cellStyle name="메모 2 4 2 9" xfId="23439" xr:uid="{00000000-0005-0000-0000-0000345B0000}"/>
    <cellStyle name="메모 2 4 3" xfId="23440" xr:uid="{00000000-0005-0000-0000-0000355B0000}"/>
    <cellStyle name="메모 2 4 3 10" xfId="23441" xr:uid="{00000000-0005-0000-0000-0000365B0000}"/>
    <cellStyle name="메모 2 4 3 2" xfId="23442" xr:uid="{00000000-0005-0000-0000-0000375B0000}"/>
    <cellStyle name="메모 2 4 3 2 2" xfId="23443" xr:uid="{00000000-0005-0000-0000-0000385B0000}"/>
    <cellStyle name="메모 2 4 3 2 2 2" xfId="23444" xr:uid="{00000000-0005-0000-0000-0000395B0000}"/>
    <cellStyle name="메모 2 4 3 2 2 3" xfId="23445" xr:uid="{00000000-0005-0000-0000-00003A5B0000}"/>
    <cellStyle name="메모 2 4 3 2 2 4" xfId="23446" xr:uid="{00000000-0005-0000-0000-00003B5B0000}"/>
    <cellStyle name="메모 2 4 3 2 2 5" xfId="23447" xr:uid="{00000000-0005-0000-0000-00003C5B0000}"/>
    <cellStyle name="메모 2 4 3 2 3" xfId="23448" xr:uid="{00000000-0005-0000-0000-00003D5B0000}"/>
    <cellStyle name="메모 2 4 3 2 4" xfId="23449" xr:uid="{00000000-0005-0000-0000-00003E5B0000}"/>
    <cellStyle name="메모 2 4 3 2 5" xfId="23450" xr:uid="{00000000-0005-0000-0000-00003F5B0000}"/>
    <cellStyle name="메모 2 4 3 2 6" xfId="23451" xr:uid="{00000000-0005-0000-0000-0000405B0000}"/>
    <cellStyle name="메모 2 4 3 2 7" xfId="23452" xr:uid="{00000000-0005-0000-0000-0000415B0000}"/>
    <cellStyle name="메모 2 4 3 3" xfId="23453" xr:uid="{00000000-0005-0000-0000-0000425B0000}"/>
    <cellStyle name="메모 2 4 3 3 2" xfId="23454" xr:uid="{00000000-0005-0000-0000-0000435B0000}"/>
    <cellStyle name="메모 2 4 3 3 3" xfId="23455" xr:uid="{00000000-0005-0000-0000-0000445B0000}"/>
    <cellStyle name="메모 2 4 3 3 4" xfId="23456" xr:uid="{00000000-0005-0000-0000-0000455B0000}"/>
    <cellStyle name="메모 2 4 3 3 5" xfId="23457" xr:uid="{00000000-0005-0000-0000-0000465B0000}"/>
    <cellStyle name="메모 2 4 3 3 6" xfId="23458" xr:uid="{00000000-0005-0000-0000-0000475B0000}"/>
    <cellStyle name="메모 2 4 3 4" xfId="23459" xr:uid="{00000000-0005-0000-0000-0000485B0000}"/>
    <cellStyle name="메모 2 4 3 4 2" xfId="23460" xr:uid="{00000000-0005-0000-0000-0000495B0000}"/>
    <cellStyle name="메모 2 4 3 4 3" xfId="23461" xr:uid="{00000000-0005-0000-0000-00004A5B0000}"/>
    <cellStyle name="메모 2 4 3 5" xfId="23462" xr:uid="{00000000-0005-0000-0000-00004B5B0000}"/>
    <cellStyle name="메모 2 4 3 5 2" xfId="23463" xr:uid="{00000000-0005-0000-0000-00004C5B0000}"/>
    <cellStyle name="메모 2 4 3 6" xfId="23464" xr:uid="{00000000-0005-0000-0000-00004D5B0000}"/>
    <cellStyle name="메모 2 4 3 7" xfId="23465" xr:uid="{00000000-0005-0000-0000-00004E5B0000}"/>
    <cellStyle name="메모 2 4 3 8" xfId="23466" xr:uid="{00000000-0005-0000-0000-00004F5B0000}"/>
    <cellStyle name="메모 2 4 3 9" xfId="23467" xr:uid="{00000000-0005-0000-0000-0000505B0000}"/>
    <cellStyle name="메모 2 4 4" xfId="23468" xr:uid="{00000000-0005-0000-0000-0000515B0000}"/>
    <cellStyle name="메모 2 4 4 10" xfId="23469" xr:uid="{00000000-0005-0000-0000-0000525B0000}"/>
    <cellStyle name="메모 2 4 4 2" xfId="23470" xr:uid="{00000000-0005-0000-0000-0000535B0000}"/>
    <cellStyle name="메모 2 4 4 2 2" xfId="23471" xr:uid="{00000000-0005-0000-0000-0000545B0000}"/>
    <cellStyle name="메모 2 4 4 2 2 2" xfId="23472" xr:uid="{00000000-0005-0000-0000-0000555B0000}"/>
    <cellStyle name="메모 2 4 4 2 2 3" xfId="23473" xr:uid="{00000000-0005-0000-0000-0000565B0000}"/>
    <cellStyle name="메모 2 4 4 2 2 4" xfId="23474" xr:uid="{00000000-0005-0000-0000-0000575B0000}"/>
    <cellStyle name="메모 2 4 4 2 2 5" xfId="23475" xr:uid="{00000000-0005-0000-0000-0000585B0000}"/>
    <cellStyle name="메모 2 4 4 2 3" xfId="23476" xr:uid="{00000000-0005-0000-0000-0000595B0000}"/>
    <cellStyle name="메모 2 4 4 2 4" xfId="23477" xr:uid="{00000000-0005-0000-0000-00005A5B0000}"/>
    <cellStyle name="메모 2 4 4 2 5" xfId="23478" xr:uid="{00000000-0005-0000-0000-00005B5B0000}"/>
    <cellStyle name="메모 2 4 4 2 6" xfId="23479" xr:uid="{00000000-0005-0000-0000-00005C5B0000}"/>
    <cellStyle name="메모 2 4 4 2 7" xfId="23480" xr:uid="{00000000-0005-0000-0000-00005D5B0000}"/>
    <cellStyle name="메모 2 4 4 3" xfId="23481" xr:uid="{00000000-0005-0000-0000-00005E5B0000}"/>
    <cellStyle name="메모 2 4 4 3 2" xfId="23482" xr:uid="{00000000-0005-0000-0000-00005F5B0000}"/>
    <cellStyle name="메모 2 4 4 3 3" xfId="23483" xr:uid="{00000000-0005-0000-0000-0000605B0000}"/>
    <cellStyle name="메모 2 4 4 3 4" xfId="23484" xr:uid="{00000000-0005-0000-0000-0000615B0000}"/>
    <cellStyle name="메모 2 4 4 3 5" xfId="23485" xr:uid="{00000000-0005-0000-0000-0000625B0000}"/>
    <cellStyle name="메모 2 4 4 3 6" xfId="23486" xr:uid="{00000000-0005-0000-0000-0000635B0000}"/>
    <cellStyle name="메모 2 4 4 4" xfId="23487" xr:uid="{00000000-0005-0000-0000-0000645B0000}"/>
    <cellStyle name="메모 2 4 4 4 2" xfId="23488" xr:uid="{00000000-0005-0000-0000-0000655B0000}"/>
    <cellStyle name="메모 2 4 4 4 3" xfId="23489" xr:uid="{00000000-0005-0000-0000-0000665B0000}"/>
    <cellStyle name="메모 2 4 4 5" xfId="23490" xr:uid="{00000000-0005-0000-0000-0000675B0000}"/>
    <cellStyle name="메모 2 4 4 5 2" xfId="23491" xr:uid="{00000000-0005-0000-0000-0000685B0000}"/>
    <cellStyle name="메모 2 4 4 6" xfId="23492" xr:uid="{00000000-0005-0000-0000-0000695B0000}"/>
    <cellStyle name="메모 2 4 4 7" xfId="23493" xr:uid="{00000000-0005-0000-0000-00006A5B0000}"/>
    <cellStyle name="메모 2 4 4 8" xfId="23494" xr:uid="{00000000-0005-0000-0000-00006B5B0000}"/>
    <cellStyle name="메모 2 4 4 9" xfId="23495" xr:uid="{00000000-0005-0000-0000-00006C5B0000}"/>
    <cellStyle name="메모 2 4 5" xfId="23496" xr:uid="{00000000-0005-0000-0000-00006D5B0000}"/>
    <cellStyle name="메모 2 4 5 10" xfId="23497" xr:uid="{00000000-0005-0000-0000-00006E5B0000}"/>
    <cellStyle name="메모 2 4 5 2" xfId="23498" xr:uid="{00000000-0005-0000-0000-00006F5B0000}"/>
    <cellStyle name="메모 2 4 5 2 2" xfId="23499" xr:uid="{00000000-0005-0000-0000-0000705B0000}"/>
    <cellStyle name="메모 2 4 5 2 3" xfId="23500" xr:uid="{00000000-0005-0000-0000-0000715B0000}"/>
    <cellStyle name="메모 2 4 5 2 4" xfId="23501" xr:uid="{00000000-0005-0000-0000-0000725B0000}"/>
    <cellStyle name="메모 2 4 5 2 5" xfId="23502" xr:uid="{00000000-0005-0000-0000-0000735B0000}"/>
    <cellStyle name="메모 2 4 5 2 6" xfId="23503" xr:uid="{00000000-0005-0000-0000-0000745B0000}"/>
    <cellStyle name="메모 2 4 5 3" xfId="23504" xr:uid="{00000000-0005-0000-0000-0000755B0000}"/>
    <cellStyle name="메모 2 4 5 3 2" xfId="23505" xr:uid="{00000000-0005-0000-0000-0000765B0000}"/>
    <cellStyle name="메모 2 4 5 3 3" xfId="23506" xr:uid="{00000000-0005-0000-0000-0000775B0000}"/>
    <cellStyle name="메모 2 4 5 4" xfId="23507" xr:uid="{00000000-0005-0000-0000-0000785B0000}"/>
    <cellStyle name="메모 2 4 5 4 2" xfId="23508" xr:uid="{00000000-0005-0000-0000-0000795B0000}"/>
    <cellStyle name="메모 2 4 5 5" xfId="23509" xr:uid="{00000000-0005-0000-0000-00007A5B0000}"/>
    <cellStyle name="메모 2 4 5 5 2" xfId="23510" xr:uid="{00000000-0005-0000-0000-00007B5B0000}"/>
    <cellStyle name="메모 2 4 5 6" xfId="23511" xr:uid="{00000000-0005-0000-0000-00007C5B0000}"/>
    <cellStyle name="메모 2 4 5 7" xfId="23512" xr:uid="{00000000-0005-0000-0000-00007D5B0000}"/>
    <cellStyle name="메모 2 4 5 8" xfId="23513" xr:uid="{00000000-0005-0000-0000-00007E5B0000}"/>
    <cellStyle name="메모 2 4 5 9" xfId="23514" xr:uid="{00000000-0005-0000-0000-00007F5B0000}"/>
    <cellStyle name="메모 2 4 6" xfId="23515" xr:uid="{00000000-0005-0000-0000-0000805B0000}"/>
    <cellStyle name="메모 2 4 6 10" xfId="23516" xr:uid="{00000000-0005-0000-0000-0000815B0000}"/>
    <cellStyle name="메모 2 4 6 2" xfId="23517" xr:uid="{00000000-0005-0000-0000-0000825B0000}"/>
    <cellStyle name="메모 2 4 6 2 2" xfId="23518" xr:uid="{00000000-0005-0000-0000-0000835B0000}"/>
    <cellStyle name="메모 2 4 6 3" xfId="23519" xr:uid="{00000000-0005-0000-0000-0000845B0000}"/>
    <cellStyle name="메모 2 4 6 3 2" xfId="23520" xr:uid="{00000000-0005-0000-0000-0000855B0000}"/>
    <cellStyle name="메모 2 4 6 4" xfId="23521" xr:uid="{00000000-0005-0000-0000-0000865B0000}"/>
    <cellStyle name="메모 2 4 6 4 2" xfId="23522" xr:uid="{00000000-0005-0000-0000-0000875B0000}"/>
    <cellStyle name="메모 2 4 6 5" xfId="23523" xr:uid="{00000000-0005-0000-0000-0000885B0000}"/>
    <cellStyle name="메모 2 4 6 5 2" xfId="23524" xr:uid="{00000000-0005-0000-0000-0000895B0000}"/>
    <cellStyle name="메모 2 4 6 6" xfId="23525" xr:uid="{00000000-0005-0000-0000-00008A5B0000}"/>
    <cellStyle name="메모 2 4 6 7" xfId="23526" xr:uid="{00000000-0005-0000-0000-00008B5B0000}"/>
    <cellStyle name="메모 2 4 6 8" xfId="23527" xr:uid="{00000000-0005-0000-0000-00008C5B0000}"/>
    <cellStyle name="메모 2 4 6 9" xfId="23528" xr:uid="{00000000-0005-0000-0000-00008D5B0000}"/>
    <cellStyle name="메모 2 4 7" xfId="23529" xr:uid="{00000000-0005-0000-0000-00008E5B0000}"/>
    <cellStyle name="메모 2 4 7 2" xfId="23530" xr:uid="{00000000-0005-0000-0000-00008F5B0000}"/>
    <cellStyle name="메모 2 4 7 3" xfId="23531" xr:uid="{00000000-0005-0000-0000-0000905B0000}"/>
    <cellStyle name="메모 2 4 8" xfId="23532" xr:uid="{00000000-0005-0000-0000-0000915B0000}"/>
    <cellStyle name="메모 2 4 8 2" xfId="23533" xr:uid="{00000000-0005-0000-0000-0000925B0000}"/>
    <cellStyle name="메모 2 4 8 3" xfId="23534" xr:uid="{00000000-0005-0000-0000-0000935B0000}"/>
    <cellStyle name="메모 2 4 9" xfId="23535" xr:uid="{00000000-0005-0000-0000-0000945B0000}"/>
    <cellStyle name="메모 2 4 9 2" xfId="23536" xr:uid="{00000000-0005-0000-0000-0000955B0000}"/>
    <cellStyle name="메모 2 5" xfId="23537" xr:uid="{00000000-0005-0000-0000-0000965B0000}"/>
    <cellStyle name="메모 2 5 10" xfId="23538" xr:uid="{00000000-0005-0000-0000-0000975B0000}"/>
    <cellStyle name="메모 2 5 11" xfId="23539" xr:uid="{00000000-0005-0000-0000-0000985B0000}"/>
    <cellStyle name="메모 2 5 12" xfId="23540" xr:uid="{00000000-0005-0000-0000-0000995B0000}"/>
    <cellStyle name="메모 2 5 13" xfId="23541" xr:uid="{00000000-0005-0000-0000-00009A5B0000}"/>
    <cellStyle name="메모 2 5 14" xfId="23542" xr:uid="{00000000-0005-0000-0000-00009B5B0000}"/>
    <cellStyle name="메모 2 5 2" xfId="23543" xr:uid="{00000000-0005-0000-0000-00009C5B0000}"/>
    <cellStyle name="메모 2 5 2 10" xfId="23544" xr:uid="{00000000-0005-0000-0000-00009D5B0000}"/>
    <cellStyle name="메모 2 5 2 11" xfId="23545" xr:uid="{00000000-0005-0000-0000-00009E5B0000}"/>
    <cellStyle name="메모 2 5 2 12" xfId="23546" xr:uid="{00000000-0005-0000-0000-00009F5B0000}"/>
    <cellStyle name="메모 2 5 2 2" xfId="23547" xr:uid="{00000000-0005-0000-0000-0000A05B0000}"/>
    <cellStyle name="메모 2 5 2 2 10" xfId="23548" xr:uid="{00000000-0005-0000-0000-0000A15B0000}"/>
    <cellStyle name="메모 2 5 2 2 2" xfId="23549" xr:uid="{00000000-0005-0000-0000-0000A25B0000}"/>
    <cellStyle name="메모 2 5 2 2 2 2" xfId="23550" xr:uid="{00000000-0005-0000-0000-0000A35B0000}"/>
    <cellStyle name="메모 2 5 2 2 2 2 2" xfId="23551" xr:uid="{00000000-0005-0000-0000-0000A45B0000}"/>
    <cellStyle name="메모 2 5 2 2 2 2 3" xfId="23552" xr:uid="{00000000-0005-0000-0000-0000A55B0000}"/>
    <cellStyle name="메모 2 5 2 2 2 2 4" xfId="23553" xr:uid="{00000000-0005-0000-0000-0000A65B0000}"/>
    <cellStyle name="메모 2 5 2 2 2 2 5" xfId="23554" xr:uid="{00000000-0005-0000-0000-0000A75B0000}"/>
    <cellStyle name="메모 2 5 2 2 2 3" xfId="23555" xr:uid="{00000000-0005-0000-0000-0000A85B0000}"/>
    <cellStyle name="메모 2 5 2 2 2 4" xfId="23556" xr:uid="{00000000-0005-0000-0000-0000A95B0000}"/>
    <cellStyle name="메모 2 5 2 2 2 5" xfId="23557" xr:uid="{00000000-0005-0000-0000-0000AA5B0000}"/>
    <cellStyle name="메모 2 5 2 2 2 6" xfId="23558" xr:uid="{00000000-0005-0000-0000-0000AB5B0000}"/>
    <cellStyle name="메모 2 5 2 2 2 7" xfId="23559" xr:uid="{00000000-0005-0000-0000-0000AC5B0000}"/>
    <cellStyle name="메모 2 5 2 2 3" xfId="23560" xr:uid="{00000000-0005-0000-0000-0000AD5B0000}"/>
    <cellStyle name="메모 2 5 2 2 3 2" xfId="23561" xr:uid="{00000000-0005-0000-0000-0000AE5B0000}"/>
    <cellStyle name="메모 2 5 2 2 3 3" xfId="23562" xr:uid="{00000000-0005-0000-0000-0000AF5B0000}"/>
    <cellStyle name="메모 2 5 2 2 3 4" xfId="23563" xr:uid="{00000000-0005-0000-0000-0000B05B0000}"/>
    <cellStyle name="메모 2 5 2 2 3 5" xfId="23564" xr:uid="{00000000-0005-0000-0000-0000B15B0000}"/>
    <cellStyle name="메모 2 5 2 2 3 6" xfId="23565" xr:uid="{00000000-0005-0000-0000-0000B25B0000}"/>
    <cellStyle name="메모 2 5 2 2 4" xfId="23566" xr:uid="{00000000-0005-0000-0000-0000B35B0000}"/>
    <cellStyle name="메모 2 5 2 2 4 2" xfId="23567" xr:uid="{00000000-0005-0000-0000-0000B45B0000}"/>
    <cellStyle name="메모 2 5 2 2 5" xfId="23568" xr:uid="{00000000-0005-0000-0000-0000B55B0000}"/>
    <cellStyle name="메모 2 5 2 2 5 2" xfId="23569" xr:uid="{00000000-0005-0000-0000-0000B65B0000}"/>
    <cellStyle name="메모 2 5 2 2 6" xfId="23570" xr:uid="{00000000-0005-0000-0000-0000B75B0000}"/>
    <cellStyle name="메모 2 5 2 2 7" xfId="23571" xr:uid="{00000000-0005-0000-0000-0000B85B0000}"/>
    <cellStyle name="메모 2 5 2 2 8" xfId="23572" xr:uid="{00000000-0005-0000-0000-0000B95B0000}"/>
    <cellStyle name="메모 2 5 2 2 9" xfId="23573" xr:uid="{00000000-0005-0000-0000-0000BA5B0000}"/>
    <cellStyle name="메모 2 5 2 3" xfId="23574" xr:uid="{00000000-0005-0000-0000-0000BB5B0000}"/>
    <cellStyle name="메모 2 5 2 3 10" xfId="23575" xr:uid="{00000000-0005-0000-0000-0000BC5B0000}"/>
    <cellStyle name="메모 2 5 2 3 2" xfId="23576" xr:uid="{00000000-0005-0000-0000-0000BD5B0000}"/>
    <cellStyle name="메모 2 5 2 3 2 2" xfId="23577" xr:uid="{00000000-0005-0000-0000-0000BE5B0000}"/>
    <cellStyle name="메모 2 5 2 3 2 3" xfId="23578" xr:uid="{00000000-0005-0000-0000-0000BF5B0000}"/>
    <cellStyle name="메모 2 5 2 3 2 4" xfId="23579" xr:uid="{00000000-0005-0000-0000-0000C05B0000}"/>
    <cellStyle name="메모 2 5 2 3 2 5" xfId="23580" xr:uid="{00000000-0005-0000-0000-0000C15B0000}"/>
    <cellStyle name="메모 2 5 2 3 2 6" xfId="23581" xr:uid="{00000000-0005-0000-0000-0000C25B0000}"/>
    <cellStyle name="메모 2 5 2 3 3" xfId="23582" xr:uid="{00000000-0005-0000-0000-0000C35B0000}"/>
    <cellStyle name="메모 2 5 2 3 3 2" xfId="23583" xr:uid="{00000000-0005-0000-0000-0000C45B0000}"/>
    <cellStyle name="메모 2 5 2 3 4" xfId="23584" xr:uid="{00000000-0005-0000-0000-0000C55B0000}"/>
    <cellStyle name="메모 2 5 2 3 4 2" xfId="23585" xr:uid="{00000000-0005-0000-0000-0000C65B0000}"/>
    <cellStyle name="메모 2 5 2 3 5" xfId="23586" xr:uid="{00000000-0005-0000-0000-0000C75B0000}"/>
    <cellStyle name="메모 2 5 2 3 5 2" xfId="23587" xr:uid="{00000000-0005-0000-0000-0000C85B0000}"/>
    <cellStyle name="메모 2 5 2 3 6" xfId="23588" xr:uid="{00000000-0005-0000-0000-0000C95B0000}"/>
    <cellStyle name="메모 2 5 2 3 7" xfId="23589" xr:uid="{00000000-0005-0000-0000-0000CA5B0000}"/>
    <cellStyle name="메모 2 5 2 3 8" xfId="23590" xr:uid="{00000000-0005-0000-0000-0000CB5B0000}"/>
    <cellStyle name="메모 2 5 2 3 9" xfId="23591" xr:uid="{00000000-0005-0000-0000-0000CC5B0000}"/>
    <cellStyle name="메모 2 5 2 4" xfId="23592" xr:uid="{00000000-0005-0000-0000-0000CD5B0000}"/>
    <cellStyle name="메모 2 5 2 4 2" xfId="23593" xr:uid="{00000000-0005-0000-0000-0000CE5B0000}"/>
    <cellStyle name="메모 2 5 2 4 3" xfId="23594" xr:uid="{00000000-0005-0000-0000-0000CF5B0000}"/>
    <cellStyle name="메모 2 5 2 4 4" xfId="23595" xr:uid="{00000000-0005-0000-0000-0000D05B0000}"/>
    <cellStyle name="메모 2 5 2 4 5" xfId="23596" xr:uid="{00000000-0005-0000-0000-0000D15B0000}"/>
    <cellStyle name="메모 2 5 2 4 6" xfId="23597" xr:uid="{00000000-0005-0000-0000-0000D25B0000}"/>
    <cellStyle name="메모 2 5 2 5" xfId="23598" xr:uid="{00000000-0005-0000-0000-0000D35B0000}"/>
    <cellStyle name="메모 2 5 2 5 2" xfId="23599" xr:uid="{00000000-0005-0000-0000-0000D45B0000}"/>
    <cellStyle name="메모 2 5 2 6" xfId="23600" xr:uid="{00000000-0005-0000-0000-0000D55B0000}"/>
    <cellStyle name="메모 2 5 2 6 2" xfId="23601" xr:uid="{00000000-0005-0000-0000-0000D65B0000}"/>
    <cellStyle name="메모 2 5 2 7" xfId="23602" xr:uid="{00000000-0005-0000-0000-0000D75B0000}"/>
    <cellStyle name="메모 2 5 2 7 2" xfId="23603" xr:uid="{00000000-0005-0000-0000-0000D85B0000}"/>
    <cellStyle name="메모 2 5 2 8" xfId="23604" xr:uid="{00000000-0005-0000-0000-0000D95B0000}"/>
    <cellStyle name="메모 2 5 2 9" xfId="23605" xr:uid="{00000000-0005-0000-0000-0000DA5B0000}"/>
    <cellStyle name="메모 2 5 3" xfId="23606" xr:uid="{00000000-0005-0000-0000-0000DB5B0000}"/>
    <cellStyle name="메모 2 5 3 10" xfId="23607" xr:uid="{00000000-0005-0000-0000-0000DC5B0000}"/>
    <cellStyle name="메모 2 5 3 2" xfId="23608" xr:uid="{00000000-0005-0000-0000-0000DD5B0000}"/>
    <cellStyle name="메모 2 5 3 2 2" xfId="23609" xr:uid="{00000000-0005-0000-0000-0000DE5B0000}"/>
    <cellStyle name="메모 2 5 3 2 2 2" xfId="23610" xr:uid="{00000000-0005-0000-0000-0000DF5B0000}"/>
    <cellStyle name="메모 2 5 3 2 2 3" xfId="23611" xr:uid="{00000000-0005-0000-0000-0000E05B0000}"/>
    <cellStyle name="메모 2 5 3 2 2 4" xfId="23612" xr:uid="{00000000-0005-0000-0000-0000E15B0000}"/>
    <cellStyle name="메모 2 5 3 2 2 5" xfId="23613" xr:uid="{00000000-0005-0000-0000-0000E25B0000}"/>
    <cellStyle name="메모 2 5 3 2 3" xfId="23614" xr:uid="{00000000-0005-0000-0000-0000E35B0000}"/>
    <cellStyle name="메모 2 5 3 2 4" xfId="23615" xr:uid="{00000000-0005-0000-0000-0000E45B0000}"/>
    <cellStyle name="메모 2 5 3 2 5" xfId="23616" xr:uid="{00000000-0005-0000-0000-0000E55B0000}"/>
    <cellStyle name="메모 2 5 3 2 6" xfId="23617" xr:uid="{00000000-0005-0000-0000-0000E65B0000}"/>
    <cellStyle name="메모 2 5 3 2 7" xfId="23618" xr:uid="{00000000-0005-0000-0000-0000E75B0000}"/>
    <cellStyle name="메모 2 5 3 3" xfId="23619" xr:uid="{00000000-0005-0000-0000-0000E85B0000}"/>
    <cellStyle name="메모 2 5 3 3 2" xfId="23620" xr:uid="{00000000-0005-0000-0000-0000E95B0000}"/>
    <cellStyle name="메모 2 5 3 3 3" xfId="23621" xr:uid="{00000000-0005-0000-0000-0000EA5B0000}"/>
    <cellStyle name="메모 2 5 3 3 4" xfId="23622" xr:uid="{00000000-0005-0000-0000-0000EB5B0000}"/>
    <cellStyle name="메모 2 5 3 3 5" xfId="23623" xr:uid="{00000000-0005-0000-0000-0000EC5B0000}"/>
    <cellStyle name="메모 2 5 3 3 6" xfId="23624" xr:uid="{00000000-0005-0000-0000-0000ED5B0000}"/>
    <cellStyle name="메모 2 5 3 4" xfId="23625" xr:uid="{00000000-0005-0000-0000-0000EE5B0000}"/>
    <cellStyle name="메모 2 5 3 4 2" xfId="23626" xr:uid="{00000000-0005-0000-0000-0000EF5B0000}"/>
    <cellStyle name="메모 2 5 3 5" xfId="23627" xr:uid="{00000000-0005-0000-0000-0000F05B0000}"/>
    <cellStyle name="메모 2 5 3 5 2" xfId="23628" xr:uid="{00000000-0005-0000-0000-0000F15B0000}"/>
    <cellStyle name="메모 2 5 3 6" xfId="23629" xr:uid="{00000000-0005-0000-0000-0000F25B0000}"/>
    <cellStyle name="메모 2 5 3 7" xfId="23630" xr:uid="{00000000-0005-0000-0000-0000F35B0000}"/>
    <cellStyle name="메모 2 5 3 8" xfId="23631" xr:uid="{00000000-0005-0000-0000-0000F45B0000}"/>
    <cellStyle name="메모 2 5 3 9" xfId="23632" xr:uid="{00000000-0005-0000-0000-0000F55B0000}"/>
    <cellStyle name="메모 2 5 4" xfId="23633" xr:uid="{00000000-0005-0000-0000-0000F65B0000}"/>
    <cellStyle name="메모 2 5 4 10" xfId="23634" xr:uid="{00000000-0005-0000-0000-0000F75B0000}"/>
    <cellStyle name="메모 2 5 4 2" xfId="23635" xr:uid="{00000000-0005-0000-0000-0000F85B0000}"/>
    <cellStyle name="메모 2 5 4 2 2" xfId="23636" xr:uid="{00000000-0005-0000-0000-0000F95B0000}"/>
    <cellStyle name="메모 2 5 4 2 2 2" xfId="23637" xr:uid="{00000000-0005-0000-0000-0000FA5B0000}"/>
    <cellStyle name="메모 2 5 4 2 2 3" xfId="23638" xr:uid="{00000000-0005-0000-0000-0000FB5B0000}"/>
    <cellStyle name="메모 2 5 4 2 2 4" xfId="23639" xr:uid="{00000000-0005-0000-0000-0000FC5B0000}"/>
    <cellStyle name="메모 2 5 4 2 2 5" xfId="23640" xr:uid="{00000000-0005-0000-0000-0000FD5B0000}"/>
    <cellStyle name="메모 2 5 4 2 3" xfId="23641" xr:uid="{00000000-0005-0000-0000-0000FE5B0000}"/>
    <cellStyle name="메모 2 5 4 2 4" xfId="23642" xr:uid="{00000000-0005-0000-0000-0000FF5B0000}"/>
    <cellStyle name="메모 2 5 4 2 5" xfId="23643" xr:uid="{00000000-0005-0000-0000-0000005C0000}"/>
    <cellStyle name="메모 2 5 4 2 6" xfId="23644" xr:uid="{00000000-0005-0000-0000-0000015C0000}"/>
    <cellStyle name="메모 2 5 4 2 7" xfId="23645" xr:uid="{00000000-0005-0000-0000-0000025C0000}"/>
    <cellStyle name="메모 2 5 4 3" xfId="23646" xr:uid="{00000000-0005-0000-0000-0000035C0000}"/>
    <cellStyle name="메모 2 5 4 3 2" xfId="23647" xr:uid="{00000000-0005-0000-0000-0000045C0000}"/>
    <cellStyle name="메모 2 5 4 3 3" xfId="23648" xr:uid="{00000000-0005-0000-0000-0000055C0000}"/>
    <cellStyle name="메모 2 5 4 3 4" xfId="23649" xr:uid="{00000000-0005-0000-0000-0000065C0000}"/>
    <cellStyle name="메모 2 5 4 3 5" xfId="23650" xr:uid="{00000000-0005-0000-0000-0000075C0000}"/>
    <cellStyle name="메모 2 5 4 3 6" xfId="23651" xr:uid="{00000000-0005-0000-0000-0000085C0000}"/>
    <cellStyle name="메모 2 5 4 4" xfId="23652" xr:uid="{00000000-0005-0000-0000-0000095C0000}"/>
    <cellStyle name="메모 2 5 4 4 2" xfId="23653" xr:uid="{00000000-0005-0000-0000-00000A5C0000}"/>
    <cellStyle name="메모 2 5 4 5" xfId="23654" xr:uid="{00000000-0005-0000-0000-00000B5C0000}"/>
    <cellStyle name="메모 2 5 4 5 2" xfId="23655" xr:uid="{00000000-0005-0000-0000-00000C5C0000}"/>
    <cellStyle name="메모 2 5 4 6" xfId="23656" xr:uid="{00000000-0005-0000-0000-00000D5C0000}"/>
    <cellStyle name="메모 2 5 4 7" xfId="23657" xr:uid="{00000000-0005-0000-0000-00000E5C0000}"/>
    <cellStyle name="메모 2 5 4 8" xfId="23658" xr:uid="{00000000-0005-0000-0000-00000F5C0000}"/>
    <cellStyle name="메모 2 5 4 9" xfId="23659" xr:uid="{00000000-0005-0000-0000-0000105C0000}"/>
    <cellStyle name="메모 2 5 5" xfId="23660" xr:uid="{00000000-0005-0000-0000-0000115C0000}"/>
    <cellStyle name="메모 2 5 5 10" xfId="23661" xr:uid="{00000000-0005-0000-0000-0000125C0000}"/>
    <cellStyle name="메모 2 5 5 2" xfId="23662" xr:uid="{00000000-0005-0000-0000-0000135C0000}"/>
    <cellStyle name="메모 2 5 5 2 2" xfId="23663" xr:uid="{00000000-0005-0000-0000-0000145C0000}"/>
    <cellStyle name="메모 2 5 5 2 3" xfId="23664" xr:uid="{00000000-0005-0000-0000-0000155C0000}"/>
    <cellStyle name="메모 2 5 5 2 4" xfId="23665" xr:uid="{00000000-0005-0000-0000-0000165C0000}"/>
    <cellStyle name="메모 2 5 5 2 5" xfId="23666" xr:uid="{00000000-0005-0000-0000-0000175C0000}"/>
    <cellStyle name="메모 2 5 5 2 6" xfId="23667" xr:uid="{00000000-0005-0000-0000-0000185C0000}"/>
    <cellStyle name="메모 2 5 5 3" xfId="23668" xr:uid="{00000000-0005-0000-0000-0000195C0000}"/>
    <cellStyle name="메모 2 5 5 3 2" xfId="23669" xr:uid="{00000000-0005-0000-0000-00001A5C0000}"/>
    <cellStyle name="메모 2 5 5 4" xfId="23670" xr:uid="{00000000-0005-0000-0000-00001B5C0000}"/>
    <cellStyle name="메모 2 5 5 4 2" xfId="23671" xr:uid="{00000000-0005-0000-0000-00001C5C0000}"/>
    <cellStyle name="메모 2 5 5 5" xfId="23672" xr:uid="{00000000-0005-0000-0000-00001D5C0000}"/>
    <cellStyle name="메모 2 5 5 5 2" xfId="23673" xr:uid="{00000000-0005-0000-0000-00001E5C0000}"/>
    <cellStyle name="메모 2 5 5 6" xfId="23674" xr:uid="{00000000-0005-0000-0000-00001F5C0000}"/>
    <cellStyle name="메모 2 5 5 7" xfId="23675" xr:uid="{00000000-0005-0000-0000-0000205C0000}"/>
    <cellStyle name="메모 2 5 5 8" xfId="23676" xr:uid="{00000000-0005-0000-0000-0000215C0000}"/>
    <cellStyle name="메모 2 5 5 9" xfId="23677" xr:uid="{00000000-0005-0000-0000-0000225C0000}"/>
    <cellStyle name="메모 2 5 6" xfId="23678" xr:uid="{00000000-0005-0000-0000-0000235C0000}"/>
    <cellStyle name="메모 2 5 6 2" xfId="23679" xr:uid="{00000000-0005-0000-0000-0000245C0000}"/>
    <cellStyle name="메모 2 5 6 3" xfId="23680" xr:uid="{00000000-0005-0000-0000-0000255C0000}"/>
    <cellStyle name="메모 2 5 6 4" xfId="23681" xr:uid="{00000000-0005-0000-0000-0000265C0000}"/>
    <cellStyle name="메모 2 5 6 5" xfId="23682" xr:uid="{00000000-0005-0000-0000-0000275C0000}"/>
    <cellStyle name="메모 2 5 6 6" xfId="23683" xr:uid="{00000000-0005-0000-0000-0000285C0000}"/>
    <cellStyle name="메모 2 5 7" xfId="23684" xr:uid="{00000000-0005-0000-0000-0000295C0000}"/>
    <cellStyle name="메모 2 5 7 2" xfId="23685" xr:uid="{00000000-0005-0000-0000-00002A5C0000}"/>
    <cellStyle name="메모 2 5 8" xfId="23686" xr:uid="{00000000-0005-0000-0000-00002B5C0000}"/>
    <cellStyle name="메모 2 5 8 2" xfId="23687" xr:uid="{00000000-0005-0000-0000-00002C5C0000}"/>
    <cellStyle name="메모 2 5 9" xfId="23688" xr:uid="{00000000-0005-0000-0000-00002D5C0000}"/>
    <cellStyle name="메모 2 5 9 2" xfId="23689" xr:uid="{00000000-0005-0000-0000-00002E5C0000}"/>
    <cellStyle name="메모 2 6" xfId="23690" xr:uid="{00000000-0005-0000-0000-00002F5C0000}"/>
    <cellStyle name="메모 2 6 10" xfId="23691" xr:uid="{00000000-0005-0000-0000-0000305C0000}"/>
    <cellStyle name="메모 2 6 11" xfId="23692" xr:uid="{00000000-0005-0000-0000-0000315C0000}"/>
    <cellStyle name="메모 2 6 12" xfId="23693" xr:uid="{00000000-0005-0000-0000-0000325C0000}"/>
    <cellStyle name="메모 2 6 13" xfId="23694" xr:uid="{00000000-0005-0000-0000-0000335C0000}"/>
    <cellStyle name="메모 2 6 14" xfId="23695" xr:uid="{00000000-0005-0000-0000-0000345C0000}"/>
    <cellStyle name="메모 2 6 2" xfId="23696" xr:uid="{00000000-0005-0000-0000-0000355C0000}"/>
    <cellStyle name="메모 2 6 2 10" xfId="23697" xr:uid="{00000000-0005-0000-0000-0000365C0000}"/>
    <cellStyle name="메모 2 6 2 11" xfId="23698" xr:uid="{00000000-0005-0000-0000-0000375C0000}"/>
    <cellStyle name="메모 2 6 2 12" xfId="23699" xr:uid="{00000000-0005-0000-0000-0000385C0000}"/>
    <cellStyle name="메모 2 6 2 2" xfId="23700" xr:uid="{00000000-0005-0000-0000-0000395C0000}"/>
    <cellStyle name="메모 2 6 2 2 10" xfId="23701" xr:uid="{00000000-0005-0000-0000-00003A5C0000}"/>
    <cellStyle name="메모 2 6 2 2 2" xfId="23702" xr:uid="{00000000-0005-0000-0000-00003B5C0000}"/>
    <cellStyle name="메모 2 6 2 2 2 2" xfId="23703" xr:uid="{00000000-0005-0000-0000-00003C5C0000}"/>
    <cellStyle name="메모 2 6 2 2 2 2 2" xfId="23704" xr:uid="{00000000-0005-0000-0000-00003D5C0000}"/>
    <cellStyle name="메모 2 6 2 2 2 2 3" xfId="23705" xr:uid="{00000000-0005-0000-0000-00003E5C0000}"/>
    <cellStyle name="메모 2 6 2 2 2 2 4" xfId="23706" xr:uid="{00000000-0005-0000-0000-00003F5C0000}"/>
    <cellStyle name="메모 2 6 2 2 2 2 5" xfId="23707" xr:uid="{00000000-0005-0000-0000-0000405C0000}"/>
    <cellStyle name="메모 2 6 2 2 2 3" xfId="23708" xr:uid="{00000000-0005-0000-0000-0000415C0000}"/>
    <cellStyle name="메모 2 6 2 2 2 4" xfId="23709" xr:uid="{00000000-0005-0000-0000-0000425C0000}"/>
    <cellStyle name="메모 2 6 2 2 2 5" xfId="23710" xr:uid="{00000000-0005-0000-0000-0000435C0000}"/>
    <cellStyle name="메모 2 6 2 2 2 6" xfId="23711" xr:uid="{00000000-0005-0000-0000-0000445C0000}"/>
    <cellStyle name="메모 2 6 2 2 2 7" xfId="23712" xr:uid="{00000000-0005-0000-0000-0000455C0000}"/>
    <cellStyle name="메모 2 6 2 2 3" xfId="23713" xr:uid="{00000000-0005-0000-0000-0000465C0000}"/>
    <cellStyle name="메모 2 6 2 2 3 2" xfId="23714" xr:uid="{00000000-0005-0000-0000-0000475C0000}"/>
    <cellStyle name="메모 2 6 2 2 3 3" xfId="23715" xr:uid="{00000000-0005-0000-0000-0000485C0000}"/>
    <cellStyle name="메모 2 6 2 2 3 4" xfId="23716" xr:uid="{00000000-0005-0000-0000-0000495C0000}"/>
    <cellStyle name="메모 2 6 2 2 3 5" xfId="23717" xr:uid="{00000000-0005-0000-0000-00004A5C0000}"/>
    <cellStyle name="메모 2 6 2 2 3 6" xfId="23718" xr:uid="{00000000-0005-0000-0000-00004B5C0000}"/>
    <cellStyle name="메모 2 6 2 2 4" xfId="23719" xr:uid="{00000000-0005-0000-0000-00004C5C0000}"/>
    <cellStyle name="메모 2 6 2 2 4 2" xfId="23720" xr:uid="{00000000-0005-0000-0000-00004D5C0000}"/>
    <cellStyle name="메모 2 6 2 2 5" xfId="23721" xr:uid="{00000000-0005-0000-0000-00004E5C0000}"/>
    <cellStyle name="메모 2 6 2 2 5 2" xfId="23722" xr:uid="{00000000-0005-0000-0000-00004F5C0000}"/>
    <cellStyle name="메모 2 6 2 2 6" xfId="23723" xr:uid="{00000000-0005-0000-0000-0000505C0000}"/>
    <cellStyle name="메모 2 6 2 2 7" xfId="23724" xr:uid="{00000000-0005-0000-0000-0000515C0000}"/>
    <cellStyle name="메모 2 6 2 2 8" xfId="23725" xr:uid="{00000000-0005-0000-0000-0000525C0000}"/>
    <cellStyle name="메모 2 6 2 2 9" xfId="23726" xr:uid="{00000000-0005-0000-0000-0000535C0000}"/>
    <cellStyle name="메모 2 6 2 3" xfId="23727" xr:uid="{00000000-0005-0000-0000-0000545C0000}"/>
    <cellStyle name="메모 2 6 2 3 10" xfId="23728" xr:uid="{00000000-0005-0000-0000-0000555C0000}"/>
    <cellStyle name="메모 2 6 2 3 2" xfId="23729" xr:uid="{00000000-0005-0000-0000-0000565C0000}"/>
    <cellStyle name="메모 2 6 2 3 2 2" xfId="23730" xr:uid="{00000000-0005-0000-0000-0000575C0000}"/>
    <cellStyle name="메모 2 6 2 3 2 3" xfId="23731" xr:uid="{00000000-0005-0000-0000-0000585C0000}"/>
    <cellStyle name="메모 2 6 2 3 2 4" xfId="23732" xr:uid="{00000000-0005-0000-0000-0000595C0000}"/>
    <cellStyle name="메모 2 6 2 3 2 5" xfId="23733" xr:uid="{00000000-0005-0000-0000-00005A5C0000}"/>
    <cellStyle name="메모 2 6 2 3 2 6" xfId="23734" xr:uid="{00000000-0005-0000-0000-00005B5C0000}"/>
    <cellStyle name="메모 2 6 2 3 3" xfId="23735" xr:uid="{00000000-0005-0000-0000-00005C5C0000}"/>
    <cellStyle name="메모 2 6 2 3 3 2" xfId="23736" xr:uid="{00000000-0005-0000-0000-00005D5C0000}"/>
    <cellStyle name="메모 2 6 2 3 4" xfId="23737" xr:uid="{00000000-0005-0000-0000-00005E5C0000}"/>
    <cellStyle name="메모 2 6 2 3 4 2" xfId="23738" xr:uid="{00000000-0005-0000-0000-00005F5C0000}"/>
    <cellStyle name="메모 2 6 2 3 5" xfId="23739" xr:uid="{00000000-0005-0000-0000-0000605C0000}"/>
    <cellStyle name="메모 2 6 2 3 5 2" xfId="23740" xr:uid="{00000000-0005-0000-0000-0000615C0000}"/>
    <cellStyle name="메모 2 6 2 3 6" xfId="23741" xr:uid="{00000000-0005-0000-0000-0000625C0000}"/>
    <cellStyle name="메모 2 6 2 3 7" xfId="23742" xr:uid="{00000000-0005-0000-0000-0000635C0000}"/>
    <cellStyle name="메모 2 6 2 3 8" xfId="23743" xr:uid="{00000000-0005-0000-0000-0000645C0000}"/>
    <cellStyle name="메모 2 6 2 3 9" xfId="23744" xr:uid="{00000000-0005-0000-0000-0000655C0000}"/>
    <cellStyle name="메모 2 6 2 4" xfId="23745" xr:uid="{00000000-0005-0000-0000-0000665C0000}"/>
    <cellStyle name="메모 2 6 2 4 2" xfId="23746" xr:uid="{00000000-0005-0000-0000-0000675C0000}"/>
    <cellStyle name="메모 2 6 2 4 3" xfId="23747" xr:uid="{00000000-0005-0000-0000-0000685C0000}"/>
    <cellStyle name="메모 2 6 2 4 4" xfId="23748" xr:uid="{00000000-0005-0000-0000-0000695C0000}"/>
    <cellStyle name="메모 2 6 2 4 5" xfId="23749" xr:uid="{00000000-0005-0000-0000-00006A5C0000}"/>
    <cellStyle name="메모 2 6 2 4 6" xfId="23750" xr:uid="{00000000-0005-0000-0000-00006B5C0000}"/>
    <cellStyle name="메모 2 6 2 5" xfId="23751" xr:uid="{00000000-0005-0000-0000-00006C5C0000}"/>
    <cellStyle name="메모 2 6 2 5 2" xfId="23752" xr:uid="{00000000-0005-0000-0000-00006D5C0000}"/>
    <cellStyle name="메모 2 6 2 6" xfId="23753" xr:uid="{00000000-0005-0000-0000-00006E5C0000}"/>
    <cellStyle name="메모 2 6 2 6 2" xfId="23754" xr:uid="{00000000-0005-0000-0000-00006F5C0000}"/>
    <cellStyle name="메모 2 6 2 7" xfId="23755" xr:uid="{00000000-0005-0000-0000-0000705C0000}"/>
    <cellStyle name="메모 2 6 2 7 2" xfId="23756" xr:uid="{00000000-0005-0000-0000-0000715C0000}"/>
    <cellStyle name="메모 2 6 2 8" xfId="23757" xr:uid="{00000000-0005-0000-0000-0000725C0000}"/>
    <cellStyle name="메모 2 6 2 9" xfId="23758" xr:uid="{00000000-0005-0000-0000-0000735C0000}"/>
    <cellStyle name="메모 2 6 3" xfId="23759" xr:uid="{00000000-0005-0000-0000-0000745C0000}"/>
    <cellStyle name="메모 2 6 3 10" xfId="23760" xr:uid="{00000000-0005-0000-0000-0000755C0000}"/>
    <cellStyle name="메모 2 6 3 2" xfId="23761" xr:uid="{00000000-0005-0000-0000-0000765C0000}"/>
    <cellStyle name="메모 2 6 3 2 2" xfId="23762" xr:uid="{00000000-0005-0000-0000-0000775C0000}"/>
    <cellStyle name="메모 2 6 3 2 2 2" xfId="23763" xr:uid="{00000000-0005-0000-0000-0000785C0000}"/>
    <cellStyle name="메모 2 6 3 2 2 3" xfId="23764" xr:uid="{00000000-0005-0000-0000-0000795C0000}"/>
    <cellStyle name="메모 2 6 3 2 2 4" xfId="23765" xr:uid="{00000000-0005-0000-0000-00007A5C0000}"/>
    <cellStyle name="메모 2 6 3 2 2 5" xfId="23766" xr:uid="{00000000-0005-0000-0000-00007B5C0000}"/>
    <cellStyle name="메모 2 6 3 2 3" xfId="23767" xr:uid="{00000000-0005-0000-0000-00007C5C0000}"/>
    <cellStyle name="메모 2 6 3 2 4" xfId="23768" xr:uid="{00000000-0005-0000-0000-00007D5C0000}"/>
    <cellStyle name="메모 2 6 3 2 5" xfId="23769" xr:uid="{00000000-0005-0000-0000-00007E5C0000}"/>
    <cellStyle name="메모 2 6 3 2 6" xfId="23770" xr:uid="{00000000-0005-0000-0000-00007F5C0000}"/>
    <cellStyle name="메모 2 6 3 2 7" xfId="23771" xr:uid="{00000000-0005-0000-0000-0000805C0000}"/>
    <cellStyle name="메모 2 6 3 3" xfId="23772" xr:uid="{00000000-0005-0000-0000-0000815C0000}"/>
    <cellStyle name="메모 2 6 3 3 2" xfId="23773" xr:uid="{00000000-0005-0000-0000-0000825C0000}"/>
    <cellStyle name="메모 2 6 3 3 3" xfId="23774" xr:uid="{00000000-0005-0000-0000-0000835C0000}"/>
    <cellStyle name="메모 2 6 3 3 4" xfId="23775" xr:uid="{00000000-0005-0000-0000-0000845C0000}"/>
    <cellStyle name="메모 2 6 3 3 5" xfId="23776" xr:uid="{00000000-0005-0000-0000-0000855C0000}"/>
    <cellStyle name="메모 2 6 3 3 6" xfId="23777" xr:uid="{00000000-0005-0000-0000-0000865C0000}"/>
    <cellStyle name="메모 2 6 3 4" xfId="23778" xr:uid="{00000000-0005-0000-0000-0000875C0000}"/>
    <cellStyle name="메모 2 6 3 4 2" xfId="23779" xr:uid="{00000000-0005-0000-0000-0000885C0000}"/>
    <cellStyle name="메모 2 6 3 5" xfId="23780" xr:uid="{00000000-0005-0000-0000-0000895C0000}"/>
    <cellStyle name="메모 2 6 3 5 2" xfId="23781" xr:uid="{00000000-0005-0000-0000-00008A5C0000}"/>
    <cellStyle name="메모 2 6 3 6" xfId="23782" xr:uid="{00000000-0005-0000-0000-00008B5C0000}"/>
    <cellStyle name="메모 2 6 3 7" xfId="23783" xr:uid="{00000000-0005-0000-0000-00008C5C0000}"/>
    <cellStyle name="메모 2 6 3 8" xfId="23784" xr:uid="{00000000-0005-0000-0000-00008D5C0000}"/>
    <cellStyle name="메모 2 6 3 9" xfId="23785" xr:uid="{00000000-0005-0000-0000-00008E5C0000}"/>
    <cellStyle name="메모 2 6 4" xfId="23786" xr:uid="{00000000-0005-0000-0000-00008F5C0000}"/>
    <cellStyle name="메모 2 6 4 10" xfId="23787" xr:uid="{00000000-0005-0000-0000-0000905C0000}"/>
    <cellStyle name="메모 2 6 4 2" xfId="23788" xr:uid="{00000000-0005-0000-0000-0000915C0000}"/>
    <cellStyle name="메모 2 6 4 2 2" xfId="23789" xr:uid="{00000000-0005-0000-0000-0000925C0000}"/>
    <cellStyle name="메모 2 6 4 2 2 2" xfId="23790" xr:uid="{00000000-0005-0000-0000-0000935C0000}"/>
    <cellStyle name="메모 2 6 4 2 2 3" xfId="23791" xr:uid="{00000000-0005-0000-0000-0000945C0000}"/>
    <cellStyle name="메모 2 6 4 2 2 4" xfId="23792" xr:uid="{00000000-0005-0000-0000-0000955C0000}"/>
    <cellStyle name="메모 2 6 4 2 2 5" xfId="23793" xr:uid="{00000000-0005-0000-0000-0000965C0000}"/>
    <cellStyle name="메모 2 6 4 2 3" xfId="23794" xr:uid="{00000000-0005-0000-0000-0000975C0000}"/>
    <cellStyle name="메모 2 6 4 2 4" xfId="23795" xr:uid="{00000000-0005-0000-0000-0000985C0000}"/>
    <cellStyle name="메모 2 6 4 2 5" xfId="23796" xr:uid="{00000000-0005-0000-0000-0000995C0000}"/>
    <cellStyle name="메모 2 6 4 2 6" xfId="23797" xr:uid="{00000000-0005-0000-0000-00009A5C0000}"/>
    <cellStyle name="메모 2 6 4 2 7" xfId="23798" xr:uid="{00000000-0005-0000-0000-00009B5C0000}"/>
    <cellStyle name="메모 2 6 4 3" xfId="23799" xr:uid="{00000000-0005-0000-0000-00009C5C0000}"/>
    <cellStyle name="메모 2 6 4 3 2" xfId="23800" xr:uid="{00000000-0005-0000-0000-00009D5C0000}"/>
    <cellStyle name="메모 2 6 4 3 3" xfId="23801" xr:uid="{00000000-0005-0000-0000-00009E5C0000}"/>
    <cellStyle name="메모 2 6 4 3 4" xfId="23802" xr:uid="{00000000-0005-0000-0000-00009F5C0000}"/>
    <cellStyle name="메모 2 6 4 3 5" xfId="23803" xr:uid="{00000000-0005-0000-0000-0000A05C0000}"/>
    <cellStyle name="메모 2 6 4 3 6" xfId="23804" xr:uid="{00000000-0005-0000-0000-0000A15C0000}"/>
    <cellStyle name="메모 2 6 4 4" xfId="23805" xr:uid="{00000000-0005-0000-0000-0000A25C0000}"/>
    <cellStyle name="메모 2 6 4 4 2" xfId="23806" xr:uid="{00000000-0005-0000-0000-0000A35C0000}"/>
    <cellStyle name="메모 2 6 4 5" xfId="23807" xr:uid="{00000000-0005-0000-0000-0000A45C0000}"/>
    <cellStyle name="메모 2 6 4 5 2" xfId="23808" xr:uid="{00000000-0005-0000-0000-0000A55C0000}"/>
    <cellStyle name="메모 2 6 4 6" xfId="23809" xr:uid="{00000000-0005-0000-0000-0000A65C0000}"/>
    <cellStyle name="메모 2 6 4 7" xfId="23810" xr:uid="{00000000-0005-0000-0000-0000A75C0000}"/>
    <cellStyle name="메모 2 6 4 8" xfId="23811" xr:uid="{00000000-0005-0000-0000-0000A85C0000}"/>
    <cellStyle name="메모 2 6 4 9" xfId="23812" xr:uid="{00000000-0005-0000-0000-0000A95C0000}"/>
    <cellStyle name="메모 2 6 5" xfId="23813" xr:uid="{00000000-0005-0000-0000-0000AA5C0000}"/>
    <cellStyle name="메모 2 6 5 10" xfId="23814" xr:uid="{00000000-0005-0000-0000-0000AB5C0000}"/>
    <cellStyle name="메모 2 6 5 2" xfId="23815" xr:uid="{00000000-0005-0000-0000-0000AC5C0000}"/>
    <cellStyle name="메모 2 6 5 2 2" xfId="23816" xr:uid="{00000000-0005-0000-0000-0000AD5C0000}"/>
    <cellStyle name="메모 2 6 5 2 3" xfId="23817" xr:uid="{00000000-0005-0000-0000-0000AE5C0000}"/>
    <cellStyle name="메모 2 6 5 2 4" xfId="23818" xr:uid="{00000000-0005-0000-0000-0000AF5C0000}"/>
    <cellStyle name="메모 2 6 5 2 5" xfId="23819" xr:uid="{00000000-0005-0000-0000-0000B05C0000}"/>
    <cellStyle name="메모 2 6 5 2 6" xfId="23820" xr:uid="{00000000-0005-0000-0000-0000B15C0000}"/>
    <cellStyle name="메모 2 6 5 3" xfId="23821" xr:uid="{00000000-0005-0000-0000-0000B25C0000}"/>
    <cellStyle name="메모 2 6 5 3 2" xfId="23822" xr:uid="{00000000-0005-0000-0000-0000B35C0000}"/>
    <cellStyle name="메모 2 6 5 4" xfId="23823" xr:uid="{00000000-0005-0000-0000-0000B45C0000}"/>
    <cellStyle name="메모 2 6 5 4 2" xfId="23824" xr:uid="{00000000-0005-0000-0000-0000B55C0000}"/>
    <cellStyle name="메모 2 6 5 5" xfId="23825" xr:uid="{00000000-0005-0000-0000-0000B65C0000}"/>
    <cellStyle name="메모 2 6 5 5 2" xfId="23826" xr:uid="{00000000-0005-0000-0000-0000B75C0000}"/>
    <cellStyle name="메모 2 6 5 6" xfId="23827" xr:uid="{00000000-0005-0000-0000-0000B85C0000}"/>
    <cellStyle name="메모 2 6 5 7" xfId="23828" xr:uid="{00000000-0005-0000-0000-0000B95C0000}"/>
    <cellStyle name="메모 2 6 5 8" xfId="23829" xr:uid="{00000000-0005-0000-0000-0000BA5C0000}"/>
    <cellStyle name="메모 2 6 5 9" xfId="23830" xr:uid="{00000000-0005-0000-0000-0000BB5C0000}"/>
    <cellStyle name="메모 2 6 6" xfId="23831" xr:uid="{00000000-0005-0000-0000-0000BC5C0000}"/>
    <cellStyle name="메모 2 6 6 2" xfId="23832" xr:uid="{00000000-0005-0000-0000-0000BD5C0000}"/>
    <cellStyle name="메모 2 6 6 3" xfId="23833" xr:uid="{00000000-0005-0000-0000-0000BE5C0000}"/>
    <cellStyle name="메모 2 6 6 4" xfId="23834" xr:uid="{00000000-0005-0000-0000-0000BF5C0000}"/>
    <cellStyle name="메모 2 6 6 5" xfId="23835" xr:uid="{00000000-0005-0000-0000-0000C05C0000}"/>
    <cellStyle name="메모 2 6 6 6" xfId="23836" xr:uid="{00000000-0005-0000-0000-0000C15C0000}"/>
    <cellStyle name="메모 2 6 7" xfId="23837" xr:uid="{00000000-0005-0000-0000-0000C25C0000}"/>
    <cellStyle name="메모 2 6 7 2" xfId="23838" xr:uid="{00000000-0005-0000-0000-0000C35C0000}"/>
    <cellStyle name="메모 2 6 8" xfId="23839" xr:uid="{00000000-0005-0000-0000-0000C45C0000}"/>
    <cellStyle name="메모 2 6 8 2" xfId="23840" xr:uid="{00000000-0005-0000-0000-0000C55C0000}"/>
    <cellStyle name="메모 2 6 9" xfId="23841" xr:uid="{00000000-0005-0000-0000-0000C65C0000}"/>
    <cellStyle name="메모 2 6 9 2" xfId="23842" xr:uid="{00000000-0005-0000-0000-0000C75C0000}"/>
    <cellStyle name="메모 2 7" xfId="23843" xr:uid="{00000000-0005-0000-0000-0000C85C0000}"/>
    <cellStyle name="메모 2 7 10" xfId="23844" xr:uid="{00000000-0005-0000-0000-0000C95C0000}"/>
    <cellStyle name="메모 2 7 11" xfId="23845" xr:uid="{00000000-0005-0000-0000-0000CA5C0000}"/>
    <cellStyle name="메모 2 7 12" xfId="23846" xr:uid="{00000000-0005-0000-0000-0000CB5C0000}"/>
    <cellStyle name="메모 2 7 13" xfId="23847" xr:uid="{00000000-0005-0000-0000-0000CC5C0000}"/>
    <cellStyle name="메모 2 7 2" xfId="23848" xr:uid="{00000000-0005-0000-0000-0000CD5C0000}"/>
    <cellStyle name="메모 2 7 2 10" xfId="23849" xr:uid="{00000000-0005-0000-0000-0000CE5C0000}"/>
    <cellStyle name="메모 2 7 2 2" xfId="23850" xr:uid="{00000000-0005-0000-0000-0000CF5C0000}"/>
    <cellStyle name="메모 2 7 2 2 2" xfId="23851" xr:uid="{00000000-0005-0000-0000-0000D05C0000}"/>
    <cellStyle name="메모 2 7 2 2 2 2" xfId="23852" xr:uid="{00000000-0005-0000-0000-0000D15C0000}"/>
    <cellStyle name="메모 2 7 2 2 2 3" xfId="23853" xr:uid="{00000000-0005-0000-0000-0000D25C0000}"/>
    <cellStyle name="메모 2 7 2 2 2 4" xfId="23854" xr:uid="{00000000-0005-0000-0000-0000D35C0000}"/>
    <cellStyle name="메모 2 7 2 2 2 5" xfId="23855" xr:uid="{00000000-0005-0000-0000-0000D45C0000}"/>
    <cellStyle name="메모 2 7 2 2 3" xfId="23856" xr:uid="{00000000-0005-0000-0000-0000D55C0000}"/>
    <cellStyle name="메모 2 7 2 2 4" xfId="23857" xr:uid="{00000000-0005-0000-0000-0000D65C0000}"/>
    <cellStyle name="메모 2 7 2 2 5" xfId="23858" xr:uid="{00000000-0005-0000-0000-0000D75C0000}"/>
    <cellStyle name="메모 2 7 2 2 6" xfId="23859" xr:uid="{00000000-0005-0000-0000-0000D85C0000}"/>
    <cellStyle name="메모 2 7 2 2 7" xfId="23860" xr:uid="{00000000-0005-0000-0000-0000D95C0000}"/>
    <cellStyle name="메모 2 7 2 3" xfId="23861" xr:uid="{00000000-0005-0000-0000-0000DA5C0000}"/>
    <cellStyle name="메모 2 7 2 3 2" xfId="23862" xr:uid="{00000000-0005-0000-0000-0000DB5C0000}"/>
    <cellStyle name="메모 2 7 2 3 3" xfId="23863" xr:uid="{00000000-0005-0000-0000-0000DC5C0000}"/>
    <cellStyle name="메모 2 7 2 3 4" xfId="23864" xr:uid="{00000000-0005-0000-0000-0000DD5C0000}"/>
    <cellStyle name="메모 2 7 2 3 5" xfId="23865" xr:uid="{00000000-0005-0000-0000-0000DE5C0000}"/>
    <cellStyle name="메모 2 7 2 3 6" xfId="23866" xr:uid="{00000000-0005-0000-0000-0000DF5C0000}"/>
    <cellStyle name="메모 2 7 2 4" xfId="23867" xr:uid="{00000000-0005-0000-0000-0000E05C0000}"/>
    <cellStyle name="메모 2 7 2 4 2" xfId="23868" xr:uid="{00000000-0005-0000-0000-0000E15C0000}"/>
    <cellStyle name="메모 2 7 2 5" xfId="23869" xr:uid="{00000000-0005-0000-0000-0000E25C0000}"/>
    <cellStyle name="메모 2 7 2 5 2" xfId="23870" xr:uid="{00000000-0005-0000-0000-0000E35C0000}"/>
    <cellStyle name="메모 2 7 2 6" xfId="23871" xr:uid="{00000000-0005-0000-0000-0000E45C0000}"/>
    <cellStyle name="메모 2 7 2 7" xfId="23872" xr:uid="{00000000-0005-0000-0000-0000E55C0000}"/>
    <cellStyle name="메모 2 7 2 8" xfId="23873" xr:uid="{00000000-0005-0000-0000-0000E65C0000}"/>
    <cellStyle name="메모 2 7 2 9" xfId="23874" xr:uid="{00000000-0005-0000-0000-0000E75C0000}"/>
    <cellStyle name="메모 2 7 3" xfId="23875" xr:uid="{00000000-0005-0000-0000-0000E85C0000}"/>
    <cellStyle name="메모 2 7 3 10" xfId="23876" xr:uid="{00000000-0005-0000-0000-0000E95C0000}"/>
    <cellStyle name="메모 2 7 3 2" xfId="23877" xr:uid="{00000000-0005-0000-0000-0000EA5C0000}"/>
    <cellStyle name="메모 2 7 3 2 2" xfId="23878" xr:uid="{00000000-0005-0000-0000-0000EB5C0000}"/>
    <cellStyle name="메모 2 7 3 2 2 2" xfId="23879" xr:uid="{00000000-0005-0000-0000-0000EC5C0000}"/>
    <cellStyle name="메모 2 7 3 2 2 3" xfId="23880" xr:uid="{00000000-0005-0000-0000-0000ED5C0000}"/>
    <cellStyle name="메모 2 7 3 2 2 4" xfId="23881" xr:uid="{00000000-0005-0000-0000-0000EE5C0000}"/>
    <cellStyle name="메모 2 7 3 2 2 5" xfId="23882" xr:uid="{00000000-0005-0000-0000-0000EF5C0000}"/>
    <cellStyle name="메모 2 7 3 2 3" xfId="23883" xr:uid="{00000000-0005-0000-0000-0000F05C0000}"/>
    <cellStyle name="메모 2 7 3 2 4" xfId="23884" xr:uid="{00000000-0005-0000-0000-0000F15C0000}"/>
    <cellStyle name="메모 2 7 3 2 5" xfId="23885" xr:uid="{00000000-0005-0000-0000-0000F25C0000}"/>
    <cellStyle name="메모 2 7 3 2 6" xfId="23886" xr:uid="{00000000-0005-0000-0000-0000F35C0000}"/>
    <cellStyle name="메모 2 7 3 2 7" xfId="23887" xr:uid="{00000000-0005-0000-0000-0000F45C0000}"/>
    <cellStyle name="메모 2 7 3 3" xfId="23888" xr:uid="{00000000-0005-0000-0000-0000F55C0000}"/>
    <cellStyle name="메모 2 7 3 3 2" xfId="23889" xr:uid="{00000000-0005-0000-0000-0000F65C0000}"/>
    <cellStyle name="메모 2 7 3 3 3" xfId="23890" xr:uid="{00000000-0005-0000-0000-0000F75C0000}"/>
    <cellStyle name="메모 2 7 3 3 4" xfId="23891" xr:uid="{00000000-0005-0000-0000-0000F85C0000}"/>
    <cellStyle name="메모 2 7 3 3 5" xfId="23892" xr:uid="{00000000-0005-0000-0000-0000F95C0000}"/>
    <cellStyle name="메모 2 7 3 3 6" xfId="23893" xr:uid="{00000000-0005-0000-0000-0000FA5C0000}"/>
    <cellStyle name="메모 2 7 3 4" xfId="23894" xr:uid="{00000000-0005-0000-0000-0000FB5C0000}"/>
    <cellStyle name="메모 2 7 3 4 2" xfId="23895" xr:uid="{00000000-0005-0000-0000-0000FC5C0000}"/>
    <cellStyle name="메모 2 7 3 5" xfId="23896" xr:uid="{00000000-0005-0000-0000-0000FD5C0000}"/>
    <cellStyle name="메모 2 7 3 5 2" xfId="23897" xr:uid="{00000000-0005-0000-0000-0000FE5C0000}"/>
    <cellStyle name="메모 2 7 3 6" xfId="23898" xr:uid="{00000000-0005-0000-0000-0000FF5C0000}"/>
    <cellStyle name="메모 2 7 3 7" xfId="23899" xr:uid="{00000000-0005-0000-0000-0000005D0000}"/>
    <cellStyle name="메모 2 7 3 8" xfId="23900" xr:uid="{00000000-0005-0000-0000-0000015D0000}"/>
    <cellStyle name="메모 2 7 3 9" xfId="23901" xr:uid="{00000000-0005-0000-0000-0000025D0000}"/>
    <cellStyle name="메모 2 7 4" xfId="23902" xr:uid="{00000000-0005-0000-0000-0000035D0000}"/>
    <cellStyle name="메모 2 7 4 10" xfId="23903" xr:uid="{00000000-0005-0000-0000-0000045D0000}"/>
    <cellStyle name="메모 2 7 4 2" xfId="23904" xr:uid="{00000000-0005-0000-0000-0000055D0000}"/>
    <cellStyle name="메모 2 7 4 2 2" xfId="23905" xr:uid="{00000000-0005-0000-0000-0000065D0000}"/>
    <cellStyle name="메모 2 7 4 2 3" xfId="23906" xr:uid="{00000000-0005-0000-0000-0000075D0000}"/>
    <cellStyle name="메모 2 7 4 2 4" xfId="23907" xr:uid="{00000000-0005-0000-0000-0000085D0000}"/>
    <cellStyle name="메모 2 7 4 2 5" xfId="23908" xr:uid="{00000000-0005-0000-0000-0000095D0000}"/>
    <cellStyle name="메모 2 7 4 2 6" xfId="23909" xr:uid="{00000000-0005-0000-0000-00000A5D0000}"/>
    <cellStyle name="메모 2 7 4 3" xfId="23910" xr:uid="{00000000-0005-0000-0000-00000B5D0000}"/>
    <cellStyle name="메모 2 7 4 3 2" xfId="23911" xr:uid="{00000000-0005-0000-0000-00000C5D0000}"/>
    <cellStyle name="메모 2 7 4 4" xfId="23912" xr:uid="{00000000-0005-0000-0000-00000D5D0000}"/>
    <cellStyle name="메모 2 7 4 4 2" xfId="23913" xr:uid="{00000000-0005-0000-0000-00000E5D0000}"/>
    <cellStyle name="메모 2 7 4 5" xfId="23914" xr:uid="{00000000-0005-0000-0000-00000F5D0000}"/>
    <cellStyle name="메모 2 7 4 5 2" xfId="23915" xr:uid="{00000000-0005-0000-0000-0000105D0000}"/>
    <cellStyle name="메모 2 7 4 6" xfId="23916" xr:uid="{00000000-0005-0000-0000-0000115D0000}"/>
    <cellStyle name="메모 2 7 4 7" xfId="23917" xr:uid="{00000000-0005-0000-0000-0000125D0000}"/>
    <cellStyle name="메모 2 7 4 8" xfId="23918" xr:uid="{00000000-0005-0000-0000-0000135D0000}"/>
    <cellStyle name="메모 2 7 4 9" xfId="23919" xr:uid="{00000000-0005-0000-0000-0000145D0000}"/>
    <cellStyle name="메모 2 7 5" xfId="23920" xr:uid="{00000000-0005-0000-0000-0000155D0000}"/>
    <cellStyle name="메모 2 7 5 2" xfId="23921" xr:uid="{00000000-0005-0000-0000-0000165D0000}"/>
    <cellStyle name="메모 2 7 5 3" xfId="23922" xr:uid="{00000000-0005-0000-0000-0000175D0000}"/>
    <cellStyle name="메모 2 7 5 4" xfId="23923" xr:uid="{00000000-0005-0000-0000-0000185D0000}"/>
    <cellStyle name="메모 2 7 5 5" xfId="23924" xr:uid="{00000000-0005-0000-0000-0000195D0000}"/>
    <cellStyle name="메모 2 7 5 6" xfId="23925" xr:uid="{00000000-0005-0000-0000-00001A5D0000}"/>
    <cellStyle name="메모 2 7 6" xfId="23926" xr:uid="{00000000-0005-0000-0000-00001B5D0000}"/>
    <cellStyle name="메모 2 7 6 2" xfId="23927" xr:uid="{00000000-0005-0000-0000-00001C5D0000}"/>
    <cellStyle name="메모 2 7 7" xfId="23928" xr:uid="{00000000-0005-0000-0000-00001D5D0000}"/>
    <cellStyle name="메모 2 7 7 2" xfId="23929" xr:uid="{00000000-0005-0000-0000-00001E5D0000}"/>
    <cellStyle name="메모 2 7 8" xfId="23930" xr:uid="{00000000-0005-0000-0000-00001F5D0000}"/>
    <cellStyle name="메모 2 7 8 2" xfId="23931" xr:uid="{00000000-0005-0000-0000-0000205D0000}"/>
    <cellStyle name="메모 2 7 9" xfId="23932" xr:uid="{00000000-0005-0000-0000-0000215D0000}"/>
    <cellStyle name="메모 2 8" xfId="23933" xr:uid="{00000000-0005-0000-0000-0000225D0000}"/>
    <cellStyle name="메모 2 8 10" xfId="23934" xr:uid="{00000000-0005-0000-0000-0000235D0000}"/>
    <cellStyle name="메모 2 8 11" xfId="23935" xr:uid="{00000000-0005-0000-0000-0000245D0000}"/>
    <cellStyle name="메모 2 8 12" xfId="23936" xr:uid="{00000000-0005-0000-0000-0000255D0000}"/>
    <cellStyle name="메모 2 8 2" xfId="23937" xr:uid="{00000000-0005-0000-0000-0000265D0000}"/>
    <cellStyle name="메모 2 8 2 10" xfId="23938" xr:uid="{00000000-0005-0000-0000-0000275D0000}"/>
    <cellStyle name="메모 2 8 2 2" xfId="23939" xr:uid="{00000000-0005-0000-0000-0000285D0000}"/>
    <cellStyle name="메모 2 8 2 2 2" xfId="23940" xr:uid="{00000000-0005-0000-0000-0000295D0000}"/>
    <cellStyle name="메모 2 8 2 2 2 2" xfId="23941" xr:uid="{00000000-0005-0000-0000-00002A5D0000}"/>
    <cellStyle name="메모 2 8 2 2 2 3" xfId="23942" xr:uid="{00000000-0005-0000-0000-00002B5D0000}"/>
    <cellStyle name="메모 2 8 2 2 2 4" xfId="23943" xr:uid="{00000000-0005-0000-0000-00002C5D0000}"/>
    <cellStyle name="메모 2 8 2 2 2 5" xfId="23944" xr:uid="{00000000-0005-0000-0000-00002D5D0000}"/>
    <cellStyle name="메모 2 8 2 2 3" xfId="23945" xr:uid="{00000000-0005-0000-0000-00002E5D0000}"/>
    <cellStyle name="메모 2 8 2 2 4" xfId="23946" xr:uid="{00000000-0005-0000-0000-00002F5D0000}"/>
    <cellStyle name="메모 2 8 2 2 5" xfId="23947" xr:uid="{00000000-0005-0000-0000-0000305D0000}"/>
    <cellStyle name="메모 2 8 2 2 6" xfId="23948" xr:uid="{00000000-0005-0000-0000-0000315D0000}"/>
    <cellStyle name="메모 2 8 2 2 7" xfId="23949" xr:uid="{00000000-0005-0000-0000-0000325D0000}"/>
    <cellStyle name="메모 2 8 2 3" xfId="23950" xr:uid="{00000000-0005-0000-0000-0000335D0000}"/>
    <cellStyle name="메모 2 8 2 3 2" xfId="23951" xr:uid="{00000000-0005-0000-0000-0000345D0000}"/>
    <cellStyle name="메모 2 8 2 3 3" xfId="23952" xr:uid="{00000000-0005-0000-0000-0000355D0000}"/>
    <cellStyle name="메모 2 8 2 3 4" xfId="23953" xr:uid="{00000000-0005-0000-0000-0000365D0000}"/>
    <cellStyle name="메모 2 8 2 3 5" xfId="23954" xr:uid="{00000000-0005-0000-0000-0000375D0000}"/>
    <cellStyle name="메모 2 8 2 3 6" xfId="23955" xr:uid="{00000000-0005-0000-0000-0000385D0000}"/>
    <cellStyle name="메모 2 8 2 4" xfId="23956" xr:uid="{00000000-0005-0000-0000-0000395D0000}"/>
    <cellStyle name="메모 2 8 2 4 2" xfId="23957" xr:uid="{00000000-0005-0000-0000-00003A5D0000}"/>
    <cellStyle name="메모 2 8 2 5" xfId="23958" xr:uid="{00000000-0005-0000-0000-00003B5D0000}"/>
    <cellStyle name="메모 2 8 2 5 2" xfId="23959" xr:uid="{00000000-0005-0000-0000-00003C5D0000}"/>
    <cellStyle name="메모 2 8 2 6" xfId="23960" xr:uid="{00000000-0005-0000-0000-00003D5D0000}"/>
    <cellStyle name="메모 2 8 2 7" xfId="23961" xr:uid="{00000000-0005-0000-0000-00003E5D0000}"/>
    <cellStyle name="메모 2 8 2 8" xfId="23962" xr:uid="{00000000-0005-0000-0000-00003F5D0000}"/>
    <cellStyle name="메모 2 8 2 9" xfId="23963" xr:uid="{00000000-0005-0000-0000-0000405D0000}"/>
    <cellStyle name="메모 2 8 3" xfId="23964" xr:uid="{00000000-0005-0000-0000-0000415D0000}"/>
    <cellStyle name="메모 2 8 3 10" xfId="23965" xr:uid="{00000000-0005-0000-0000-0000425D0000}"/>
    <cellStyle name="메모 2 8 3 2" xfId="23966" xr:uid="{00000000-0005-0000-0000-0000435D0000}"/>
    <cellStyle name="메모 2 8 3 2 2" xfId="23967" xr:uid="{00000000-0005-0000-0000-0000445D0000}"/>
    <cellStyle name="메모 2 8 3 2 3" xfId="23968" xr:uid="{00000000-0005-0000-0000-0000455D0000}"/>
    <cellStyle name="메모 2 8 3 2 4" xfId="23969" xr:uid="{00000000-0005-0000-0000-0000465D0000}"/>
    <cellStyle name="메모 2 8 3 2 5" xfId="23970" xr:uid="{00000000-0005-0000-0000-0000475D0000}"/>
    <cellStyle name="메모 2 8 3 2 6" xfId="23971" xr:uid="{00000000-0005-0000-0000-0000485D0000}"/>
    <cellStyle name="메모 2 8 3 3" xfId="23972" xr:uid="{00000000-0005-0000-0000-0000495D0000}"/>
    <cellStyle name="메모 2 8 3 3 2" xfId="23973" xr:uid="{00000000-0005-0000-0000-00004A5D0000}"/>
    <cellStyle name="메모 2 8 3 4" xfId="23974" xr:uid="{00000000-0005-0000-0000-00004B5D0000}"/>
    <cellStyle name="메모 2 8 3 4 2" xfId="23975" xr:uid="{00000000-0005-0000-0000-00004C5D0000}"/>
    <cellStyle name="메모 2 8 3 5" xfId="23976" xr:uid="{00000000-0005-0000-0000-00004D5D0000}"/>
    <cellStyle name="메모 2 8 3 5 2" xfId="23977" xr:uid="{00000000-0005-0000-0000-00004E5D0000}"/>
    <cellStyle name="메모 2 8 3 6" xfId="23978" xr:uid="{00000000-0005-0000-0000-00004F5D0000}"/>
    <cellStyle name="메모 2 8 3 7" xfId="23979" xr:uid="{00000000-0005-0000-0000-0000505D0000}"/>
    <cellStyle name="메모 2 8 3 8" xfId="23980" xr:uid="{00000000-0005-0000-0000-0000515D0000}"/>
    <cellStyle name="메모 2 8 3 9" xfId="23981" xr:uid="{00000000-0005-0000-0000-0000525D0000}"/>
    <cellStyle name="메모 2 8 4" xfId="23982" xr:uid="{00000000-0005-0000-0000-0000535D0000}"/>
    <cellStyle name="메모 2 8 4 2" xfId="23983" xr:uid="{00000000-0005-0000-0000-0000545D0000}"/>
    <cellStyle name="메모 2 8 4 3" xfId="23984" xr:uid="{00000000-0005-0000-0000-0000555D0000}"/>
    <cellStyle name="메모 2 8 4 4" xfId="23985" xr:uid="{00000000-0005-0000-0000-0000565D0000}"/>
    <cellStyle name="메모 2 8 4 5" xfId="23986" xr:uid="{00000000-0005-0000-0000-0000575D0000}"/>
    <cellStyle name="메모 2 8 4 6" xfId="23987" xr:uid="{00000000-0005-0000-0000-0000585D0000}"/>
    <cellStyle name="메모 2 8 5" xfId="23988" xr:uid="{00000000-0005-0000-0000-0000595D0000}"/>
    <cellStyle name="메모 2 8 5 2" xfId="23989" xr:uid="{00000000-0005-0000-0000-00005A5D0000}"/>
    <cellStyle name="메모 2 8 6" xfId="23990" xr:uid="{00000000-0005-0000-0000-00005B5D0000}"/>
    <cellStyle name="메모 2 8 6 2" xfId="23991" xr:uid="{00000000-0005-0000-0000-00005C5D0000}"/>
    <cellStyle name="메모 2 8 7" xfId="23992" xr:uid="{00000000-0005-0000-0000-00005D5D0000}"/>
    <cellStyle name="메모 2 8 7 2" xfId="23993" xr:uid="{00000000-0005-0000-0000-00005E5D0000}"/>
    <cellStyle name="메모 2 8 8" xfId="23994" xr:uid="{00000000-0005-0000-0000-00005F5D0000}"/>
    <cellStyle name="메모 2 8 9" xfId="23995" xr:uid="{00000000-0005-0000-0000-0000605D0000}"/>
    <cellStyle name="메모 2 9" xfId="23996" xr:uid="{00000000-0005-0000-0000-0000615D0000}"/>
    <cellStyle name="메모 2 9 10" xfId="23997" xr:uid="{00000000-0005-0000-0000-0000625D0000}"/>
    <cellStyle name="메모 2 9 2" xfId="23998" xr:uid="{00000000-0005-0000-0000-0000635D0000}"/>
    <cellStyle name="메모 2 9 2 2" xfId="23999" xr:uid="{00000000-0005-0000-0000-0000645D0000}"/>
    <cellStyle name="메모 2 9 2 2 2" xfId="24000" xr:uid="{00000000-0005-0000-0000-0000655D0000}"/>
    <cellStyle name="메모 2 9 2 2 3" xfId="24001" xr:uid="{00000000-0005-0000-0000-0000665D0000}"/>
    <cellStyle name="메모 2 9 2 2 4" xfId="24002" xr:uid="{00000000-0005-0000-0000-0000675D0000}"/>
    <cellStyle name="메모 2 9 2 2 5" xfId="24003" xr:uid="{00000000-0005-0000-0000-0000685D0000}"/>
    <cellStyle name="메모 2 9 2 3" xfId="24004" xr:uid="{00000000-0005-0000-0000-0000695D0000}"/>
    <cellStyle name="메모 2 9 2 4" xfId="24005" xr:uid="{00000000-0005-0000-0000-00006A5D0000}"/>
    <cellStyle name="메모 2 9 2 5" xfId="24006" xr:uid="{00000000-0005-0000-0000-00006B5D0000}"/>
    <cellStyle name="메모 2 9 2 6" xfId="24007" xr:uid="{00000000-0005-0000-0000-00006C5D0000}"/>
    <cellStyle name="메모 2 9 2 7" xfId="24008" xr:uid="{00000000-0005-0000-0000-00006D5D0000}"/>
    <cellStyle name="메모 2 9 3" xfId="24009" xr:uid="{00000000-0005-0000-0000-00006E5D0000}"/>
    <cellStyle name="메모 2 9 3 2" xfId="24010" xr:uid="{00000000-0005-0000-0000-00006F5D0000}"/>
    <cellStyle name="메모 2 9 3 3" xfId="24011" xr:uid="{00000000-0005-0000-0000-0000705D0000}"/>
    <cellStyle name="메모 2 9 3 4" xfId="24012" xr:uid="{00000000-0005-0000-0000-0000715D0000}"/>
    <cellStyle name="메모 2 9 3 5" xfId="24013" xr:uid="{00000000-0005-0000-0000-0000725D0000}"/>
    <cellStyle name="메모 2 9 3 6" xfId="24014" xr:uid="{00000000-0005-0000-0000-0000735D0000}"/>
    <cellStyle name="메모 2 9 4" xfId="24015" xr:uid="{00000000-0005-0000-0000-0000745D0000}"/>
    <cellStyle name="메모 2 9 4 2" xfId="24016" xr:uid="{00000000-0005-0000-0000-0000755D0000}"/>
    <cellStyle name="메모 2 9 5" xfId="24017" xr:uid="{00000000-0005-0000-0000-0000765D0000}"/>
    <cellStyle name="메모 2 9 5 2" xfId="24018" xr:uid="{00000000-0005-0000-0000-0000775D0000}"/>
    <cellStyle name="메모 2 9 6" xfId="24019" xr:uid="{00000000-0005-0000-0000-0000785D0000}"/>
    <cellStyle name="메모 2 9 7" xfId="24020" xr:uid="{00000000-0005-0000-0000-0000795D0000}"/>
    <cellStyle name="메모 2 9 8" xfId="24021" xr:uid="{00000000-0005-0000-0000-00007A5D0000}"/>
    <cellStyle name="메모 2 9 9" xfId="24022" xr:uid="{00000000-0005-0000-0000-00007B5D0000}"/>
    <cellStyle name="백분율 2" xfId="24023" xr:uid="{00000000-0005-0000-0000-00007C5D0000}"/>
    <cellStyle name="보통 2" xfId="24024" xr:uid="{00000000-0005-0000-0000-00007D5D0000}"/>
    <cellStyle name="설명 텍스트 2" xfId="24025" xr:uid="{00000000-0005-0000-0000-00007E5D0000}"/>
    <cellStyle name="셀 확인 2" xfId="24026" xr:uid="{00000000-0005-0000-0000-00007F5D0000}"/>
    <cellStyle name="쉼표 [0]" xfId="1" builtinId="6"/>
    <cellStyle name="쉼표 [0] 10" xfId="24027" xr:uid="{00000000-0005-0000-0000-0000815D0000}"/>
    <cellStyle name="쉼표 [0] 10 10" xfId="24028" xr:uid="{00000000-0005-0000-0000-0000825D0000}"/>
    <cellStyle name="쉼표 [0] 10 11" xfId="24029" xr:uid="{00000000-0005-0000-0000-0000835D0000}"/>
    <cellStyle name="쉼표 [0] 10 12" xfId="24030" xr:uid="{00000000-0005-0000-0000-0000845D0000}"/>
    <cellStyle name="쉼표 [0] 10 13" xfId="24031" xr:uid="{00000000-0005-0000-0000-0000855D0000}"/>
    <cellStyle name="쉼표 [0] 10 14" xfId="24032" xr:uid="{00000000-0005-0000-0000-0000865D0000}"/>
    <cellStyle name="쉼표 [0] 10 2" xfId="24033" xr:uid="{00000000-0005-0000-0000-0000875D0000}"/>
    <cellStyle name="쉼표 [0] 10 2 10" xfId="24034" xr:uid="{00000000-0005-0000-0000-0000885D0000}"/>
    <cellStyle name="쉼표 [0] 10 2 11" xfId="24035" xr:uid="{00000000-0005-0000-0000-0000895D0000}"/>
    <cellStyle name="쉼표 [0] 10 2 12" xfId="24036" xr:uid="{00000000-0005-0000-0000-00008A5D0000}"/>
    <cellStyle name="쉼표 [0] 10 2 13" xfId="24037" xr:uid="{00000000-0005-0000-0000-00008B5D0000}"/>
    <cellStyle name="쉼표 [0] 10 2 2" xfId="24038" xr:uid="{00000000-0005-0000-0000-00008C5D0000}"/>
    <cellStyle name="쉼표 [0] 10 2 2 10" xfId="24039" xr:uid="{00000000-0005-0000-0000-00008D5D0000}"/>
    <cellStyle name="쉼표 [0] 10 2 2 2" xfId="24040" xr:uid="{00000000-0005-0000-0000-00008E5D0000}"/>
    <cellStyle name="쉼표 [0] 10 2 2 2 2" xfId="24041" xr:uid="{00000000-0005-0000-0000-00008F5D0000}"/>
    <cellStyle name="쉼표 [0] 10 2 2 2 2 2" xfId="24042" xr:uid="{00000000-0005-0000-0000-0000905D0000}"/>
    <cellStyle name="쉼표 [0] 10 2 2 2 2 3" xfId="24043" xr:uid="{00000000-0005-0000-0000-0000915D0000}"/>
    <cellStyle name="쉼표 [0] 10 2 2 2 2 4" xfId="24044" xr:uid="{00000000-0005-0000-0000-0000925D0000}"/>
    <cellStyle name="쉼표 [0] 10 2 2 2 2 5" xfId="24045" xr:uid="{00000000-0005-0000-0000-0000935D0000}"/>
    <cellStyle name="쉼표 [0] 10 2 2 2 3" xfId="24046" xr:uid="{00000000-0005-0000-0000-0000945D0000}"/>
    <cellStyle name="쉼표 [0] 10 2 2 2 4" xfId="24047" xr:uid="{00000000-0005-0000-0000-0000955D0000}"/>
    <cellStyle name="쉼표 [0] 10 2 2 2 5" xfId="24048" xr:uid="{00000000-0005-0000-0000-0000965D0000}"/>
    <cellStyle name="쉼표 [0] 10 2 2 2 6" xfId="24049" xr:uid="{00000000-0005-0000-0000-0000975D0000}"/>
    <cellStyle name="쉼표 [0] 10 2 2 2 7" xfId="24050" xr:uid="{00000000-0005-0000-0000-0000985D0000}"/>
    <cellStyle name="쉼표 [0] 10 2 2 3" xfId="24051" xr:uid="{00000000-0005-0000-0000-0000995D0000}"/>
    <cellStyle name="쉼표 [0] 10 2 2 3 2" xfId="24052" xr:uid="{00000000-0005-0000-0000-00009A5D0000}"/>
    <cellStyle name="쉼표 [0] 10 2 2 3 3" xfId="24053" xr:uid="{00000000-0005-0000-0000-00009B5D0000}"/>
    <cellStyle name="쉼표 [0] 10 2 2 3 4" xfId="24054" xr:uid="{00000000-0005-0000-0000-00009C5D0000}"/>
    <cellStyle name="쉼표 [0] 10 2 2 3 5" xfId="24055" xr:uid="{00000000-0005-0000-0000-00009D5D0000}"/>
    <cellStyle name="쉼표 [0] 10 2 2 3 6" xfId="24056" xr:uid="{00000000-0005-0000-0000-00009E5D0000}"/>
    <cellStyle name="쉼표 [0] 10 2 2 4" xfId="24057" xr:uid="{00000000-0005-0000-0000-00009F5D0000}"/>
    <cellStyle name="쉼표 [0] 10 2 2 4 2" xfId="24058" xr:uid="{00000000-0005-0000-0000-0000A05D0000}"/>
    <cellStyle name="쉼표 [0] 10 2 2 5" xfId="24059" xr:uid="{00000000-0005-0000-0000-0000A15D0000}"/>
    <cellStyle name="쉼표 [0] 10 2 2 5 2" xfId="24060" xr:uid="{00000000-0005-0000-0000-0000A25D0000}"/>
    <cellStyle name="쉼표 [0] 10 2 2 6" xfId="24061" xr:uid="{00000000-0005-0000-0000-0000A35D0000}"/>
    <cellStyle name="쉼표 [0] 10 2 2 7" xfId="24062" xr:uid="{00000000-0005-0000-0000-0000A45D0000}"/>
    <cellStyle name="쉼표 [0] 10 2 2 8" xfId="24063" xr:uid="{00000000-0005-0000-0000-0000A55D0000}"/>
    <cellStyle name="쉼표 [0] 10 2 2 9" xfId="24064" xr:uid="{00000000-0005-0000-0000-0000A65D0000}"/>
    <cellStyle name="쉼표 [0] 10 2 3" xfId="24065" xr:uid="{00000000-0005-0000-0000-0000A75D0000}"/>
    <cellStyle name="쉼표 [0] 10 2 3 10" xfId="24066" xr:uid="{00000000-0005-0000-0000-0000A85D0000}"/>
    <cellStyle name="쉼표 [0] 10 2 3 2" xfId="24067" xr:uid="{00000000-0005-0000-0000-0000A95D0000}"/>
    <cellStyle name="쉼표 [0] 10 2 3 2 2" xfId="24068" xr:uid="{00000000-0005-0000-0000-0000AA5D0000}"/>
    <cellStyle name="쉼표 [0] 10 2 3 2 2 2" xfId="24069" xr:uid="{00000000-0005-0000-0000-0000AB5D0000}"/>
    <cellStyle name="쉼표 [0] 10 2 3 2 2 3" xfId="24070" xr:uid="{00000000-0005-0000-0000-0000AC5D0000}"/>
    <cellStyle name="쉼표 [0] 10 2 3 2 2 4" xfId="24071" xr:uid="{00000000-0005-0000-0000-0000AD5D0000}"/>
    <cellStyle name="쉼표 [0] 10 2 3 2 2 5" xfId="24072" xr:uid="{00000000-0005-0000-0000-0000AE5D0000}"/>
    <cellStyle name="쉼표 [0] 10 2 3 2 3" xfId="24073" xr:uid="{00000000-0005-0000-0000-0000AF5D0000}"/>
    <cellStyle name="쉼표 [0] 10 2 3 2 4" xfId="24074" xr:uid="{00000000-0005-0000-0000-0000B05D0000}"/>
    <cellStyle name="쉼표 [0] 10 2 3 2 5" xfId="24075" xr:uid="{00000000-0005-0000-0000-0000B15D0000}"/>
    <cellStyle name="쉼표 [0] 10 2 3 2 6" xfId="24076" xr:uid="{00000000-0005-0000-0000-0000B25D0000}"/>
    <cellStyle name="쉼표 [0] 10 2 3 2 7" xfId="24077" xr:uid="{00000000-0005-0000-0000-0000B35D0000}"/>
    <cellStyle name="쉼표 [0] 10 2 3 3" xfId="24078" xr:uid="{00000000-0005-0000-0000-0000B45D0000}"/>
    <cellStyle name="쉼표 [0] 10 2 3 3 2" xfId="24079" xr:uid="{00000000-0005-0000-0000-0000B55D0000}"/>
    <cellStyle name="쉼표 [0] 10 2 3 3 3" xfId="24080" xr:uid="{00000000-0005-0000-0000-0000B65D0000}"/>
    <cellStyle name="쉼표 [0] 10 2 3 3 4" xfId="24081" xr:uid="{00000000-0005-0000-0000-0000B75D0000}"/>
    <cellStyle name="쉼표 [0] 10 2 3 3 5" xfId="24082" xr:uid="{00000000-0005-0000-0000-0000B85D0000}"/>
    <cellStyle name="쉼표 [0] 10 2 3 3 6" xfId="24083" xr:uid="{00000000-0005-0000-0000-0000B95D0000}"/>
    <cellStyle name="쉼표 [0] 10 2 3 4" xfId="24084" xr:uid="{00000000-0005-0000-0000-0000BA5D0000}"/>
    <cellStyle name="쉼표 [0] 10 2 3 4 2" xfId="24085" xr:uid="{00000000-0005-0000-0000-0000BB5D0000}"/>
    <cellStyle name="쉼표 [0] 10 2 3 5" xfId="24086" xr:uid="{00000000-0005-0000-0000-0000BC5D0000}"/>
    <cellStyle name="쉼표 [0] 10 2 3 5 2" xfId="24087" xr:uid="{00000000-0005-0000-0000-0000BD5D0000}"/>
    <cellStyle name="쉼표 [0] 10 2 3 6" xfId="24088" xr:uid="{00000000-0005-0000-0000-0000BE5D0000}"/>
    <cellStyle name="쉼표 [0] 10 2 3 7" xfId="24089" xr:uid="{00000000-0005-0000-0000-0000BF5D0000}"/>
    <cellStyle name="쉼표 [0] 10 2 3 8" xfId="24090" xr:uid="{00000000-0005-0000-0000-0000C05D0000}"/>
    <cellStyle name="쉼표 [0] 10 2 3 9" xfId="24091" xr:uid="{00000000-0005-0000-0000-0000C15D0000}"/>
    <cellStyle name="쉼표 [0] 10 2 4" xfId="24092" xr:uid="{00000000-0005-0000-0000-0000C25D0000}"/>
    <cellStyle name="쉼표 [0] 10 2 4 10" xfId="24093" xr:uid="{00000000-0005-0000-0000-0000C35D0000}"/>
    <cellStyle name="쉼표 [0] 10 2 4 2" xfId="24094" xr:uid="{00000000-0005-0000-0000-0000C45D0000}"/>
    <cellStyle name="쉼표 [0] 10 2 4 2 2" xfId="24095" xr:uid="{00000000-0005-0000-0000-0000C55D0000}"/>
    <cellStyle name="쉼표 [0] 10 2 4 2 3" xfId="24096" xr:uid="{00000000-0005-0000-0000-0000C65D0000}"/>
    <cellStyle name="쉼표 [0] 10 2 4 2 4" xfId="24097" xr:uid="{00000000-0005-0000-0000-0000C75D0000}"/>
    <cellStyle name="쉼표 [0] 10 2 4 2 5" xfId="24098" xr:uid="{00000000-0005-0000-0000-0000C85D0000}"/>
    <cellStyle name="쉼표 [0] 10 2 4 2 6" xfId="24099" xr:uid="{00000000-0005-0000-0000-0000C95D0000}"/>
    <cellStyle name="쉼표 [0] 10 2 4 3" xfId="24100" xr:uid="{00000000-0005-0000-0000-0000CA5D0000}"/>
    <cellStyle name="쉼표 [0] 10 2 4 3 2" xfId="24101" xr:uid="{00000000-0005-0000-0000-0000CB5D0000}"/>
    <cellStyle name="쉼표 [0] 10 2 4 4" xfId="24102" xr:uid="{00000000-0005-0000-0000-0000CC5D0000}"/>
    <cellStyle name="쉼표 [0] 10 2 4 4 2" xfId="24103" xr:uid="{00000000-0005-0000-0000-0000CD5D0000}"/>
    <cellStyle name="쉼표 [0] 10 2 4 5" xfId="24104" xr:uid="{00000000-0005-0000-0000-0000CE5D0000}"/>
    <cellStyle name="쉼표 [0] 10 2 4 5 2" xfId="24105" xr:uid="{00000000-0005-0000-0000-0000CF5D0000}"/>
    <cellStyle name="쉼표 [0] 10 2 4 6" xfId="24106" xr:uid="{00000000-0005-0000-0000-0000D05D0000}"/>
    <cellStyle name="쉼표 [0] 10 2 4 7" xfId="24107" xr:uid="{00000000-0005-0000-0000-0000D15D0000}"/>
    <cellStyle name="쉼표 [0] 10 2 4 8" xfId="24108" xr:uid="{00000000-0005-0000-0000-0000D25D0000}"/>
    <cellStyle name="쉼표 [0] 10 2 4 9" xfId="24109" xr:uid="{00000000-0005-0000-0000-0000D35D0000}"/>
    <cellStyle name="쉼표 [0] 10 2 5" xfId="24110" xr:uid="{00000000-0005-0000-0000-0000D45D0000}"/>
    <cellStyle name="쉼표 [0] 10 2 5 2" xfId="24111" xr:uid="{00000000-0005-0000-0000-0000D55D0000}"/>
    <cellStyle name="쉼표 [0] 10 2 5 3" xfId="24112" xr:uid="{00000000-0005-0000-0000-0000D65D0000}"/>
    <cellStyle name="쉼표 [0] 10 2 5 4" xfId="24113" xr:uid="{00000000-0005-0000-0000-0000D75D0000}"/>
    <cellStyle name="쉼표 [0] 10 2 5 5" xfId="24114" xr:uid="{00000000-0005-0000-0000-0000D85D0000}"/>
    <cellStyle name="쉼표 [0] 10 2 5 6" xfId="24115" xr:uid="{00000000-0005-0000-0000-0000D95D0000}"/>
    <cellStyle name="쉼표 [0] 10 2 6" xfId="24116" xr:uid="{00000000-0005-0000-0000-0000DA5D0000}"/>
    <cellStyle name="쉼표 [0] 10 2 6 2" xfId="24117" xr:uid="{00000000-0005-0000-0000-0000DB5D0000}"/>
    <cellStyle name="쉼표 [0] 10 2 7" xfId="24118" xr:uid="{00000000-0005-0000-0000-0000DC5D0000}"/>
    <cellStyle name="쉼표 [0] 10 2 7 2" xfId="24119" xr:uid="{00000000-0005-0000-0000-0000DD5D0000}"/>
    <cellStyle name="쉼표 [0] 10 2 8" xfId="24120" xr:uid="{00000000-0005-0000-0000-0000DE5D0000}"/>
    <cellStyle name="쉼표 [0] 10 2 8 2" xfId="24121" xr:uid="{00000000-0005-0000-0000-0000DF5D0000}"/>
    <cellStyle name="쉼표 [0] 10 2 9" xfId="24122" xr:uid="{00000000-0005-0000-0000-0000E05D0000}"/>
    <cellStyle name="쉼표 [0] 10 3" xfId="24123" xr:uid="{00000000-0005-0000-0000-0000E15D0000}"/>
    <cellStyle name="쉼표 [0] 10 3 10" xfId="24124" xr:uid="{00000000-0005-0000-0000-0000E25D0000}"/>
    <cellStyle name="쉼표 [0] 10 3 2" xfId="24125" xr:uid="{00000000-0005-0000-0000-0000E35D0000}"/>
    <cellStyle name="쉼표 [0] 10 3 2 2" xfId="24126" xr:uid="{00000000-0005-0000-0000-0000E45D0000}"/>
    <cellStyle name="쉼표 [0] 10 3 2 2 2" xfId="24127" xr:uid="{00000000-0005-0000-0000-0000E55D0000}"/>
    <cellStyle name="쉼표 [0] 10 3 2 2 3" xfId="24128" xr:uid="{00000000-0005-0000-0000-0000E65D0000}"/>
    <cellStyle name="쉼표 [0] 10 3 2 2 4" xfId="24129" xr:uid="{00000000-0005-0000-0000-0000E75D0000}"/>
    <cellStyle name="쉼표 [0] 10 3 2 2 5" xfId="24130" xr:uid="{00000000-0005-0000-0000-0000E85D0000}"/>
    <cellStyle name="쉼표 [0] 10 3 2 3" xfId="24131" xr:uid="{00000000-0005-0000-0000-0000E95D0000}"/>
    <cellStyle name="쉼표 [0] 10 3 2 4" xfId="24132" xr:uid="{00000000-0005-0000-0000-0000EA5D0000}"/>
    <cellStyle name="쉼표 [0] 10 3 2 5" xfId="24133" xr:uid="{00000000-0005-0000-0000-0000EB5D0000}"/>
    <cellStyle name="쉼표 [0] 10 3 2 6" xfId="24134" xr:uid="{00000000-0005-0000-0000-0000EC5D0000}"/>
    <cellStyle name="쉼표 [0] 10 3 2 7" xfId="24135" xr:uid="{00000000-0005-0000-0000-0000ED5D0000}"/>
    <cellStyle name="쉼표 [0] 10 3 3" xfId="24136" xr:uid="{00000000-0005-0000-0000-0000EE5D0000}"/>
    <cellStyle name="쉼표 [0] 10 3 3 2" xfId="24137" xr:uid="{00000000-0005-0000-0000-0000EF5D0000}"/>
    <cellStyle name="쉼표 [0] 10 3 3 3" xfId="24138" xr:uid="{00000000-0005-0000-0000-0000F05D0000}"/>
    <cellStyle name="쉼표 [0] 10 3 3 4" xfId="24139" xr:uid="{00000000-0005-0000-0000-0000F15D0000}"/>
    <cellStyle name="쉼표 [0] 10 3 3 5" xfId="24140" xr:uid="{00000000-0005-0000-0000-0000F25D0000}"/>
    <cellStyle name="쉼표 [0] 10 3 3 6" xfId="24141" xr:uid="{00000000-0005-0000-0000-0000F35D0000}"/>
    <cellStyle name="쉼표 [0] 10 3 4" xfId="24142" xr:uid="{00000000-0005-0000-0000-0000F45D0000}"/>
    <cellStyle name="쉼표 [0] 10 3 4 2" xfId="24143" xr:uid="{00000000-0005-0000-0000-0000F55D0000}"/>
    <cellStyle name="쉼표 [0] 10 3 5" xfId="24144" xr:uid="{00000000-0005-0000-0000-0000F65D0000}"/>
    <cellStyle name="쉼표 [0] 10 3 5 2" xfId="24145" xr:uid="{00000000-0005-0000-0000-0000F75D0000}"/>
    <cellStyle name="쉼표 [0] 10 3 6" xfId="24146" xr:uid="{00000000-0005-0000-0000-0000F85D0000}"/>
    <cellStyle name="쉼표 [0] 10 3 7" xfId="24147" xr:uid="{00000000-0005-0000-0000-0000F95D0000}"/>
    <cellStyle name="쉼표 [0] 10 3 8" xfId="24148" xr:uid="{00000000-0005-0000-0000-0000FA5D0000}"/>
    <cellStyle name="쉼표 [0] 10 3 9" xfId="24149" xr:uid="{00000000-0005-0000-0000-0000FB5D0000}"/>
    <cellStyle name="쉼표 [0] 10 4" xfId="24150" xr:uid="{00000000-0005-0000-0000-0000FC5D0000}"/>
    <cellStyle name="쉼표 [0] 10 4 10" xfId="24151" xr:uid="{00000000-0005-0000-0000-0000FD5D0000}"/>
    <cellStyle name="쉼표 [0] 10 4 2" xfId="24152" xr:uid="{00000000-0005-0000-0000-0000FE5D0000}"/>
    <cellStyle name="쉼표 [0] 10 4 2 2" xfId="24153" xr:uid="{00000000-0005-0000-0000-0000FF5D0000}"/>
    <cellStyle name="쉼표 [0] 10 4 2 2 2" xfId="24154" xr:uid="{00000000-0005-0000-0000-0000005E0000}"/>
    <cellStyle name="쉼표 [0] 10 4 2 2 3" xfId="24155" xr:uid="{00000000-0005-0000-0000-0000015E0000}"/>
    <cellStyle name="쉼표 [0] 10 4 2 2 4" xfId="24156" xr:uid="{00000000-0005-0000-0000-0000025E0000}"/>
    <cellStyle name="쉼표 [0] 10 4 2 2 5" xfId="24157" xr:uid="{00000000-0005-0000-0000-0000035E0000}"/>
    <cellStyle name="쉼표 [0] 10 4 2 3" xfId="24158" xr:uid="{00000000-0005-0000-0000-0000045E0000}"/>
    <cellStyle name="쉼표 [0] 10 4 2 4" xfId="24159" xr:uid="{00000000-0005-0000-0000-0000055E0000}"/>
    <cellStyle name="쉼표 [0] 10 4 2 5" xfId="24160" xr:uid="{00000000-0005-0000-0000-0000065E0000}"/>
    <cellStyle name="쉼표 [0] 10 4 2 6" xfId="24161" xr:uid="{00000000-0005-0000-0000-0000075E0000}"/>
    <cellStyle name="쉼표 [0] 10 4 2 7" xfId="24162" xr:uid="{00000000-0005-0000-0000-0000085E0000}"/>
    <cellStyle name="쉼표 [0] 10 4 3" xfId="24163" xr:uid="{00000000-0005-0000-0000-0000095E0000}"/>
    <cellStyle name="쉼표 [0] 10 4 3 2" xfId="24164" xr:uid="{00000000-0005-0000-0000-00000A5E0000}"/>
    <cellStyle name="쉼표 [0] 10 4 3 3" xfId="24165" xr:uid="{00000000-0005-0000-0000-00000B5E0000}"/>
    <cellStyle name="쉼표 [0] 10 4 3 4" xfId="24166" xr:uid="{00000000-0005-0000-0000-00000C5E0000}"/>
    <cellStyle name="쉼표 [0] 10 4 3 5" xfId="24167" xr:uid="{00000000-0005-0000-0000-00000D5E0000}"/>
    <cellStyle name="쉼표 [0] 10 4 3 6" xfId="24168" xr:uid="{00000000-0005-0000-0000-00000E5E0000}"/>
    <cellStyle name="쉼표 [0] 10 4 4" xfId="24169" xr:uid="{00000000-0005-0000-0000-00000F5E0000}"/>
    <cellStyle name="쉼표 [0] 10 4 4 2" xfId="24170" xr:uid="{00000000-0005-0000-0000-0000105E0000}"/>
    <cellStyle name="쉼표 [0] 10 4 5" xfId="24171" xr:uid="{00000000-0005-0000-0000-0000115E0000}"/>
    <cellStyle name="쉼표 [0] 10 4 5 2" xfId="24172" xr:uid="{00000000-0005-0000-0000-0000125E0000}"/>
    <cellStyle name="쉼표 [0] 10 4 6" xfId="24173" xr:uid="{00000000-0005-0000-0000-0000135E0000}"/>
    <cellStyle name="쉼표 [0] 10 4 7" xfId="24174" xr:uid="{00000000-0005-0000-0000-0000145E0000}"/>
    <cellStyle name="쉼표 [0] 10 4 8" xfId="24175" xr:uid="{00000000-0005-0000-0000-0000155E0000}"/>
    <cellStyle name="쉼표 [0] 10 4 9" xfId="24176" xr:uid="{00000000-0005-0000-0000-0000165E0000}"/>
    <cellStyle name="쉼표 [0] 10 5" xfId="24177" xr:uid="{00000000-0005-0000-0000-0000175E0000}"/>
    <cellStyle name="쉼표 [0] 10 5 10" xfId="24178" xr:uid="{00000000-0005-0000-0000-0000185E0000}"/>
    <cellStyle name="쉼표 [0] 10 5 2" xfId="24179" xr:uid="{00000000-0005-0000-0000-0000195E0000}"/>
    <cellStyle name="쉼표 [0] 10 5 2 2" xfId="24180" xr:uid="{00000000-0005-0000-0000-00001A5E0000}"/>
    <cellStyle name="쉼표 [0] 10 5 2 3" xfId="24181" xr:uid="{00000000-0005-0000-0000-00001B5E0000}"/>
    <cellStyle name="쉼표 [0] 10 5 2 4" xfId="24182" xr:uid="{00000000-0005-0000-0000-00001C5E0000}"/>
    <cellStyle name="쉼표 [0] 10 5 2 5" xfId="24183" xr:uid="{00000000-0005-0000-0000-00001D5E0000}"/>
    <cellStyle name="쉼표 [0] 10 5 2 6" xfId="24184" xr:uid="{00000000-0005-0000-0000-00001E5E0000}"/>
    <cellStyle name="쉼표 [0] 10 5 3" xfId="24185" xr:uid="{00000000-0005-0000-0000-00001F5E0000}"/>
    <cellStyle name="쉼표 [0] 10 5 3 2" xfId="24186" xr:uid="{00000000-0005-0000-0000-0000205E0000}"/>
    <cellStyle name="쉼표 [0] 10 5 4" xfId="24187" xr:uid="{00000000-0005-0000-0000-0000215E0000}"/>
    <cellStyle name="쉼표 [0] 10 5 4 2" xfId="24188" xr:uid="{00000000-0005-0000-0000-0000225E0000}"/>
    <cellStyle name="쉼표 [0] 10 5 5" xfId="24189" xr:uid="{00000000-0005-0000-0000-0000235E0000}"/>
    <cellStyle name="쉼표 [0] 10 5 5 2" xfId="24190" xr:uid="{00000000-0005-0000-0000-0000245E0000}"/>
    <cellStyle name="쉼표 [0] 10 5 6" xfId="24191" xr:uid="{00000000-0005-0000-0000-0000255E0000}"/>
    <cellStyle name="쉼표 [0] 10 5 7" xfId="24192" xr:uid="{00000000-0005-0000-0000-0000265E0000}"/>
    <cellStyle name="쉼표 [0] 10 5 8" xfId="24193" xr:uid="{00000000-0005-0000-0000-0000275E0000}"/>
    <cellStyle name="쉼표 [0] 10 5 9" xfId="24194" xr:uid="{00000000-0005-0000-0000-0000285E0000}"/>
    <cellStyle name="쉼표 [0] 10 6" xfId="24195" xr:uid="{00000000-0005-0000-0000-0000295E0000}"/>
    <cellStyle name="쉼표 [0] 10 6 2" xfId="24196" xr:uid="{00000000-0005-0000-0000-00002A5E0000}"/>
    <cellStyle name="쉼표 [0] 10 6 3" xfId="24197" xr:uid="{00000000-0005-0000-0000-00002B5E0000}"/>
    <cellStyle name="쉼표 [0] 10 6 4" xfId="24198" xr:uid="{00000000-0005-0000-0000-00002C5E0000}"/>
    <cellStyle name="쉼표 [0] 10 6 5" xfId="24199" xr:uid="{00000000-0005-0000-0000-00002D5E0000}"/>
    <cellStyle name="쉼표 [0] 10 6 6" xfId="24200" xr:uid="{00000000-0005-0000-0000-00002E5E0000}"/>
    <cellStyle name="쉼표 [0] 10 7" xfId="24201" xr:uid="{00000000-0005-0000-0000-00002F5E0000}"/>
    <cellStyle name="쉼표 [0] 10 7 2" xfId="24202" xr:uid="{00000000-0005-0000-0000-0000305E0000}"/>
    <cellStyle name="쉼표 [0] 10 8" xfId="24203" xr:uid="{00000000-0005-0000-0000-0000315E0000}"/>
    <cellStyle name="쉼표 [0] 10 8 2" xfId="24204" xr:uid="{00000000-0005-0000-0000-0000325E0000}"/>
    <cellStyle name="쉼표 [0] 10 9" xfId="24205" xr:uid="{00000000-0005-0000-0000-0000335E0000}"/>
    <cellStyle name="쉼표 [0] 10 9 2" xfId="24206" xr:uid="{00000000-0005-0000-0000-0000345E0000}"/>
    <cellStyle name="쉼표 [0] 11" xfId="24207" xr:uid="{00000000-0005-0000-0000-0000355E0000}"/>
    <cellStyle name="쉼표 [0] 11 2" xfId="24208" xr:uid="{00000000-0005-0000-0000-0000365E0000}"/>
    <cellStyle name="쉼표 [0] 11 2 2" xfId="24209" xr:uid="{00000000-0005-0000-0000-0000375E0000}"/>
    <cellStyle name="쉼표 [0] 11 2 2 2" xfId="24210" xr:uid="{00000000-0005-0000-0000-0000385E0000}"/>
    <cellStyle name="쉼표 [0] 11 2 2 2 2" xfId="24211" xr:uid="{00000000-0005-0000-0000-0000395E0000}"/>
    <cellStyle name="쉼표 [0] 11 2 2 2 3" xfId="24212" xr:uid="{00000000-0005-0000-0000-00003A5E0000}"/>
    <cellStyle name="쉼표 [0] 11 2 2 2 4" xfId="24213" xr:uid="{00000000-0005-0000-0000-00003B5E0000}"/>
    <cellStyle name="쉼표 [0] 11 2 2 2 5" xfId="24214" xr:uid="{00000000-0005-0000-0000-00003C5E0000}"/>
    <cellStyle name="쉼표 [0] 11 2 2 3" xfId="24215" xr:uid="{00000000-0005-0000-0000-00003D5E0000}"/>
    <cellStyle name="쉼표 [0] 11 2 2 4" xfId="24216" xr:uid="{00000000-0005-0000-0000-00003E5E0000}"/>
    <cellStyle name="쉼표 [0] 11 2 2 5" xfId="24217" xr:uid="{00000000-0005-0000-0000-00003F5E0000}"/>
    <cellStyle name="쉼표 [0] 11 2 2 6" xfId="24218" xr:uid="{00000000-0005-0000-0000-0000405E0000}"/>
    <cellStyle name="쉼표 [0] 11 2 3" xfId="24219" xr:uid="{00000000-0005-0000-0000-0000415E0000}"/>
    <cellStyle name="쉼표 [0] 11 2 3 2" xfId="24220" xr:uid="{00000000-0005-0000-0000-0000425E0000}"/>
    <cellStyle name="쉼표 [0] 11 2 3 3" xfId="24221" xr:uid="{00000000-0005-0000-0000-0000435E0000}"/>
    <cellStyle name="쉼표 [0] 11 2 3 4" xfId="24222" xr:uid="{00000000-0005-0000-0000-0000445E0000}"/>
    <cellStyle name="쉼표 [0] 11 2 3 5" xfId="24223" xr:uid="{00000000-0005-0000-0000-0000455E0000}"/>
    <cellStyle name="쉼표 [0] 11 2 4" xfId="24224" xr:uid="{00000000-0005-0000-0000-0000465E0000}"/>
    <cellStyle name="쉼표 [0] 11 2 5" xfId="24225" xr:uid="{00000000-0005-0000-0000-0000475E0000}"/>
    <cellStyle name="쉼표 [0] 11 2 6" xfId="24226" xr:uid="{00000000-0005-0000-0000-0000485E0000}"/>
    <cellStyle name="쉼표 [0] 11 2 7" xfId="24227" xr:uid="{00000000-0005-0000-0000-0000495E0000}"/>
    <cellStyle name="쉼표 [0] 11 2 8" xfId="24228" xr:uid="{00000000-0005-0000-0000-00004A5E0000}"/>
    <cellStyle name="쉼표 [0] 11 3" xfId="24229" xr:uid="{00000000-0005-0000-0000-00004B5E0000}"/>
    <cellStyle name="쉼표 [0] 11 3 2" xfId="24230" xr:uid="{00000000-0005-0000-0000-00004C5E0000}"/>
    <cellStyle name="쉼표 [0] 11 4" xfId="24231" xr:uid="{00000000-0005-0000-0000-00004D5E0000}"/>
    <cellStyle name="쉼표 [0] 11 4 2" xfId="24232" xr:uid="{00000000-0005-0000-0000-00004E5E0000}"/>
    <cellStyle name="쉼표 [0] 11 5" xfId="24233" xr:uid="{00000000-0005-0000-0000-00004F5E0000}"/>
    <cellStyle name="쉼표 [0] 11 5 2" xfId="24234" xr:uid="{00000000-0005-0000-0000-0000505E0000}"/>
    <cellStyle name="쉼표 [0] 11 6" xfId="24235" xr:uid="{00000000-0005-0000-0000-0000515E0000}"/>
    <cellStyle name="쉼표 [0] 11 7" xfId="24236" xr:uid="{00000000-0005-0000-0000-0000525E0000}"/>
    <cellStyle name="쉼표 [0] 12" xfId="24237" xr:uid="{00000000-0005-0000-0000-0000535E0000}"/>
    <cellStyle name="쉼표 [0] 12 2" xfId="24238" xr:uid="{00000000-0005-0000-0000-0000545E0000}"/>
    <cellStyle name="쉼표 [0] 12 2 2" xfId="24239" xr:uid="{00000000-0005-0000-0000-0000555E0000}"/>
    <cellStyle name="쉼표 [0] 12 3" xfId="24240" xr:uid="{00000000-0005-0000-0000-0000565E0000}"/>
    <cellStyle name="쉼표 [0] 12 3 2" xfId="24241" xr:uid="{00000000-0005-0000-0000-0000575E0000}"/>
    <cellStyle name="쉼표 [0] 12 4" xfId="24242" xr:uid="{00000000-0005-0000-0000-0000585E0000}"/>
    <cellStyle name="쉼표 [0] 12 4 2" xfId="24243" xr:uid="{00000000-0005-0000-0000-0000595E0000}"/>
    <cellStyle name="쉼표 [0] 12 5" xfId="24244" xr:uid="{00000000-0005-0000-0000-00005A5E0000}"/>
    <cellStyle name="쉼표 [0] 12 5 2" xfId="24245" xr:uid="{00000000-0005-0000-0000-00005B5E0000}"/>
    <cellStyle name="쉼표 [0] 12 6" xfId="24246" xr:uid="{00000000-0005-0000-0000-00005C5E0000}"/>
    <cellStyle name="쉼표 [0] 12 7" xfId="24247" xr:uid="{00000000-0005-0000-0000-00005D5E0000}"/>
    <cellStyle name="쉼표 [0] 13" xfId="24248" xr:uid="{00000000-0005-0000-0000-00005E5E0000}"/>
    <cellStyle name="쉼표 [0] 13 2" xfId="24249" xr:uid="{00000000-0005-0000-0000-00005F5E0000}"/>
    <cellStyle name="쉼표 [0] 13 3" xfId="24250" xr:uid="{00000000-0005-0000-0000-0000605E0000}"/>
    <cellStyle name="쉼표 [0] 14" xfId="24251" xr:uid="{00000000-0005-0000-0000-0000615E0000}"/>
    <cellStyle name="쉼표 [0] 14 2" xfId="24252" xr:uid="{00000000-0005-0000-0000-0000625E0000}"/>
    <cellStyle name="쉼표 [0] 14 3" xfId="24253" xr:uid="{00000000-0005-0000-0000-0000635E0000}"/>
    <cellStyle name="쉼표 [0] 15" xfId="24254" xr:uid="{00000000-0005-0000-0000-0000645E0000}"/>
    <cellStyle name="쉼표 [0] 15 2" xfId="24255" xr:uid="{00000000-0005-0000-0000-0000655E0000}"/>
    <cellStyle name="쉼표 [0] 16" xfId="24256" xr:uid="{00000000-0005-0000-0000-0000665E0000}"/>
    <cellStyle name="쉼표 [0] 16 2" xfId="24257" xr:uid="{00000000-0005-0000-0000-0000675E0000}"/>
    <cellStyle name="쉼표 [0] 17" xfId="24258" xr:uid="{00000000-0005-0000-0000-0000685E0000}"/>
    <cellStyle name="쉼표 [0] 18" xfId="24259" xr:uid="{00000000-0005-0000-0000-0000695E0000}"/>
    <cellStyle name="쉼표 [0] 19" xfId="24260" xr:uid="{00000000-0005-0000-0000-00006A5E0000}"/>
    <cellStyle name="쉼표 [0] 2" xfId="5" xr:uid="{00000000-0005-0000-0000-00006B5E0000}"/>
    <cellStyle name="쉼표 [0] 2 10" xfId="55" xr:uid="{00000000-0005-0000-0000-00006C5E0000}"/>
    <cellStyle name="쉼표 [0] 2 10 2" xfId="24261" xr:uid="{00000000-0005-0000-0000-00006D5E0000}"/>
    <cellStyle name="쉼표 [0] 2 10 3" xfId="24262" xr:uid="{00000000-0005-0000-0000-00006E5E0000}"/>
    <cellStyle name="쉼표 [0] 2 10 4" xfId="24263" xr:uid="{00000000-0005-0000-0000-00006F5E0000}"/>
    <cellStyle name="쉼표 [0] 2 10 5" xfId="24264" xr:uid="{00000000-0005-0000-0000-0000705E0000}"/>
    <cellStyle name="쉼표 [0] 2 10 6" xfId="24265" xr:uid="{00000000-0005-0000-0000-0000715E0000}"/>
    <cellStyle name="쉼표 [0] 2 11" xfId="58" xr:uid="{00000000-0005-0000-0000-0000725E0000}"/>
    <cellStyle name="쉼표 [0] 2 11 2" xfId="67" xr:uid="{00000000-0005-0000-0000-0000735E0000}"/>
    <cellStyle name="쉼표 [0] 2 11 2 2" xfId="86" xr:uid="{00000000-0005-0000-0000-0000745E0000}"/>
    <cellStyle name="쉼표 [0] 2 11 2 3" xfId="36892" xr:uid="{00000000-0005-0000-0000-0000755E0000}"/>
    <cellStyle name="쉼표 [0] 2 11 2 4" xfId="36899" xr:uid="{7358F400-F310-4B58-BC08-A43536EAC765}"/>
    <cellStyle name="쉼표 [0] 2 12" xfId="63" xr:uid="{00000000-0005-0000-0000-0000765E0000}"/>
    <cellStyle name="쉼표 [0] 2 12 2" xfId="74" xr:uid="{00000000-0005-0000-0000-0000775E0000}"/>
    <cellStyle name="쉼표 [0] 2 13" xfId="75" xr:uid="{00000000-0005-0000-0000-0000785E0000}"/>
    <cellStyle name="쉼표 [0] 2 14" xfId="70" xr:uid="{00000000-0005-0000-0000-0000795E0000}"/>
    <cellStyle name="쉼표 [0] 2 15" xfId="82" xr:uid="{00000000-0005-0000-0000-00007A5E0000}"/>
    <cellStyle name="쉼표 [0] 2 15 2" xfId="36888" xr:uid="{00000000-0005-0000-0000-00007B5E0000}"/>
    <cellStyle name="쉼표 [0] 2 2" xfId="9" xr:uid="{00000000-0005-0000-0000-00007C5E0000}"/>
    <cellStyle name="쉼표 [0] 2 2 2" xfId="19" xr:uid="{00000000-0005-0000-0000-00007D5E0000}"/>
    <cellStyle name="쉼표 [0] 2 2 3" xfId="24" xr:uid="{00000000-0005-0000-0000-00007E5E0000}"/>
    <cellStyle name="쉼표 [0] 2 2 4" xfId="25" xr:uid="{00000000-0005-0000-0000-00007F5E0000}"/>
    <cellStyle name="쉼표 [0] 2 3" xfId="7" xr:uid="{00000000-0005-0000-0000-0000805E0000}"/>
    <cellStyle name="쉼표 [0] 2 3 2" xfId="20" xr:uid="{00000000-0005-0000-0000-0000815E0000}"/>
    <cellStyle name="쉼표 [0] 2 3 3" xfId="26" xr:uid="{00000000-0005-0000-0000-0000825E0000}"/>
    <cellStyle name="쉼표 [0] 2 3 4" xfId="27" xr:uid="{00000000-0005-0000-0000-0000835E0000}"/>
    <cellStyle name="쉼표 [0] 2 3 5" xfId="24266" xr:uid="{00000000-0005-0000-0000-0000845E0000}"/>
    <cellStyle name="쉼표 [0] 2 4" xfId="14" xr:uid="{00000000-0005-0000-0000-0000855E0000}"/>
    <cellStyle name="쉼표 [0] 2 4 2" xfId="15" xr:uid="{00000000-0005-0000-0000-0000865E0000}"/>
    <cellStyle name="쉼표 [0] 2 4 2 2" xfId="17" xr:uid="{00000000-0005-0000-0000-0000875E0000}"/>
    <cellStyle name="쉼표 [0] 2 4 2 2 2" xfId="28" xr:uid="{00000000-0005-0000-0000-0000885E0000}"/>
    <cellStyle name="쉼표 [0] 2 4 2 3" xfId="29" xr:uid="{00000000-0005-0000-0000-0000895E0000}"/>
    <cellStyle name="쉼표 [0] 2 4 3" xfId="30" xr:uid="{00000000-0005-0000-0000-00008A5E0000}"/>
    <cellStyle name="쉼표 [0] 2 4 4" xfId="31" xr:uid="{00000000-0005-0000-0000-00008B5E0000}"/>
    <cellStyle name="쉼표 [0] 2 4 5" xfId="24267" xr:uid="{00000000-0005-0000-0000-00008C5E0000}"/>
    <cellStyle name="쉼표 [0] 2 5" xfId="16" xr:uid="{00000000-0005-0000-0000-00008D5E0000}"/>
    <cellStyle name="쉼표 [0] 2 5 2" xfId="32" xr:uid="{00000000-0005-0000-0000-00008E5E0000}"/>
    <cellStyle name="쉼표 [0] 2 5 3" xfId="90" xr:uid="{00000000-0005-0000-0000-00008F5E0000}"/>
    <cellStyle name="쉼표 [0] 2 5 4" xfId="24268" xr:uid="{00000000-0005-0000-0000-0000905E0000}"/>
    <cellStyle name="쉼표 [0] 2 5 5" xfId="24269" xr:uid="{00000000-0005-0000-0000-0000915E0000}"/>
    <cellStyle name="쉼표 [0] 2 5 6" xfId="24270" xr:uid="{00000000-0005-0000-0000-0000925E0000}"/>
    <cellStyle name="쉼표 [0] 2 6" xfId="33" xr:uid="{00000000-0005-0000-0000-0000935E0000}"/>
    <cellStyle name="쉼표 [0] 2 6 2" xfId="24271" xr:uid="{00000000-0005-0000-0000-0000945E0000}"/>
    <cellStyle name="쉼표 [0] 2 7" xfId="34" xr:uid="{00000000-0005-0000-0000-0000955E0000}"/>
    <cellStyle name="쉼표 [0] 2 8" xfId="43" xr:uid="{00000000-0005-0000-0000-0000965E0000}"/>
    <cellStyle name="쉼표 [0] 2 8 2" xfId="46" xr:uid="{00000000-0005-0000-0000-0000975E0000}"/>
    <cellStyle name="쉼표 [0] 2 8 2 2" xfId="49" xr:uid="{00000000-0005-0000-0000-0000985E0000}"/>
    <cellStyle name="쉼표 [0] 2 9" xfId="45" xr:uid="{00000000-0005-0000-0000-0000995E0000}"/>
    <cellStyle name="쉼표 [0] 2 9 2" xfId="48" xr:uid="{00000000-0005-0000-0000-00009A5E0000}"/>
    <cellStyle name="쉼표 [0] 2 9 3" xfId="53" xr:uid="{00000000-0005-0000-0000-00009B5E0000}"/>
    <cellStyle name="쉼표 [0] 20" xfId="24272" xr:uid="{00000000-0005-0000-0000-00009C5E0000}"/>
    <cellStyle name="쉼표 [0] 21" xfId="24273" xr:uid="{00000000-0005-0000-0000-00009D5E0000}"/>
    <cellStyle name="쉼표 [0] 22" xfId="24274" xr:uid="{00000000-0005-0000-0000-00009E5E0000}"/>
    <cellStyle name="쉼표 [0] 23" xfId="24275" xr:uid="{00000000-0005-0000-0000-00009F5E0000}"/>
    <cellStyle name="쉼표 [0] 3" xfId="11" xr:uid="{00000000-0005-0000-0000-0000A05E0000}"/>
    <cellStyle name="쉼표 [0] 3 2" xfId="24276" xr:uid="{00000000-0005-0000-0000-0000A15E0000}"/>
    <cellStyle name="쉼표 [0] 3 2 2" xfId="24277" xr:uid="{00000000-0005-0000-0000-0000A25E0000}"/>
    <cellStyle name="쉼표 [0] 3 2 3" xfId="24278" xr:uid="{00000000-0005-0000-0000-0000A35E0000}"/>
    <cellStyle name="쉼표 [0] 3 2 4" xfId="24279" xr:uid="{00000000-0005-0000-0000-0000A45E0000}"/>
    <cellStyle name="쉼표 [0] 3 2 5" xfId="24280" xr:uid="{00000000-0005-0000-0000-0000A55E0000}"/>
    <cellStyle name="쉼표 [0] 3 3" xfId="24281" xr:uid="{00000000-0005-0000-0000-0000A65E0000}"/>
    <cellStyle name="쉼표 [0] 3 3 2" xfId="24282" xr:uid="{00000000-0005-0000-0000-0000A75E0000}"/>
    <cellStyle name="쉼표 [0] 3 3 3" xfId="24283" xr:uid="{00000000-0005-0000-0000-0000A85E0000}"/>
    <cellStyle name="쉼표 [0] 3 3 4" xfId="24284" xr:uid="{00000000-0005-0000-0000-0000A95E0000}"/>
    <cellStyle name="쉼표 [0] 3 4" xfId="24285" xr:uid="{00000000-0005-0000-0000-0000AA5E0000}"/>
    <cellStyle name="쉼표 [0] 3 5" xfId="24286" xr:uid="{00000000-0005-0000-0000-0000AB5E0000}"/>
    <cellStyle name="쉼표 [0] 4" xfId="51" xr:uid="{00000000-0005-0000-0000-0000AC5E0000}"/>
    <cellStyle name="쉼표 [0] 4 2" xfId="24287" xr:uid="{00000000-0005-0000-0000-0000AD5E0000}"/>
    <cellStyle name="쉼표 [0] 4 3" xfId="24288" xr:uid="{00000000-0005-0000-0000-0000AE5E0000}"/>
    <cellStyle name="쉼표 [0] 4 4" xfId="24289" xr:uid="{00000000-0005-0000-0000-0000AF5E0000}"/>
    <cellStyle name="쉼표 [0] 4 4 10" xfId="24290" xr:uid="{00000000-0005-0000-0000-0000B05E0000}"/>
    <cellStyle name="쉼표 [0] 4 4 11" xfId="24291" xr:uid="{00000000-0005-0000-0000-0000B15E0000}"/>
    <cellStyle name="쉼표 [0] 4 4 12" xfId="24292" xr:uid="{00000000-0005-0000-0000-0000B25E0000}"/>
    <cellStyle name="쉼표 [0] 4 4 13" xfId="24293" xr:uid="{00000000-0005-0000-0000-0000B35E0000}"/>
    <cellStyle name="쉼표 [0] 4 4 2" xfId="24294" xr:uid="{00000000-0005-0000-0000-0000B45E0000}"/>
    <cellStyle name="쉼표 [0] 4 4 2 10" xfId="24295" xr:uid="{00000000-0005-0000-0000-0000B55E0000}"/>
    <cellStyle name="쉼표 [0] 4 4 2 2" xfId="24296" xr:uid="{00000000-0005-0000-0000-0000B65E0000}"/>
    <cellStyle name="쉼표 [0] 4 4 2 2 2" xfId="24297" xr:uid="{00000000-0005-0000-0000-0000B75E0000}"/>
    <cellStyle name="쉼표 [0] 4 4 2 2 2 2" xfId="24298" xr:uid="{00000000-0005-0000-0000-0000B85E0000}"/>
    <cellStyle name="쉼표 [0] 4 4 2 2 2 3" xfId="24299" xr:uid="{00000000-0005-0000-0000-0000B95E0000}"/>
    <cellStyle name="쉼표 [0] 4 4 2 2 2 4" xfId="24300" xr:uid="{00000000-0005-0000-0000-0000BA5E0000}"/>
    <cellStyle name="쉼표 [0] 4 4 2 2 2 5" xfId="24301" xr:uid="{00000000-0005-0000-0000-0000BB5E0000}"/>
    <cellStyle name="쉼표 [0] 4 4 2 2 3" xfId="24302" xr:uid="{00000000-0005-0000-0000-0000BC5E0000}"/>
    <cellStyle name="쉼표 [0] 4 4 2 2 4" xfId="24303" xr:uid="{00000000-0005-0000-0000-0000BD5E0000}"/>
    <cellStyle name="쉼표 [0] 4 4 2 2 5" xfId="24304" xr:uid="{00000000-0005-0000-0000-0000BE5E0000}"/>
    <cellStyle name="쉼표 [0] 4 4 2 2 6" xfId="24305" xr:uid="{00000000-0005-0000-0000-0000BF5E0000}"/>
    <cellStyle name="쉼표 [0] 4 4 2 2 7" xfId="24306" xr:uid="{00000000-0005-0000-0000-0000C05E0000}"/>
    <cellStyle name="쉼표 [0] 4 4 2 3" xfId="24307" xr:uid="{00000000-0005-0000-0000-0000C15E0000}"/>
    <cellStyle name="쉼표 [0] 4 4 2 3 2" xfId="24308" xr:uid="{00000000-0005-0000-0000-0000C25E0000}"/>
    <cellStyle name="쉼표 [0] 4 4 2 3 3" xfId="24309" xr:uid="{00000000-0005-0000-0000-0000C35E0000}"/>
    <cellStyle name="쉼표 [0] 4 4 2 3 4" xfId="24310" xr:uid="{00000000-0005-0000-0000-0000C45E0000}"/>
    <cellStyle name="쉼표 [0] 4 4 2 3 5" xfId="24311" xr:uid="{00000000-0005-0000-0000-0000C55E0000}"/>
    <cellStyle name="쉼표 [0] 4 4 2 3 6" xfId="24312" xr:uid="{00000000-0005-0000-0000-0000C65E0000}"/>
    <cellStyle name="쉼표 [0] 4 4 2 4" xfId="24313" xr:uid="{00000000-0005-0000-0000-0000C75E0000}"/>
    <cellStyle name="쉼표 [0] 4 4 2 4 2" xfId="24314" xr:uid="{00000000-0005-0000-0000-0000C85E0000}"/>
    <cellStyle name="쉼표 [0] 4 4 2 5" xfId="24315" xr:uid="{00000000-0005-0000-0000-0000C95E0000}"/>
    <cellStyle name="쉼표 [0] 4 4 2 5 2" xfId="24316" xr:uid="{00000000-0005-0000-0000-0000CA5E0000}"/>
    <cellStyle name="쉼표 [0] 4 4 2 6" xfId="24317" xr:uid="{00000000-0005-0000-0000-0000CB5E0000}"/>
    <cellStyle name="쉼표 [0] 4 4 2 7" xfId="24318" xr:uid="{00000000-0005-0000-0000-0000CC5E0000}"/>
    <cellStyle name="쉼표 [0] 4 4 2 8" xfId="24319" xr:uid="{00000000-0005-0000-0000-0000CD5E0000}"/>
    <cellStyle name="쉼표 [0] 4 4 2 9" xfId="24320" xr:uid="{00000000-0005-0000-0000-0000CE5E0000}"/>
    <cellStyle name="쉼표 [0] 4 4 3" xfId="24321" xr:uid="{00000000-0005-0000-0000-0000CF5E0000}"/>
    <cellStyle name="쉼표 [0] 4 4 3 10" xfId="24322" xr:uid="{00000000-0005-0000-0000-0000D05E0000}"/>
    <cellStyle name="쉼표 [0] 4 4 3 2" xfId="24323" xr:uid="{00000000-0005-0000-0000-0000D15E0000}"/>
    <cellStyle name="쉼표 [0] 4 4 3 2 2" xfId="24324" xr:uid="{00000000-0005-0000-0000-0000D25E0000}"/>
    <cellStyle name="쉼표 [0] 4 4 3 2 2 2" xfId="24325" xr:uid="{00000000-0005-0000-0000-0000D35E0000}"/>
    <cellStyle name="쉼표 [0] 4 4 3 2 2 3" xfId="24326" xr:uid="{00000000-0005-0000-0000-0000D45E0000}"/>
    <cellStyle name="쉼표 [0] 4 4 3 2 2 4" xfId="24327" xr:uid="{00000000-0005-0000-0000-0000D55E0000}"/>
    <cellStyle name="쉼표 [0] 4 4 3 2 2 5" xfId="24328" xr:uid="{00000000-0005-0000-0000-0000D65E0000}"/>
    <cellStyle name="쉼표 [0] 4 4 3 2 3" xfId="24329" xr:uid="{00000000-0005-0000-0000-0000D75E0000}"/>
    <cellStyle name="쉼표 [0] 4 4 3 2 4" xfId="24330" xr:uid="{00000000-0005-0000-0000-0000D85E0000}"/>
    <cellStyle name="쉼표 [0] 4 4 3 2 5" xfId="24331" xr:uid="{00000000-0005-0000-0000-0000D95E0000}"/>
    <cellStyle name="쉼표 [0] 4 4 3 2 6" xfId="24332" xr:uid="{00000000-0005-0000-0000-0000DA5E0000}"/>
    <cellStyle name="쉼표 [0] 4 4 3 2 7" xfId="24333" xr:uid="{00000000-0005-0000-0000-0000DB5E0000}"/>
    <cellStyle name="쉼표 [0] 4 4 3 3" xfId="24334" xr:uid="{00000000-0005-0000-0000-0000DC5E0000}"/>
    <cellStyle name="쉼표 [0] 4 4 3 3 2" xfId="24335" xr:uid="{00000000-0005-0000-0000-0000DD5E0000}"/>
    <cellStyle name="쉼표 [0] 4 4 3 3 3" xfId="24336" xr:uid="{00000000-0005-0000-0000-0000DE5E0000}"/>
    <cellStyle name="쉼표 [0] 4 4 3 3 4" xfId="24337" xr:uid="{00000000-0005-0000-0000-0000DF5E0000}"/>
    <cellStyle name="쉼표 [0] 4 4 3 3 5" xfId="24338" xr:uid="{00000000-0005-0000-0000-0000E05E0000}"/>
    <cellStyle name="쉼표 [0] 4 4 3 3 6" xfId="24339" xr:uid="{00000000-0005-0000-0000-0000E15E0000}"/>
    <cellStyle name="쉼표 [0] 4 4 3 4" xfId="24340" xr:uid="{00000000-0005-0000-0000-0000E25E0000}"/>
    <cellStyle name="쉼표 [0] 4 4 3 4 2" xfId="24341" xr:uid="{00000000-0005-0000-0000-0000E35E0000}"/>
    <cellStyle name="쉼표 [0] 4 4 3 5" xfId="24342" xr:uid="{00000000-0005-0000-0000-0000E45E0000}"/>
    <cellStyle name="쉼표 [0] 4 4 3 5 2" xfId="24343" xr:uid="{00000000-0005-0000-0000-0000E55E0000}"/>
    <cellStyle name="쉼표 [0] 4 4 3 6" xfId="24344" xr:uid="{00000000-0005-0000-0000-0000E65E0000}"/>
    <cellStyle name="쉼표 [0] 4 4 3 7" xfId="24345" xr:uid="{00000000-0005-0000-0000-0000E75E0000}"/>
    <cellStyle name="쉼표 [0] 4 4 3 8" xfId="24346" xr:uid="{00000000-0005-0000-0000-0000E85E0000}"/>
    <cellStyle name="쉼표 [0] 4 4 3 9" xfId="24347" xr:uid="{00000000-0005-0000-0000-0000E95E0000}"/>
    <cellStyle name="쉼표 [0] 4 4 4" xfId="24348" xr:uid="{00000000-0005-0000-0000-0000EA5E0000}"/>
    <cellStyle name="쉼표 [0] 4 4 4 10" xfId="24349" xr:uid="{00000000-0005-0000-0000-0000EB5E0000}"/>
    <cellStyle name="쉼표 [0] 4 4 4 2" xfId="24350" xr:uid="{00000000-0005-0000-0000-0000EC5E0000}"/>
    <cellStyle name="쉼표 [0] 4 4 4 2 2" xfId="24351" xr:uid="{00000000-0005-0000-0000-0000ED5E0000}"/>
    <cellStyle name="쉼표 [0] 4 4 4 2 3" xfId="24352" xr:uid="{00000000-0005-0000-0000-0000EE5E0000}"/>
    <cellStyle name="쉼표 [0] 4 4 4 2 4" xfId="24353" xr:uid="{00000000-0005-0000-0000-0000EF5E0000}"/>
    <cellStyle name="쉼표 [0] 4 4 4 2 5" xfId="24354" xr:uid="{00000000-0005-0000-0000-0000F05E0000}"/>
    <cellStyle name="쉼표 [0] 4 4 4 2 6" xfId="24355" xr:uid="{00000000-0005-0000-0000-0000F15E0000}"/>
    <cellStyle name="쉼표 [0] 4 4 4 3" xfId="24356" xr:uid="{00000000-0005-0000-0000-0000F25E0000}"/>
    <cellStyle name="쉼표 [0] 4 4 4 3 2" xfId="24357" xr:uid="{00000000-0005-0000-0000-0000F35E0000}"/>
    <cellStyle name="쉼표 [0] 4 4 4 4" xfId="24358" xr:uid="{00000000-0005-0000-0000-0000F45E0000}"/>
    <cellStyle name="쉼표 [0] 4 4 4 4 2" xfId="24359" xr:uid="{00000000-0005-0000-0000-0000F55E0000}"/>
    <cellStyle name="쉼표 [0] 4 4 4 5" xfId="24360" xr:uid="{00000000-0005-0000-0000-0000F65E0000}"/>
    <cellStyle name="쉼표 [0] 4 4 4 5 2" xfId="24361" xr:uid="{00000000-0005-0000-0000-0000F75E0000}"/>
    <cellStyle name="쉼표 [0] 4 4 4 6" xfId="24362" xr:uid="{00000000-0005-0000-0000-0000F85E0000}"/>
    <cellStyle name="쉼표 [0] 4 4 4 7" xfId="24363" xr:uid="{00000000-0005-0000-0000-0000F95E0000}"/>
    <cellStyle name="쉼표 [0] 4 4 4 8" xfId="24364" xr:uid="{00000000-0005-0000-0000-0000FA5E0000}"/>
    <cellStyle name="쉼표 [0] 4 4 4 9" xfId="24365" xr:uid="{00000000-0005-0000-0000-0000FB5E0000}"/>
    <cellStyle name="쉼표 [0] 4 4 5" xfId="24366" xr:uid="{00000000-0005-0000-0000-0000FC5E0000}"/>
    <cellStyle name="쉼표 [0] 4 4 5 2" xfId="24367" xr:uid="{00000000-0005-0000-0000-0000FD5E0000}"/>
    <cellStyle name="쉼표 [0] 4 4 5 3" xfId="24368" xr:uid="{00000000-0005-0000-0000-0000FE5E0000}"/>
    <cellStyle name="쉼표 [0] 4 4 5 4" xfId="24369" xr:uid="{00000000-0005-0000-0000-0000FF5E0000}"/>
    <cellStyle name="쉼표 [0] 4 4 5 5" xfId="24370" xr:uid="{00000000-0005-0000-0000-0000005F0000}"/>
    <cellStyle name="쉼표 [0] 4 4 5 6" xfId="24371" xr:uid="{00000000-0005-0000-0000-0000015F0000}"/>
    <cellStyle name="쉼표 [0] 4 4 6" xfId="24372" xr:uid="{00000000-0005-0000-0000-0000025F0000}"/>
    <cellStyle name="쉼표 [0] 4 4 6 2" xfId="24373" xr:uid="{00000000-0005-0000-0000-0000035F0000}"/>
    <cellStyle name="쉼표 [0] 4 4 7" xfId="24374" xr:uid="{00000000-0005-0000-0000-0000045F0000}"/>
    <cellStyle name="쉼표 [0] 4 4 7 2" xfId="24375" xr:uid="{00000000-0005-0000-0000-0000055F0000}"/>
    <cellStyle name="쉼표 [0] 4 4 8" xfId="24376" xr:uid="{00000000-0005-0000-0000-0000065F0000}"/>
    <cellStyle name="쉼표 [0] 4 4 8 2" xfId="24377" xr:uid="{00000000-0005-0000-0000-0000075F0000}"/>
    <cellStyle name="쉼표 [0] 4 4 9" xfId="24378" xr:uid="{00000000-0005-0000-0000-0000085F0000}"/>
    <cellStyle name="쉼표 [0] 5" xfId="89" xr:uid="{00000000-0005-0000-0000-0000095F0000}"/>
    <cellStyle name="쉼표 [0] 6" xfId="24379" xr:uid="{00000000-0005-0000-0000-00000A5F0000}"/>
    <cellStyle name="쉼표 [0] 7" xfId="24380" xr:uid="{00000000-0005-0000-0000-00000B5F0000}"/>
    <cellStyle name="쉼표 [0] 7 10" xfId="24381" xr:uid="{00000000-0005-0000-0000-00000C5F0000}"/>
    <cellStyle name="쉼표 [0] 7 10 10" xfId="24382" xr:uid="{00000000-0005-0000-0000-00000D5F0000}"/>
    <cellStyle name="쉼표 [0] 7 10 2" xfId="24383" xr:uid="{00000000-0005-0000-0000-00000E5F0000}"/>
    <cellStyle name="쉼표 [0] 7 10 2 2" xfId="24384" xr:uid="{00000000-0005-0000-0000-00000F5F0000}"/>
    <cellStyle name="쉼표 [0] 7 10 2 3" xfId="24385" xr:uid="{00000000-0005-0000-0000-0000105F0000}"/>
    <cellStyle name="쉼표 [0] 7 10 2 4" xfId="24386" xr:uid="{00000000-0005-0000-0000-0000115F0000}"/>
    <cellStyle name="쉼표 [0] 7 10 2 5" xfId="24387" xr:uid="{00000000-0005-0000-0000-0000125F0000}"/>
    <cellStyle name="쉼표 [0] 7 10 2 6" xfId="24388" xr:uid="{00000000-0005-0000-0000-0000135F0000}"/>
    <cellStyle name="쉼표 [0] 7 10 3" xfId="24389" xr:uid="{00000000-0005-0000-0000-0000145F0000}"/>
    <cellStyle name="쉼표 [0] 7 10 3 2" xfId="24390" xr:uid="{00000000-0005-0000-0000-0000155F0000}"/>
    <cellStyle name="쉼표 [0] 7 10 4" xfId="24391" xr:uid="{00000000-0005-0000-0000-0000165F0000}"/>
    <cellStyle name="쉼표 [0] 7 10 4 2" xfId="24392" xr:uid="{00000000-0005-0000-0000-0000175F0000}"/>
    <cellStyle name="쉼표 [0] 7 10 5" xfId="24393" xr:uid="{00000000-0005-0000-0000-0000185F0000}"/>
    <cellStyle name="쉼표 [0] 7 10 5 2" xfId="24394" xr:uid="{00000000-0005-0000-0000-0000195F0000}"/>
    <cellStyle name="쉼표 [0] 7 10 6" xfId="24395" xr:uid="{00000000-0005-0000-0000-00001A5F0000}"/>
    <cellStyle name="쉼표 [0] 7 10 7" xfId="24396" xr:uid="{00000000-0005-0000-0000-00001B5F0000}"/>
    <cellStyle name="쉼표 [0] 7 10 8" xfId="24397" xr:uid="{00000000-0005-0000-0000-00001C5F0000}"/>
    <cellStyle name="쉼표 [0] 7 10 9" xfId="24398" xr:uid="{00000000-0005-0000-0000-00001D5F0000}"/>
    <cellStyle name="쉼표 [0] 7 11" xfId="24399" xr:uid="{00000000-0005-0000-0000-00001E5F0000}"/>
    <cellStyle name="쉼표 [0] 7 11 10" xfId="24400" xr:uid="{00000000-0005-0000-0000-00001F5F0000}"/>
    <cellStyle name="쉼표 [0] 7 11 2" xfId="24401" xr:uid="{00000000-0005-0000-0000-0000205F0000}"/>
    <cellStyle name="쉼표 [0] 7 11 2 2" xfId="24402" xr:uid="{00000000-0005-0000-0000-0000215F0000}"/>
    <cellStyle name="쉼표 [0] 7 11 3" xfId="24403" xr:uid="{00000000-0005-0000-0000-0000225F0000}"/>
    <cellStyle name="쉼표 [0] 7 11 3 2" xfId="24404" xr:uid="{00000000-0005-0000-0000-0000235F0000}"/>
    <cellStyle name="쉼표 [0] 7 11 4" xfId="24405" xr:uid="{00000000-0005-0000-0000-0000245F0000}"/>
    <cellStyle name="쉼표 [0] 7 11 4 2" xfId="24406" xr:uid="{00000000-0005-0000-0000-0000255F0000}"/>
    <cellStyle name="쉼표 [0] 7 11 5" xfId="24407" xr:uid="{00000000-0005-0000-0000-0000265F0000}"/>
    <cellStyle name="쉼표 [0] 7 11 5 2" xfId="24408" xr:uid="{00000000-0005-0000-0000-0000275F0000}"/>
    <cellStyle name="쉼표 [0] 7 11 6" xfId="24409" xr:uid="{00000000-0005-0000-0000-0000285F0000}"/>
    <cellStyle name="쉼표 [0] 7 11 7" xfId="24410" xr:uid="{00000000-0005-0000-0000-0000295F0000}"/>
    <cellStyle name="쉼표 [0] 7 11 8" xfId="24411" xr:uid="{00000000-0005-0000-0000-00002A5F0000}"/>
    <cellStyle name="쉼표 [0] 7 11 9" xfId="24412" xr:uid="{00000000-0005-0000-0000-00002B5F0000}"/>
    <cellStyle name="쉼표 [0] 7 12" xfId="24413" xr:uid="{00000000-0005-0000-0000-00002C5F0000}"/>
    <cellStyle name="쉼표 [0] 7 12 2" xfId="24414" xr:uid="{00000000-0005-0000-0000-00002D5F0000}"/>
    <cellStyle name="쉼표 [0] 7 13" xfId="24415" xr:uid="{00000000-0005-0000-0000-00002E5F0000}"/>
    <cellStyle name="쉼표 [0] 7 13 2" xfId="24416" xr:uid="{00000000-0005-0000-0000-00002F5F0000}"/>
    <cellStyle name="쉼표 [0] 7 14" xfId="24417" xr:uid="{00000000-0005-0000-0000-0000305F0000}"/>
    <cellStyle name="쉼표 [0] 7 14 2" xfId="24418" xr:uid="{00000000-0005-0000-0000-0000315F0000}"/>
    <cellStyle name="쉼표 [0] 7 15" xfId="24419" xr:uid="{00000000-0005-0000-0000-0000325F0000}"/>
    <cellStyle name="쉼표 [0] 7 15 2" xfId="24420" xr:uid="{00000000-0005-0000-0000-0000335F0000}"/>
    <cellStyle name="쉼표 [0] 7 16" xfId="24421" xr:uid="{00000000-0005-0000-0000-0000345F0000}"/>
    <cellStyle name="쉼표 [0] 7 17" xfId="24422" xr:uid="{00000000-0005-0000-0000-0000355F0000}"/>
    <cellStyle name="쉼표 [0] 7 18" xfId="24423" xr:uid="{00000000-0005-0000-0000-0000365F0000}"/>
    <cellStyle name="쉼표 [0] 7 19" xfId="24424" xr:uid="{00000000-0005-0000-0000-0000375F0000}"/>
    <cellStyle name="쉼표 [0] 7 2" xfId="24425" xr:uid="{00000000-0005-0000-0000-0000385F0000}"/>
    <cellStyle name="쉼표 [0] 7 2 10" xfId="24426" xr:uid="{00000000-0005-0000-0000-0000395F0000}"/>
    <cellStyle name="쉼표 [0] 7 2 10 10" xfId="24427" xr:uid="{00000000-0005-0000-0000-00003A5F0000}"/>
    <cellStyle name="쉼표 [0] 7 2 10 2" xfId="24428" xr:uid="{00000000-0005-0000-0000-00003B5F0000}"/>
    <cellStyle name="쉼표 [0] 7 2 10 2 2" xfId="24429" xr:uid="{00000000-0005-0000-0000-00003C5F0000}"/>
    <cellStyle name="쉼표 [0] 7 2 10 3" xfId="24430" xr:uid="{00000000-0005-0000-0000-00003D5F0000}"/>
    <cellStyle name="쉼표 [0] 7 2 10 3 2" xfId="24431" xr:uid="{00000000-0005-0000-0000-00003E5F0000}"/>
    <cellStyle name="쉼표 [0] 7 2 10 4" xfId="24432" xr:uid="{00000000-0005-0000-0000-00003F5F0000}"/>
    <cellStyle name="쉼표 [0] 7 2 10 4 2" xfId="24433" xr:uid="{00000000-0005-0000-0000-0000405F0000}"/>
    <cellStyle name="쉼표 [0] 7 2 10 5" xfId="24434" xr:uid="{00000000-0005-0000-0000-0000415F0000}"/>
    <cellStyle name="쉼표 [0] 7 2 10 5 2" xfId="24435" xr:uid="{00000000-0005-0000-0000-0000425F0000}"/>
    <cellStyle name="쉼표 [0] 7 2 10 6" xfId="24436" xr:uid="{00000000-0005-0000-0000-0000435F0000}"/>
    <cellStyle name="쉼표 [0] 7 2 10 7" xfId="24437" xr:uid="{00000000-0005-0000-0000-0000445F0000}"/>
    <cellStyle name="쉼표 [0] 7 2 10 8" xfId="24438" xr:uid="{00000000-0005-0000-0000-0000455F0000}"/>
    <cellStyle name="쉼표 [0] 7 2 10 9" xfId="24439" xr:uid="{00000000-0005-0000-0000-0000465F0000}"/>
    <cellStyle name="쉼표 [0] 7 2 11" xfId="24440" xr:uid="{00000000-0005-0000-0000-0000475F0000}"/>
    <cellStyle name="쉼표 [0] 7 2 11 2" xfId="24441" xr:uid="{00000000-0005-0000-0000-0000485F0000}"/>
    <cellStyle name="쉼표 [0] 7 2 12" xfId="24442" xr:uid="{00000000-0005-0000-0000-0000495F0000}"/>
    <cellStyle name="쉼표 [0] 7 2 12 2" xfId="24443" xr:uid="{00000000-0005-0000-0000-00004A5F0000}"/>
    <cellStyle name="쉼표 [0] 7 2 13" xfId="24444" xr:uid="{00000000-0005-0000-0000-00004B5F0000}"/>
    <cellStyle name="쉼표 [0] 7 2 13 2" xfId="24445" xr:uid="{00000000-0005-0000-0000-00004C5F0000}"/>
    <cellStyle name="쉼표 [0] 7 2 14" xfId="24446" xr:uid="{00000000-0005-0000-0000-00004D5F0000}"/>
    <cellStyle name="쉼표 [0] 7 2 14 2" xfId="24447" xr:uid="{00000000-0005-0000-0000-00004E5F0000}"/>
    <cellStyle name="쉼표 [0] 7 2 15" xfId="24448" xr:uid="{00000000-0005-0000-0000-00004F5F0000}"/>
    <cellStyle name="쉼표 [0] 7 2 16" xfId="24449" xr:uid="{00000000-0005-0000-0000-0000505F0000}"/>
    <cellStyle name="쉼표 [0] 7 2 17" xfId="24450" xr:uid="{00000000-0005-0000-0000-0000515F0000}"/>
    <cellStyle name="쉼표 [0] 7 2 18" xfId="24451" xr:uid="{00000000-0005-0000-0000-0000525F0000}"/>
    <cellStyle name="쉼표 [0] 7 2 19" xfId="24452" xr:uid="{00000000-0005-0000-0000-0000535F0000}"/>
    <cellStyle name="쉼표 [0] 7 2 2" xfId="24453" xr:uid="{00000000-0005-0000-0000-0000545F0000}"/>
    <cellStyle name="쉼표 [0] 7 2 2 10" xfId="24454" xr:uid="{00000000-0005-0000-0000-0000555F0000}"/>
    <cellStyle name="쉼표 [0] 7 2 2 10 2" xfId="24455" xr:uid="{00000000-0005-0000-0000-0000565F0000}"/>
    <cellStyle name="쉼표 [0] 7 2 2 11" xfId="24456" xr:uid="{00000000-0005-0000-0000-0000575F0000}"/>
    <cellStyle name="쉼표 [0] 7 2 2 12" xfId="24457" xr:uid="{00000000-0005-0000-0000-0000585F0000}"/>
    <cellStyle name="쉼표 [0] 7 2 2 13" xfId="24458" xr:uid="{00000000-0005-0000-0000-0000595F0000}"/>
    <cellStyle name="쉼표 [0] 7 2 2 14" xfId="24459" xr:uid="{00000000-0005-0000-0000-00005A5F0000}"/>
    <cellStyle name="쉼표 [0] 7 2 2 15" xfId="24460" xr:uid="{00000000-0005-0000-0000-00005B5F0000}"/>
    <cellStyle name="쉼표 [0] 7 2 2 2" xfId="24461" xr:uid="{00000000-0005-0000-0000-00005C5F0000}"/>
    <cellStyle name="쉼표 [0] 7 2 2 2 10" xfId="24462" xr:uid="{00000000-0005-0000-0000-00005D5F0000}"/>
    <cellStyle name="쉼표 [0] 7 2 2 2 11" xfId="24463" xr:uid="{00000000-0005-0000-0000-00005E5F0000}"/>
    <cellStyle name="쉼표 [0] 7 2 2 2 12" xfId="24464" xr:uid="{00000000-0005-0000-0000-00005F5F0000}"/>
    <cellStyle name="쉼표 [0] 7 2 2 2 13" xfId="24465" xr:uid="{00000000-0005-0000-0000-0000605F0000}"/>
    <cellStyle name="쉼표 [0] 7 2 2 2 14" xfId="24466" xr:uid="{00000000-0005-0000-0000-0000615F0000}"/>
    <cellStyle name="쉼표 [0] 7 2 2 2 2" xfId="24467" xr:uid="{00000000-0005-0000-0000-0000625F0000}"/>
    <cellStyle name="쉼표 [0] 7 2 2 2 2 10" xfId="24468" xr:uid="{00000000-0005-0000-0000-0000635F0000}"/>
    <cellStyle name="쉼표 [0] 7 2 2 2 2 2" xfId="24469" xr:uid="{00000000-0005-0000-0000-0000645F0000}"/>
    <cellStyle name="쉼표 [0] 7 2 2 2 2 2 2" xfId="24470" xr:uid="{00000000-0005-0000-0000-0000655F0000}"/>
    <cellStyle name="쉼표 [0] 7 2 2 2 2 2 2 2" xfId="24471" xr:uid="{00000000-0005-0000-0000-0000665F0000}"/>
    <cellStyle name="쉼표 [0] 7 2 2 2 2 2 2 3" xfId="24472" xr:uid="{00000000-0005-0000-0000-0000675F0000}"/>
    <cellStyle name="쉼표 [0] 7 2 2 2 2 2 2 4" xfId="24473" xr:uid="{00000000-0005-0000-0000-0000685F0000}"/>
    <cellStyle name="쉼표 [0] 7 2 2 2 2 2 2 5" xfId="24474" xr:uid="{00000000-0005-0000-0000-0000695F0000}"/>
    <cellStyle name="쉼표 [0] 7 2 2 2 2 2 3" xfId="24475" xr:uid="{00000000-0005-0000-0000-00006A5F0000}"/>
    <cellStyle name="쉼표 [0] 7 2 2 2 2 2 4" xfId="24476" xr:uid="{00000000-0005-0000-0000-00006B5F0000}"/>
    <cellStyle name="쉼표 [0] 7 2 2 2 2 2 5" xfId="24477" xr:uid="{00000000-0005-0000-0000-00006C5F0000}"/>
    <cellStyle name="쉼표 [0] 7 2 2 2 2 2 6" xfId="24478" xr:uid="{00000000-0005-0000-0000-00006D5F0000}"/>
    <cellStyle name="쉼표 [0] 7 2 2 2 2 2 7" xfId="24479" xr:uid="{00000000-0005-0000-0000-00006E5F0000}"/>
    <cellStyle name="쉼표 [0] 7 2 2 2 2 3" xfId="24480" xr:uid="{00000000-0005-0000-0000-00006F5F0000}"/>
    <cellStyle name="쉼표 [0] 7 2 2 2 2 3 2" xfId="24481" xr:uid="{00000000-0005-0000-0000-0000705F0000}"/>
    <cellStyle name="쉼표 [0] 7 2 2 2 2 3 3" xfId="24482" xr:uid="{00000000-0005-0000-0000-0000715F0000}"/>
    <cellStyle name="쉼표 [0] 7 2 2 2 2 3 4" xfId="24483" xr:uid="{00000000-0005-0000-0000-0000725F0000}"/>
    <cellStyle name="쉼표 [0] 7 2 2 2 2 3 5" xfId="24484" xr:uid="{00000000-0005-0000-0000-0000735F0000}"/>
    <cellStyle name="쉼표 [0] 7 2 2 2 2 3 6" xfId="24485" xr:uid="{00000000-0005-0000-0000-0000745F0000}"/>
    <cellStyle name="쉼표 [0] 7 2 2 2 2 4" xfId="24486" xr:uid="{00000000-0005-0000-0000-0000755F0000}"/>
    <cellStyle name="쉼표 [0] 7 2 2 2 2 4 2" xfId="24487" xr:uid="{00000000-0005-0000-0000-0000765F0000}"/>
    <cellStyle name="쉼표 [0] 7 2 2 2 2 4 3" xfId="24488" xr:uid="{00000000-0005-0000-0000-0000775F0000}"/>
    <cellStyle name="쉼표 [0] 7 2 2 2 2 5" xfId="24489" xr:uid="{00000000-0005-0000-0000-0000785F0000}"/>
    <cellStyle name="쉼표 [0] 7 2 2 2 2 5 2" xfId="24490" xr:uid="{00000000-0005-0000-0000-0000795F0000}"/>
    <cellStyle name="쉼표 [0] 7 2 2 2 2 6" xfId="24491" xr:uid="{00000000-0005-0000-0000-00007A5F0000}"/>
    <cellStyle name="쉼표 [0] 7 2 2 2 2 7" xfId="24492" xr:uid="{00000000-0005-0000-0000-00007B5F0000}"/>
    <cellStyle name="쉼표 [0] 7 2 2 2 2 8" xfId="24493" xr:uid="{00000000-0005-0000-0000-00007C5F0000}"/>
    <cellStyle name="쉼표 [0] 7 2 2 2 2 9" xfId="24494" xr:uid="{00000000-0005-0000-0000-00007D5F0000}"/>
    <cellStyle name="쉼표 [0] 7 2 2 2 3" xfId="24495" xr:uid="{00000000-0005-0000-0000-00007E5F0000}"/>
    <cellStyle name="쉼표 [0] 7 2 2 2 3 10" xfId="24496" xr:uid="{00000000-0005-0000-0000-00007F5F0000}"/>
    <cellStyle name="쉼표 [0] 7 2 2 2 3 2" xfId="24497" xr:uid="{00000000-0005-0000-0000-0000805F0000}"/>
    <cellStyle name="쉼표 [0] 7 2 2 2 3 2 2" xfId="24498" xr:uid="{00000000-0005-0000-0000-0000815F0000}"/>
    <cellStyle name="쉼표 [0] 7 2 2 2 3 2 2 2" xfId="24499" xr:uid="{00000000-0005-0000-0000-0000825F0000}"/>
    <cellStyle name="쉼표 [0] 7 2 2 2 3 2 2 3" xfId="24500" xr:uid="{00000000-0005-0000-0000-0000835F0000}"/>
    <cellStyle name="쉼표 [0] 7 2 2 2 3 2 2 4" xfId="24501" xr:uid="{00000000-0005-0000-0000-0000845F0000}"/>
    <cellStyle name="쉼표 [0] 7 2 2 2 3 2 2 5" xfId="24502" xr:uid="{00000000-0005-0000-0000-0000855F0000}"/>
    <cellStyle name="쉼표 [0] 7 2 2 2 3 2 3" xfId="24503" xr:uid="{00000000-0005-0000-0000-0000865F0000}"/>
    <cellStyle name="쉼표 [0] 7 2 2 2 3 2 4" xfId="24504" xr:uid="{00000000-0005-0000-0000-0000875F0000}"/>
    <cellStyle name="쉼표 [0] 7 2 2 2 3 2 5" xfId="24505" xr:uid="{00000000-0005-0000-0000-0000885F0000}"/>
    <cellStyle name="쉼표 [0] 7 2 2 2 3 2 6" xfId="24506" xr:uid="{00000000-0005-0000-0000-0000895F0000}"/>
    <cellStyle name="쉼표 [0] 7 2 2 2 3 2 7" xfId="24507" xr:uid="{00000000-0005-0000-0000-00008A5F0000}"/>
    <cellStyle name="쉼표 [0] 7 2 2 2 3 3" xfId="24508" xr:uid="{00000000-0005-0000-0000-00008B5F0000}"/>
    <cellStyle name="쉼표 [0] 7 2 2 2 3 3 2" xfId="24509" xr:uid="{00000000-0005-0000-0000-00008C5F0000}"/>
    <cellStyle name="쉼표 [0] 7 2 2 2 3 3 3" xfId="24510" xr:uid="{00000000-0005-0000-0000-00008D5F0000}"/>
    <cellStyle name="쉼표 [0] 7 2 2 2 3 3 4" xfId="24511" xr:uid="{00000000-0005-0000-0000-00008E5F0000}"/>
    <cellStyle name="쉼표 [0] 7 2 2 2 3 3 5" xfId="24512" xr:uid="{00000000-0005-0000-0000-00008F5F0000}"/>
    <cellStyle name="쉼표 [0] 7 2 2 2 3 3 6" xfId="24513" xr:uid="{00000000-0005-0000-0000-0000905F0000}"/>
    <cellStyle name="쉼표 [0] 7 2 2 2 3 4" xfId="24514" xr:uid="{00000000-0005-0000-0000-0000915F0000}"/>
    <cellStyle name="쉼표 [0] 7 2 2 2 3 4 2" xfId="24515" xr:uid="{00000000-0005-0000-0000-0000925F0000}"/>
    <cellStyle name="쉼표 [0] 7 2 2 2 3 4 3" xfId="24516" xr:uid="{00000000-0005-0000-0000-0000935F0000}"/>
    <cellStyle name="쉼표 [0] 7 2 2 2 3 5" xfId="24517" xr:uid="{00000000-0005-0000-0000-0000945F0000}"/>
    <cellStyle name="쉼표 [0] 7 2 2 2 3 5 2" xfId="24518" xr:uid="{00000000-0005-0000-0000-0000955F0000}"/>
    <cellStyle name="쉼표 [0] 7 2 2 2 3 6" xfId="24519" xr:uid="{00000000-0005-0000-0000-0000965F0000}"/>
    <cellStyle name="쉼표 [0] 7 2 2 2 3 7" xfId="24520" xr:uid="{00000000-0005-0000-0000-0000975F0000}"/>
    <cellStyle name="쉼표 [0] 7 2 2 2 3 8" xfId="24521" xr:uid="{00000000-0005-0000-0000-0000985F0000}"/>
    <cellStyle name="쉼표 [0] 7 2 2 2 3 9" xfId="24522" xr:uid="{00000000-0005-0000-0000-0000995F0000}"/>
    <cellStyle name="쉼표 [0] 7 2 2 2 4" xfId="24523" xr:uid="{00000000-0005-0000-0000-00009A5F0000}"/>
    <cellStyle name="쉼표 [0] 7 2 2 2 4 10" xfId="24524" xr:uid="{00000000-0005-0000-0000-00009B5F0000}"/>
    <cellStyle name="쉼표 [0] 7 2 2 2 4 2" xfId="24525" xr:uid="{00000000-0005-0000-0000-00009C5F0000}"/>
    <cellStyle name="쉼표 [0] 7 2 2 2 4 2 2" xfId="24526" xr:uid="{00000000-0005-0000-0000-00009D5F0000}"/>
    <cellStyle name="쉼표 [0] 7 2 2 2 4 2 3" xfId="24527" xr:uid="{00000000-0005-0000-0000-00009E5F0000}"/>
    <cellStyle name="쉼표 [0] 7 2 2 2 4 2 4" xfId="24528" xr:uid="{00000000-0005-0000-0000-00009F5F0000}"/>
    <cellStyle name="쉼표 [0] 7 2 2 2 4 2 5" xfId="24529" xr:uid="{00000000-0005-0000-0000-0000A05F0000}"/>
    <cellStyle name="쉼표 [0] 7 2 2 2 4 2 6" xfId="24530" xr:uid="{00000000-0005-0000-0000-0000A15F0000}"/>
    <cellStyle name="쉼표 [0] 7 2 2 2 4 3" xfId="24531" xr:uid="{00000000-0005-0000-0000-0000A25F0000}"/>
    <cellStyle name="쉼표 [0] 7 2 2 2 4 3 2" xfId="24532" xr:uid="{00000000-0005-0000-0000-0000A35F0000}"/>
    <cellStyle name="쉼표 [0] 7 2 2 2 4 3 3" xfId="24533" xr:uid="{00000000-0005-0000-0000-0000A45F0000}"/>
    <cellStyle name="쉼표 [0] 7 2 2 2 4 4" xfId="24534" xr:uid="{00000000-0005-0000-0000-0000A55F0000}"/>
    <cellStyle name="쉼표 [0] 7 2 2 2 4 4 2" xfId="24535" xr:uid="{00000000-0005-0000-0000-0000A65F0000}"/>
    <cellStyle name="쉼표 [0] 7 2 2 2 4 4 3" xfId="24536" xr:uid="{00000000-0005-0000-0000-0000A75F0000}"/>
    <cellStyle name="쉼표 [0] 7 2 2 2 4 5" xfId="24537" xr:uid="{00000000-0005-0000-0000-0000A85F0000}"/>
    <cellStyle name="쉼표 [0] 7 2 2 2 4 5 2" xfId="24538" xr:uid="{00000000-0005-0000-0000-0000A95F0000}"/>
    <cellStyle name="쉼표 [0] 7 2 2 2 4 6" xfId="24539" xr:uid="{00000000-0005-0000-0000-0000AA5F0000}"/>
    <cellStyle name="쉼표 [0] 7 2 2 2 4 7" xfId="24540" xr:uid="{00000000-0005-0000-0000-0000AB5F0000}"/>
    <cellStyle name="쉼표 [0] 7 2 2 2 4 8" xfId="24541" xr:uid="{00000000-0005-0000-0000-0000AC5F0000}"/>
    <cellStyle name="쉼표 [0] 7 2 2 2 4 9" xfId="24542" xr:uid="{00000000-0005-0000-0000-0000AD5F0000}"/>
    <cellStyle name="쉼표 [0] 7 2 2 2 5" xfId="24543" xr:uid="{00000000-0005-0000-0000-0000AE5F0000}"/>
    <cellStyle name="쉼표 [0] 7 2 2 2 5 10" xfId="24544" xr:uid="{00000000-0005-0000-0000-0000AF5F0000}"/>
    <cellStyle name="쉼표 [0] 7 2 2 2 5 2" xfId="24545" xr:uid="{00000000-0005-0000-0000-0000B05F0000}"/>
    <cellStyle name="쉼표 [0] 7 2 2 2 5 2 2" xfId="24546" xr:uid="{00000000-0005-0000-0000-0000B15F0000}"/>
    <cellStyle name="쉼표 [0] 7 2 2 2 5 2 3" xfId="24547" xr:uid="{00000000-0005-0000-0000-0000B25F0000}"/>
    <cellStyle name="쉼표 [0] 7 2 2 2 5 3" xfId="24548" xr:uid="{00000000-0005-0000-0000-0000B35F0000}"/>
    <cellStyle name="쉼표 [0] 7 2 2 2 5 3 2" xfId="24549" xr:uid="{00000000-0005-0000-0000-0000B45F0000}"/>
    <cellStyle name="쉼표 [0] 7 2 2 2 5 3 3" xfId="24550" xr:uid="{00000000-0005-0000-0000-0000B55F0000}"/>
    <cellStyle name="쉼표 [0] 7 2 2 2 5 4" xfId="24551" xr:uid="{00000000-0005-0000-0000-0000B65F0000}"/>
    <cellStyle name="쉼표 [0] 7 2 2 2 5 4 2" xfId="24552" xr:uid="{00000000-0005-0000-0000-0000B75F0000}"/>
    <cellStyle name="쉼표 [0] 7 2 2 2 5 5" xfId="24553" xr:uid="{00000000-0005-0000-0000-0000B85F0000}"/>
    <cellStyle name="쉼표 [0] 7 2 2 2 5 5 2" xfId="24554" xr:uid="{00000000-0005-0000-0000-0000B95F0000}"/>
    <cellStyle name="쉼표 [0] 7 2 2 2 5 6" xfId="24555" xr:uid="{00000000-0005-0000-0000-0000BA5F0000}"/>
    <cellStyle name="쉼표 [0] 7 2 2 2 5 7" xfId="24556" xr:uid="{00000000-0005-0000-0000-0000BB5F0000}"/>
    <cellStyle name="쉼표 [0] 7 2 2 2 5 8" xfId="24557" xr:uid="{00000000-0005-0000-0000-0000BC5F0000}"/>
    <cellStyle name="쉼표 [0] 7 2 2 2 5 9" xfId="24558" xr:uid="{00000000-0005-0000-0000-0000BD5F0000}"/>
    <cellStyle name="쉼표 [0] 7 2 2 2 6" xfId="24559" xr:uid="{00000000-0005-0000-0000-0000BE5F0000}"/>
    <cellStyle name="쉼표 [0] 7 2 2 2 6 2" xfId="24560" xr:uid="{00000000-0005-0000-0000-0000BF5F0000}"/>
    <cellStyle name="쉼표 [0] 7 2 2 2 6 3" xfId="24561" xr:uid="{00000000-0005-0000-0000-0000C05F0000}"/>
    <cellStyle name="쉼표 [0] 7 2 2 2 7" xfId="24562" xr:uid="{00000000-0005-0000-0000-0000C15F0000}"/>
    <cellStyle name="쉼표 [0] 7 2 2 2 7 2" xfId="24563" xr:uid="{00000000-0005-0000-0000-0000C25F0000}"/>
    <cellStyle name="쉼표 [0] 7 2 2 2 7 3" xfId="24564" xr:uid="{00000000-0005-0000-0000-0000C35F0000}"/>
    <cellStyle name="쉼표 [0] 7 2 2 2 8" xfId="24565" xr:uid="{00000000-0005-0000-0000-0000C45F0000}"/>
    <cellStyle name="쉼표 [0] 7 2 2 2 8 2" xfId="24566" xr:uid="{00000000-0005-0000-0000-0000C55F0000}"/>
    <cellStyle name="쉼표 [0] 7 2 2 2 8 3" xfId="24567" xr:uid="{00000000-0005-0000-0000-0000C65F0000}"/>
    <cellStyle name="쉼표 [0] 7 2 2 2 9" xfId="24568" xr:uid="{00000000-0005-0000-0000-0000C75F0000}"/>
    <cellStyle name="쉼표 [0] 7 2 2 2 9 2" xfId="24569" xr:uid="{00000000-0005-0000-0000-0000C85F0000}"/>
    <cellStyle name="쉼표 [0] 7 2 2 3" xfId="24570" xr:uid="{00000000-0005-0000-0000-0000C95F0000}"/>
    <cellStyle name="쉼표 [0] 7 2 2 3 10" xfId="24571" xr:uid="{00000000-0005-0000-0000-0000CA5F0000}"/>
    <cellStyle name="쉼표 [0] 7 2 2 3 2" xfId="24572" xr:uid="{00000000-0005-0000-0000-0000CB5F0000}"/>
    <cellStyle name="쉼표 [0] 7 2 2 3 2 2" xfId="24573" xr:uid="{00000000-0005-0000-0000-0000CC5F0000}"/>
    <cellStyle name="쉼표 [0] 7 2 2 3 2 2 2" xfId="24574" xr:uid="{00000000-0005-0000-0000-0000CD5F0000}"/>
    <cellStyle name="쉼표 [0] 7 2 2 3 2 2 3" xfId="24575" xr:uid="{00000000-0005-0000-0000-0000CE5F0000}"/>
    <cellStyle name="쉼표 [0] 7 2 2 3 2 2 4" xfId="24576" xr:uid="{00000000-0005-0000-0000-0000CF5F0000}"/>
    <cellStyle name="쉼표 [0] 7 2 2 3 2 2 5" xfId="24577" xr:uid="{00000000-0005-0000-0000-0000D05F0000}"/>
    <cellStyle name="쉼표 [0] 7 2 2 3 2 3" xfId="24578" xr:uid="{00000000-0005-0000-0000-0000D15F0000}"/>
    <cellStyle name="쉼표 [0] 7 2 2 3 2 4" xfId="24579" xr:uid="{00000000-0005-0000-0000-0000D25F0000}"/>
    <cellStyle name="쉼표 [0] 7 2 2 3 2 5" xfId="24580" xr:uid="{00000000-0005-0000-0000-0000D35F0000}"/>
    <cellStyle name="쉼표 [0] 7 2 2 3 2 6" xfId="24581" xr:uid="{00000000-0005-0000-0000-0000D45F0000}"/>
    <cellStyle name="쉼표 [0] 7 2 2 3 2 7" xfId="24582" xr:uid="{00000000-0005-0000-0000-0000D55F0000}"/>
    <cellStyle name="쉼표 [0] 7 2 2 3 3" xfId="24583" xr:uid="{00000000-0005-0000-0000-0000D65F0000}"/>
    <cellStyle name="쉼표 [0] 7 2 2 3 3 2" xfId="24584" xr:uid="{00000000-0005-0000-0000-0000D75F0000}"/>
    <cellStyle name="쉼표 [0] 7 2 2 3 3 3" xfId="24585" xr:uid="{00000000-0005-0000-0000-0000D85F0000}"/>
    <cellStyle name="쉼표 [0] 7 2 2 3 3 4" xfId="24586" xr:uid="{00000000-0005-0000-0000-0000D95F0000}"/>
    <cellStyle name="쉼표 [0] 7 2 2 3 3 5" xfId="24587" xr:uid="{00000000-0005-0000-0000-0000DA5F0000}"/>
    <cellStyle name="쉼표 [0] 7 2 2 3 3 6" xfId="24588" xr:uid="{00000000-0005-0000-0000-0000DB5F0000}"/>
    <cellStyle name="쉼표 [0] 7 2 2 3 4" xfId="24589" xr:uid="{00000000-0005-0000-0000-0000DC5F0000}"/>
    <cellStyle name="쉼표 [0] 7 2 2 3 4 2" xfId="24590" xr:uid="{00000000-0005-0000-0000-0000DD5F0000}"/>
    <cellStyle name="쉼표 [0] 7 2 2 3 4 3" xfId="24591" xr:uid="{00000000-0005-0000-0000-0000DE5F0000}"/>
    <cellStyle name="쉼표 [0] 7 2 2 3 5" xfId="24592" xr:uid="{00000000-0005-0000-0000-0000DF5F0000}"/>
    <cellStyle name="쉼표 [0] 7 2 2 3 5 2" xfId="24593" xr:uid="{00000000-0005-0000-0000-0000E05F0000}"/>
    <cellStyle name="쉼표 [0] 7 2 2 3 6" xfId="24594" xr:uid="{00000000-0005-0000-0000-0000E15F0000}"/>
    <cellStyle name="쉼표 [0] 7 2 2 3 7" xfId="24595" xr:uid="{00000000-0005-0000-0000-0000E25F0000}"/>
    <cellStyle name="쉼표 [0] 7 2 2 3 8" xfId="24596" xr:uid="{00000000-0005-0000-0000-0000E35F0000}"/>
    <cellStyle name="쉼표 [0] 7 2 2 3 9" xfId="24597" xr:uid="{00000000-0005-0000-0000-0000E45F0000}"/>
    <cellStyle name="쉼표 [0] 7 2 2 4" xfId="24598" xr:uid="{00000000-0005-0000-0000-0000E55F0000}"/>
    <cellStyle name="쉼표 [0] 7 2 2 4 10" xfId="24599" xr:uid="{00000000-0005-0000-0000-0000E65F0000}"/>
    <cellStyle name="쉼표 [0] 7 2 2 4 2" xfId="24600" xr:uid="{00000000-0005-0000-0000-0000E75F0000}"/>
    <cellStyle name="쉼표 [0] 7 2 2 4 2 2" xfId="24601" xr:uid="{00000000-0005-0000-0000-0000E85F0000}"/>
    <cellStyle name="쉼표 [0] 7 2 2 4 2 2 2" xfId="24602" xr:uid="{00000000-0005-0000-0000-0000E95F0000}"/>
    <cellStyle name="쉼표 [0] 7 2 2 4 2 2 3" xfId="24603" xr:uid="{00000000-0005-0000-0000-0000EA5F0000}"/>
    <cellStyle name="쉼표 [0] 7 2 2 4 2 2 4" xfId="24604" xr:uid="{00000000-0005-0000-0000-0000EB5F0000}"/>
    <cellStyle name="쉼표 [0] 7 2 2 4 2 2 5" xfId="24605" xr:uid="{00000000-0005-0000-0000-0000EC5F0000}"/>
    <cellStyle name="쉼표 [0] 7 2 2 4 2 3" xfId="24606" xr:uid="{00000000-0005-0000-0000-0000ED5F0000}"/>
    <cellStyle name="쉼표 [0] 7 2 2 4 2 4" xfId="24607" xr:uid="{00000000-0005-0000-0000-0000EE5F0000}"/>
    <cellStyle name="쉼표 [0] 7 2 2 4 2 5" xfId="24608" xr:uid="{00000000-0005-0000-0000-0000EF5F0000}"/>
    <cellStyle name="쉼표 [0] 7 2 2 4 2 6" xfId="24609" xr:uid="{00000000-0005-0000-0000-0000F05F0000}"/>
    <cellStyle name="쉼표 [0] 7 2 2 4 2 7" xfId="24610" xr:uid="{00000000-0005-0000-0000-0000F15F0000}"/>
    <cellStyle name="쉼표 [0] 7 2 2 4 3" xfId="24611" xr:uid="{00000000-0005-0000-0000-0000F25F0000}"/>
    <cellStyle name="쉼표 [0] 7 2 2 4 3 2" xfId="24612" xr:uid="{00000000-0005-0000-0000-0000F35F0000}"/>
    <cellStyle name="쉼표 [0] 7 2 2 4 3 3" xfId="24613" xr:uid="{00000000-0005-0000-0000-0000F45F0000}"/>
    <cellStyle name="쉼표 [0] 7 2 2 4 3 4" xfId="24614" xr:uid="{00000000-0005-0000-0000-0000F55F0000}"/>
    <cellStyle name="쉼표 [0] 7 2 2 4 3 5" xfId="24615" xr:uid="{00000000-0005-0000-0000-0000F65F0000}"/>
    <cellStyle name="쉼표 [0] 7 2 2 4 3 6" xfId="24616" xr:uid="{00000000-0005-0000-0000-0000F75F0000}"/>
    <cellStyle name="쉼표 [0] 7 2 2 4 4" xfId="24617" xr:uid="{00000000-0005-0000-0000-0000F85F0000}"/>
    <cellStyle name="쉼표 [0] 7 2 2 4 4 2" xfId="24618" xr:uid="{00000000-0005-0000-0000-0000F95F0000}"/>
    <cellStyle name="쉼표 [0] 7 2 2 4 4 3" xfId="24619" xr:uid="{00000000-0005-0000-0000-0000FA5F0000}"/>
    <cellStyle name="쉼표 [0] 7 2 2 4 5" xfId="24620" xr:uid="{00000000-0005-0000-0000-0000FB5F0000}"/>
    <cellStyle name="쉼표 [0] 7 2 2 4 5 2" xfId="24621" xr:uid="{00000000-0005-0000-0000-0000FC5F0000}"/>
    <cellStyle name="쉼표 [0] 7 2 2 4 6" xfId="24622" xr:uid="{00000000-0005-0000-0000-0000FD5F0000}"/>
    <cellStyle name="쉼표 [0] 7 2 2 4 7" xfId="24623" xr:uid="{00000000-0005-0000-0000-0000FE5F0000}"/>
    <cellStyle name="쉼표 [0] 7 2 2 4 8" xfId="24624" xr:uid="{00000000-0005-0000-0000-0000FF5F0000}"/>
    <cellStyle name="쉼표 [0] 7 2 2 4 9" xfId="24625" xr:uid="{00000000-0005-0000-0000-000000600000}"/>
    <cellStyle name="쉼표 [0] 7 2 2 5" xfId="24626" xr:uid="{00000000-0005-0000-0000-000001600000}"/>
    <cellStyle name="쉼표 [0] 7 2 2 5 10" xfId="24627" xr:uid="{00000000-0005-0000-0000-000002600000}"/>
    <cellStyle name="쉼표 [0] 7 2 2 5 2" xfId="24628" xr:uid="{00000000-0005-0000-0000-000003600000}"/>
    <cellStyle name="쉼표 [0] 7 2 2 5 2 2" xfId="24629" xr:uid="{00000000-0005-0000-0000-000004600000}"/>
    <cellStyle name="쉼표 [0] 7 2 2 5 2 3" xfId="24630" xr:uid="{00000000-0005-0000-0000-000005600000}"/>
    <cellStyle name="쉼표 [0] 7 2 2 5 2 4" xfId="24631" xr:uid="{00000000-0005-0000-0000-000006600000}"/>
    <cellStyle name="쉼표 [0] 7 2 2 5 2 5" xfId="24632" xr:uid="{00000000-0005-0000-0000-000007600000}"/>
    <cellStyle name="쉼표 [0] 7 2 2 5 2 6" xfId="24633" xr:uid="{00000000-0005-0000-0000-000008600000}"/>
    <cellStyle name="쉼표 [0] 7 2 2 5 3" xfId="24634" xr:uid="{00000000-0005-0000-0000-000009600000}"/>
    <cellStyle name="쉼표 [0] 7 2 2 5 3 2" xfId="24635" xr:uid="{00000000-0005-0000-0000-00000A600000}"/>
    <cellStyle name="쉼표 [0] 7 2 2 5 3 3" xfId="24636" xr:uid="{00000000-0005-0000-0000-00000B600000}"/>
    <cellStyle name="쉼표 [0] 7 2 2 5 4" xfId="24637" xr:uid="{00000000-0005-0000-0000-00000C600000}"/>
    <cellStyle name="쉼표 [0] 7 2 2 5 4 2" xfId="24638" xr:uid="{00000000-0005-0000-0000-00000D600000}"/>
    <cellStyle name="쉼표 [0] 7 2 2 5 4 3" xfId="24639" xr:uid="{00000000-0005-0000-0000-00000E600000}"/>
    <cellStyle name="쉼표 [0] 7 2 2 5 5" xfId="24640" xr:uid="{00000000-0005-0000-0000-00000F600000}"/>
    <cellStyle name="쉼표 [0] 7 2 2 5 5 2" xfId="24641" xr:uid="{00000000-0005-0000-0000-000010600000}"/>
    <cellStyle name="쉼표 [0] 7 2 2 5 6" xfId="24642" xr:uid="{00000000-0005-0000-0000-000011600000}"/>
    <cellStyle name="쉼표 [0] 7 2 2 5 7" xfId="24643" xr:uid="{00000000-0005-0000-0000-000012600000}"/>
    <cellStyle name="쉼표 [0] 7 2 2 5 8" xfId="24644" xr:uid="{00000000-0005-0000-0000-000013600000}"/>
    <cellStyle name="쉼표 [0] 7 2 2 5 9" xfId="24645" xr:uid="{00000000-0005-0000-0000-000014600000}"/>
    <cellStyle name="쉼표 [0] 7 2 2 6" xfId="24646" xr:uid="{00000000-0005-0000-0000-000015600000}"/>
    <cellStyle name="쉼표 [0] 7 2 2 6 10" xfId="24647" xr:uid="{00000000-0005-0000-0000-000016600000}"/>
    <cellStyle name="쉼표 [0] 7 2 2 6 2" xfId="24648" xr:uid="{00000000-0005-0000-0000-000017600000}"/>
    <cellStyle name="쉼표 [0] 7 2 2 6 2 2" xfId="24649" xr:uid="{00000000-0005-0000-0000-000018600000}"/>
    <cellStyle name="쉼표 [0] 7 2 2 6 2 3" xfId="24650" xr:uid="{00000000-0005-0000-0000-000019600000}"/>
    <cellStyle name="쉼표 [0] 7 2 2 6 3" xfId="24651" xr:uid="{00000000-0005-0000-0000-00001A600000}"/>
    <cellStyle name="쉼표 [0] 7 2 2 6 3 2" xfId="24652" xr:uid="{00000000-0005-0000-0000-00001B600000}"/>
    <cellStyle name="쉼표 [0] 7 2 2 6 3 3" xfId="24653" xr:uid="{00000000-0005-0000-0000-00001C600000}"/>
    <cellStyle name="쉼표 [0] 7 2 2 6 4" xfId="24654" xr:uid="{00000000-0005-0000-0000-00001D600000}"/>
    <cellStyle name="쉼표 [0] 7 2 2 6 4 2" xfId="24655" xr:uid="{00000000-0005-0000-0000-00001E600000}"/>
    <cellStyle name="쉼표 [0] 7 2 2 6 5" xfId="24656" xr:uid="{00000000-0005-0000-0000-00001F600000}"/>
    <cellStyle name="쉼표 [0] 7 2 2 6 5 2" xfId="24657" xr:uid="{00000000-0005-0000-0000-000020600000}"/>
    <cellStyle name="쉼표 [0] 7 2 2 6 6" xfId="24658" xr:uid="{00000000-0005-0000-0000-000021600000}"/>
    <cellStyle name="쉼표 [0] 7 2 2 6 7" xfId="24659" xr:uid="{00000000-0005-0000-0000-000022600000}"/>
    <cellStyle name="쉼표 [0] 7 2 2 6 8" xfId="24660" xr:uid="{00000000-0005-0000-0000-000023600000}"/>
    <cellStyle name="쉼표 [0] 7 2 2 6 9" xfId="24661" xr:uid="{00000000-0005-0000-0000-000024600000}"/>
    <cellStyle name="쉼표 [0] 7 2 2 7" xfId="24662" xr:uid="{00000000-0005-0000-0000-000025600000}"/>
    <cellStyle name="쉼표 [0] 7 2 2 7 2" xfId="24663" xr:uid="{00000000-0005-0000-0000-000026600000}"/>
    <cellStyle name="쉼표 [0] 7 2 2 7 3" xfId="24664" xr:uid="{00000000-0005-0000-0000-000027600000}"/>
    <cellStyle name="쉼표 [0] 7 2 2 8" xfId="24665" xr:uid="{00000000-0005-0000-0000-000028600000}"/>
    <cellStyle name="쉼표 [0] 7 2 2 8 2" xfId="24666" xr:uid="{00000000-0005-0000-0000-000029600000}"/>
    <cellStyle name="쉼표 [0] 7 2 2 8 3" xfId="24667" xr:uid="{00000000-0005-0000-0000-00002A600000}"/>
    <cellStyle name="쉼표 [0] 7 2 2 9" xfId="24668" xr:uid="{00000000-0005-0000-0000-00002B600000}"/>
    <cellStyle name="쉼표 [0] 7 2 2 9 2" xfId="24669" xr:uid="{00000000-0005-0000-0000-00002C600000}"/>
    <cellStyle name="쉼표 [0] 7 2 2 9 3" xfId="24670" xr:uid="{00000000-0005-0000-0000-00002D600000}"/>
    <cellStyle name="쉼표 [0] 7 2 3" xfId="24671" xr:uid="{00000000-0005-0000-0000-00002E600000}"/>
    <cellStyle name="쉼표 [0] 7 2 3 10" xfId="24672" xr:uid="{00000000-0005-0000-0000-00002F600000}"/>
    <cellStyle name="쉼표 [0] 7 2 3 10 2" xfId="24673" xr:uid="{00000000-0005-0000-0000-000030600000}"/>
    <cellStyle name="쉼표 [0] 7 2 3 11" xfId="24674" xr:uid="{00000000-0005-0000-0000-000031600000}"/>
    <cellStyle name="쉼표 [0] 7 2 3 12" xfId="24675" xr:uid="{00000000-0005-0000-0000-000032600000}"/>
    <cellStyle name="쉼표 [0] 7 2 3 13" xfId="24676" xr:uid="{00000000-0005-0000-0000-000033600000}"/>
    <cellStyle name="쉼표 [0] 7 2 3 14" xfId="24677" xr:uid="{00000000-0005-0000-0000-000034600000}"/>
    <cellStyle name="쉼표 [0] 7 2 3 15" xfId="24678" xr:uid="{00000000-0005-0000-0000-000035600000}"/>
    <cellStyle name="쉼표 [0] 7 2 3 2" xfId="24679" xr:uid="{00000000-0005-0000-0000-000036600000}"/>
    <cellStyle name="쉼표 [0] 7 2 3 2 10" xfId="24680" xr:uid="{00000000-0005-0000-0000-000037600000}"/>
    <cellStyle name="쉼표 [0] 7 2 3 2 11" xfId="24681" xr:uid="{00000000-0005-0000-0000-000038600000}"/>
    <cellStyle name="쉼표 [0] 7 2 3 2 12" xfId="24682" xr:uid="{00000000-0005-0000-0000-000039600000}"/>
    <cellStyle name="쉼표 [0] 7 2 3 2 2" xfId="24683" xr:uid="{00000000-0005-0000-0000-00003A600000}"/>
    <cellStyle name="쉼표 [0] 7 2 3 2 2 10" xfId="24684" xr:uid="{00000000-0005-0000-0000-00003B600000}"/>
    <cellStyle name="쉼표 [0] 7 2 3 2 2 2" xfId="24685" xr:uid="{00000000-0005-0000-0000-00003C600000}"/>
    <cellStyle name="쉼표 [0] 7 2 3 2 2 2 2" xfId="24686" xr:uid="{00000000-0005-0000-0000-00003D600000}"/>
    <cellStyle name="쉼표 [0] 7 2 3 2 2 2 2 2" xfId="24687" xr:uid="{00000000-0005-0000-0000-00003E600000}"/>
    <cellStyle name="쉼표 [0] 7 2 3 2 2 2 2 3" xfId="24688" xr:uid="{00000000-0005-0000-0000-00003F600000}"/>
    <cellStyle name="쉼표 [0] 7 2 3 2 2 2 2 4" xfId="24689" xr:uid="{00000000-0005-0000-0000-000040600000}"/>
    <cellStyle name="쉼표 [0] 7 2 3 2 2 2 2 5" xfId="24690" xr:uid="{00000000-0005-0000-0000-000041600000}"/>
    <cellStyle name="쉼표 [0] 7 2 3 2 2 2 3" xfId="24691" xr:uid="{00000000-0005-0000-0000-000042600000}"/>
    <cellStyle name="쉼표 [0] 7 2 3 2 2 2 4" xfId="24692" xr:uid="{00000000-0005-0000-0000-000043600000}"/>
    <cellStyle name="쉼표 [0] 7 2 3 2 2 2 5" xfId="24693" xr:uid="{00000000-0005-0000-0000-000044600000}"/>
    <cellStyle name="쉼표 [0] 7 2 3 2 2 2 6" xfId="24694" xr:uid="{00000000-0005-0000-0000-000045600000}"/>
    <cellStyle name="쉼표 [0] 7 2 3 2 2 2 7" xfId="24695" xr:uid="{00000000-0005-0000-0000-000046600000}"/>
    <cellStyle name="쉼표 [0] 7 2 3 2 2 3" xfId="24696" xr:uid="{00000000-0005-0000-0000-000047600000}"/>
    <cellStyle name="쉼표 [0] 7 2 3 2 2 3 2" xfId="24697" xr:uid="{00000000-0005-0000-0000-000048600000}"/>
    <cellStyle name="쉼표 [0] 7 2 3 2 2 3 3" xfId="24698" xr:uid="{00000000-0005-0000-0000-000049600000}"/>
    <cellStyle name="쉼표 [0] 7 2 3 2 2 3 4" xfId="24699" xr:uid="{00000000-0005-0000-0000-00004A600000}"/>
    <cellStyle name="쉼표 [0] 7 2 3 2 2 3 5" xfId="24700" xr:uid="{00000000-0005-0000-0000-00004B600000}"/>
    <cellStyle name="쉼표 [0] 7 2 3 2 2 3 6" xfId="24701" xr:uid="{00000000-0005-0000-0000-00004C600000}"/>
    <cellStyle name="쉼표 [0] 7 2 3 2 2 4" xfId="24702" xr:uid="{00000000-0005-0000-0000-00004D600000}"/>
    <cellStyle name="쉼표 [0] 7 2 3 2 2 4 2" xfId="24703" xr:uid="{00000000-0005-0000-0000-00004E600000}"/>
    <cellStyle name="쉼표 [0] 7 2 3 2 2 5" xfId="24704" xr:uid="{00000000-0005-0000-0000-00004F600000}"/>
    <cellStyle name="쉼표 [0] 7 2 3 2 2 5 2" xfId="24705" xr:uid="{00000000-0005-0000-0000-000050600000}"/>
    <cellStyle name="쉼표 [0] 7 2 3 2 2 6" xfId="24706" xr:uid="{00000000-0005-0000-0000-000051600000}"/>
    <cellStyle name="쉼표 [0] 7 2 3 2 2 7" xfId="24707" xr:uid="{00000000-0005-0000-0000-000052600000}"/>
    <cellStyle name="쉼표 [0] 7 2 3 2 2 8" xfId="24708" xr:uid="{00000000-0005-0000-0000-000053600000}"/>
    <cellStyle name="쉼표 [0] 7 2 3 2 2 9" xfId="24709" xr:uid="{00000000-0005-0000-0000-000054600000}"/>
    <cellStyle name="쉼표 [0] 7 2 3 2 3" xfId="24710" xr:uid="{00000000-0005-0000-0000-000055600000}"/>
    <cellStyle name="쉼표 [0] 7 2 3 2 3 10" xfId="24711" xr:uid="{00000000-0005-0000-0000-000056600000}"/>
    <cellStyle name="쉼표 [0] 7 2 3 2 3 2" xfId="24712" xr:uid="{00000000-0005-0000-0000-000057600000}"/>
    <cellStyle name="쉼표 [0] 7 2 3 2 3 2 2" xfId="24713" xr:uid="{00000000-0005-0000-0000-000058600000}"/>
    <cellStyle name="쉼표 [0] 7 2 3 2 3 2 3" xfId="24714" xr:uid="{00000000-0005-0000-0000-000059600000}"/>
    <cellStyle name="쉼표 [0] 7 2 3 2 3 2 4" xfId="24715" xr:uid="{00000000-0005-0000-0000-00005A600000}"/>
    <cellStyle name="쉼표 [0] 7 2 3 2 3 2 5" xfId="24716" xr:uid="{00000000-0005-0000-0000-00005B600000}"/>
    <cellStyle name="쉼표 [0] 7 2 3 2 3 2 6" xfId="24717" xr:uid="{00000000-0005-0000-0000-00005C600000}"/>
    <cellStyle name="쉼표 [0] 7 2 3 2 3 3" xfId="24718" xr:uid="{00000000-0005-0000-0000-00005D600000}"/>
    <cellStyle name="쉼표 [0] 7 2 3 2 3 3 2" xfId="24719" xr:uid="{00000000-0005-0000-0000-00005E600000}"/>
    <cellStyle name="쉼표 [0] 7 2 3 2 3 4" xfId="24720" xr:uid="{00000000-0005-0000-0000-00005F600000}"/>
    <cellStyle name="쉼표 [0] 7 2 3 2 3 4 2" xfId="24721" xr:uid="{00000000-0005-0000-0000-000060600000}"/>
    <cellStyle name="쉼표 [0] 7 2 3 2 3 5" xfId="24722" xr:uid="{00000000-0005-0000-0000-000061600000}"/>
    <cellStyle name="쉼표 [0] 7 2 3 2 3 5 2" xfId="24723" xr:uid="{00000000-0005-0000-0000-000062600000}"/>
    <cellStyle name="쉼표 [0] 7 2 3 2 3 6" xfId="24724" xr:uid="{00000000-0005-0000-0000-000063600000}"/>
    <cellStyle name="쉼표 [0] 7 2 3 2 3 7" xfId="24725" xr:uid="{00000000-0005-0000-0000-000064600000}"/>
    <cellStyle name="쉼표 [0] 7 2 3 2 3 8" xfId="24726" xr:uid="{00000000-0005-0000-0000-000065600000}"/>
    <cellStyle name="쉼표 [0] 7 2 3 2 3 9" xfId="24727" xr:uid="{00000000-0005-0000-0000-000066600000}"/>
    <cellStyle name="쉼표 [0] 7 2 3 2 4" xfId="24728" xr:uid="{00000000-0005-0000-0000-000067600000}"/>
    <cellStyle name="쉼표 [0] 7 2 3 2 4 2" xfId="24729" xr:uid="{00000000-0005-0000-0000-000068600000}"/>
    <cellStyle name="쉼표 [0] 7 2 3 2 4 3" xfId="24730" xr:uid="{00000000-0005-0000-0000-000069600000}"/>
    <cellStyle name="쉼표 [0] 7 2 3 2 4 4" xfId="24731" xr:uid="{00000000-0005-0000-0000-00006A600000}"/>
    <cellStyle name="쉼표 [0] 7 2 3 2 4 5" xfId="24732" xr:uid="{00000000-0005-0000-0000-00006B600000}"/>
    <cellStyle name="쉼표 [0] 7 2 3 2 4 6" xfId="24733" xr:uid="{00000000-0005-0000-0000-00006C600000}"/>
    <cellStyle name="쉼표 [0] 7 2 3 2 5" xfId="24734" xr:uid="{00000000-0005-0000-0000-00006D600000}"/>
    <cellStyle name="쉼표 [0] 7 2 3 2 5 2" xfId="24735" xr:uid="{00000000-0005-0000-0000-00006E600000}"/>
    <cellStyle name="쉼표 [0] 7 2 3 2 6" xfId="24736" xr:uid="{00000000-0005-0000-0000-00006F600000}"/>
    <cellStyle name="쉼표 [0] 7 2 3 2 6 2" xfId="24737" xr:uid="{00000000-0005-0000-0000-000070600000}"/>
    <cellStyle name="쉼표 [0] 7 2 3 2 7" xfId="24738" xr:uid="{00000000-0005-0000-0000-000071600000}"/>
    <cellStyle name="쉼표 [0] 7 2 3 2 7 2" xfId="24739" xr:uid="{00000000-0005-0000-0000-000072600000}"/>
    <cellStyle name="쉼표 [0] 7 2 3 2 8" xfId="24740" xr:uid="{00000000-0005-0000-0000-000073600000}"/>
    <cellStyle name="쉼표 [0] 7 2 3 2 9" xfId="24741" xr:uid="{00000000-0005-0000-0000-000074600000}"/>
    <cellStyle name="쉼표 [0] 7 2 3 3" xfId="24742" xr:uid="{00000000-0005-0000-0000-000075600000}"/>
    <cellStyle name="쉼표 [0] 7 2 3 3 10" xfId="24743" xr:uid="{00000000-0005-0000-0000-000076600000}"/>
    <cellStyle name="쉼표 [0] 7 2 3 3 2" xfId="24744" xr:uid="{00000000-0005-0000-0000-000077600000}"/>
    <cellStyle name="쉼표 [0] 7 2 3 3 2 2" xfId="24745" xr:uid="{00000000-0005-0000-0000-000078600000}"/>
    <cellStyle name="쉼표 [0] 7 2 3 3 2 2 2" xfId="24746" xr:uid="{00000000-0005-0000-0000-000079600000}"/>
    <cellStyle name="쉼표 [0] 7 2 3 3 2 2 3" xfId="24747" xr:uid="{00000000-0005-0000-0000-00007A600000}"/>
    <cellStyle name="쉼표 [0] 7 2 3 3 2 2 4" xfId="24748" xr:uid="{00000000-0005-0000-0000-00007B600000}"/>
    <cellStyle name="쉼표 [0] 7 2 3 3 2 2 5" xfId="24749" xr:uid="{00000000-0005-0000-0000-00007C600000}"/>
    <cellStyle name="쉼표 [0] 7 2 3 3 2 3" xfId="24750" xr:uid="{00000000-0005-0000-0000-00007D600000}"/>
    <cellStyle name="쉼표 [0] 7 2 3 3 2 4" xfId="24751" xr:uid="{00000000-0005-0000-0000-00007E600000}"/>
    <cellStyle name="쉼표 [0] 7 2 3 3 2 5" xfId="24752" xr:uid="{00000000-0005-0000-0000-00007F600000}"/>
    <cellStyle name="쉼표 [0] 7 2 3 3 2 6" xfId="24753" xr:uid="{00000000-0005-0000-0000-000080600000}"/>
    <cellStyle name="쉼표 [0] 7 2 3 3 2 7" xfId="24754" xr:uid="{00000000-0005-0000-0000-000081600000}"/>
    <cellStyle name="쉼표 [0] 7 2 3 3 3" xfId="24755" xr:uid="{00000000-0005-0000-0000-000082600000}"/>
    <cellStyle name="쉼표 [0] 7 2 3 3 3 2" xfId="24756" xr:uid="{00000000-0005-0000-0000-000083600000}"/>
    <cellStyle name="쉼표 [0] 7 2 3 3 3 3" xfId="24757" xr:uid="{00000000-0005-0000-0000-000084600000}"/>
    <cellStyle name="쉼표 [0] 7 2 3 3 3 4" xfId="24758" xr:uid="{00000000-0005-0000-0000-000085600000}"/>
    <cellStyle name="쉼표 [0] 7 2 3 3 3 5" xfId="24759" xr:uid="{00000000-0005-0000-0000-000086600000}"/>
    <cellStyle name="쉼표 [0] 7 2 3 3 3 6" xfId="24760" xr:uid="{00000000-0005-0000-0000-000087600000}"/>
    <cellStyle name="쉼표 [0] 7 2 3 3 4" xfId="24761" xr:uid="{00000000-0005-0000-0000-000088600000}"/>
    <cellStyle name="쉼표 [0] 7 2 3 3 4 2" xfId="24762" xr:uid="{00000000-0005-0000-0000-000089600000}"/>
    <cellStyle name="쉼표 [0] 7 2 3 3 4 3" xfId="24763" xr:uid="{00000000-0005-0000-0000-00008A600000}"/>
    <cellStyle name="쉼표 [0] 7 2 3 3 5" xfId="24764" xr:uid="{00000000-0005-0000-0000-00008B600000}"/>
    <cellStyle name="쉼표 [0] 7 2 3 3 5 2" xfId="24765" xr:uid="{00000000-0005-0000-0000-00008C600000}"/>
    <cellStyle name="쉼표 [0] 7 2 3 3 6" xfId="24766" xr:uid="{00000000-0005-0000-0000-00008D600000}"/>
    <cellStyle name="쉼표 [0] 7 2 3 3 7" xfId="24767" xr:uid="{00000000-0005-0000-0000-00008E600000}"/>
    <cellStyle name="쉼표 [0] 7 2 3 3 8" xfId="24768" xr:uid="{00000000-0005-0000-0000-00008F600000}"/>
    <cellStyle name="쉼표 [0] 7 2 3 3 9" xfId="24769" xr:uid="{00000000-0005-0000-0000-000090600000}"/>
    <cellStyle name="쉼표 [0] 7 2 3 4" xfId="24770" xr:uid="{00000000-0005-0000-0000-000091600000}"/>
    <cellStyle name="쉼표 [0] 7 2 3 4 10" xfId="24771" xr:uid="{00000000-0005-0000-0000-000092600000}"/>
    <cellStyle name="쉼표 [0] 7 2 3 4 2" xfId="24772" xr:uid="{00000000-0005-0000-0000-000093600000}"/>
    <cellStyle name="쉼표 [0] 7 2 3 4 2 2" xfId="24773" xr:uid="{00000000-0005-0000-0000-000094600000}"/>
    <cellStyle name="쉼표 [0] 7 2 3 4 2 2 2" xfId="24774" xr:uid="{00000000-0005-0000-0000-000095600000}"/>
    <cellStyle name="쉼표 [0] 7 2 3 4 2 2 3" xfId="24775" xr:uid="{00000000-0005-0000-0000-000096600000}"/>
    <cellStyle name="쉼표 [0] 7 2 3 4 2 2 4" xfId="24776" xr:uid="{00000000-0005-0000-0000-000097600000}"/>
    <cellStyle name="쉼표 [0] 7 2 3 4 2 2 5" xfId="24777" xr:uid="{00000000-0005-0000-0000-000098600000}"/>
    <cellStyle name="쉼표 [0] 7 2 3 4 2 3" xfId="24778" xr:uid="{00000000-0005-0000-0000-000099600000}"/>
    <cellStyle name="쉼표 [0] 7 2 3 4 2 4" xfId="24779" xr:uid="{00000000-0005-0000-0000-00009A600000}"/>
    <cellStyle name="쉼표 [0] 7 2 3 4 2 5" xfId="24780" xr:uid="{00000000-0005-0000-0000-00009B600000}"/>
    <cellStyle name="쉼표 [0] 7 2 3 4 2 6" xfId="24781" xr:uid="{00000000-0005-0000-0000-00009C600000}"/>
    <cellStyle name="쉼표 [0] 7 2 3 4 2 7" xfId="24782" xr:uid="{00000000-0005-0000-0000-00009D600000}"/>
    <cellStyle name="쉼표 [0] 7 2 3 4 3" xfId="24783" xr:uid="{00000000-0005-0000-0000-00009E600000}"/>
    <cellStyle name="쉼표 [0] 7 2 3 4 3 2" xfId="24784" xr:uid="{00000000-0005-0000-0000-00009F600000}"/>
    <cellStyle name="쉼표 [0] 7 2 3 4 3 3" xfId="24785" xr:uid="{00000000-0005-0000-0000-0000A0600000}"/>
    <cellStyle name="쉼표 [0] 7 2 3 4 3 4" xfId="24786" xr:uid="{00000000-0005-0000-0000-0000A1600000}"/>
    <cellStyle name="쉼표 [0] 7 2 3 4 3 5" xfId="24787" xr:uid="{00000000-0005-0000-0000-0000A2600000}"/>
    <cellStyle name="쉼표 [0] 7 2 3 4 3 6" xfId="24788" xr:uid="{00000000-0005-0000-0000-0000A3600000}"/>
    <cellStyle name="쉼표 [0] 7 2 3 4 4" xfId="24789" xr:uid="{00000000-0005-0000-0000-0000A4600000}"/>
    <cellStyle name="쉼표 [0] 7 2 3 4 4 2" xfId="24790" xr:uid="{00000000-0005-0000-0000-0000A5600000}"/>
    <cellStyle name="쉼표 [0] 7 2 3 4 4 3" xfId="24791" xr:uid="{00000000-0005-0000-0000-0000A6600000}"/>
    <cellStyle name="쉼표 [0] 7 2 3 4 5" xfId="24792" xr:uid="{00000000-0005-0000-0000-0000A7600000}"/>
    <cellStyle name="쉼표 [0] 7 2 3 4 5 2" xfId="24793" xr:uid="{00000000-0005-0000-0000-0000A8600000}"/>
    <cellStyle name="쉼표 [0] 7 2 3 4 6" xfId="24794" xr:uid="{00000000-0005-0000-0000-0000A9600000}"/>
    <cellStyle name="쉼표 [0] 7 2 3 4 7" xfId="24795" xr:uid="{00000000-0005-0000-0000-0000AA600000}"/>
    <cellStyle name="쉼표 [0] 7 2 3 4 8" xfId="24796" xr:uid="{00000000-0005-0000-0000-0000AB600000}"/>
    <cellStyle name="쉼표 [0] 7 2 3 4 9" xfId="24797" xr:uid="{00000000-0005-0000-0000-0000AC600000}"/>
    <cellStyle name="쉼표 [0] 7 2 3 5" xfId="24798" xr:uid="{00000000-0005-0000-0000-0000AD600000}"/>
    <cellStyle name="쉼표 [0] 7 2 3 5 10" xfId="24799" xr:uid="{00000000-0005-0000-0000-0000AE600000}"/>
    <cellStyle name="쉼표 [0] 7 2 3 5 2" xfId="24800" xr:uid="{00000000-0005-0000-0000-0000AF600000}"/>
    <cellStyle name="쉼표 [0] 7 2 3 5 2 2" xfId="24801" xr:uid="{00000000-0005-0000-0000-0000B0600000}"/>
    <cellStyle name="쉼표 [0] 7 2 3 5 2 3" xfId="24802" xr:uid="{00000000-0005-0000-0000-0000B1600000}"/>
    <cellStyle name="쉼표 [0] 7 2 3 5 2 4" xfId="24803" xr:uid="{00000000-0005-0000-0000-0000B2600000}"/>
    <cellStyle name="쉼표 [0] 7 2 3 5 2 5" xfId="24804" xr:uid="{00000000-0005-0000-0000-0000B3600000}"/>
    <cellStyle name="쉼표 [0] 7 2 3 5 2 6" xfId="24805" xr:uid="{00000000-0005-0000-0000-0000B4600000}"/>
    <cellStyle name="쉼표 [0] 7 2 3 5 3" xfId="24806" xr:uid="{00000000-0005-0000-0000-0000B5600000}"/>
    <cellStyle name="쉼표 [0] 7 2 3 5 3 2" xfId="24807" xr:uid="{00000000-0005-0000-0000-0000B6600000}"/>
    <cellStyle name="쉼표 [0] 7 2 3 5 3 3" xfId="24808" xr:uid="{00000000-0005-0000-0000-0000B7600000}"/>
    <cellStyle name="쉼표 [0] 7 2 3 5 4" xfId="24809" xr:uid="{00000000-0005-0000-0000-0000B8600000}"/>
    <cellStyle name="쉼표 [0] 7 2 3 5 4 2" xfId="24810" xr:uid="{00000000-0005-0000-0000-0000B9600000}"/>
    <cellStyle name="쉼표 [0] 7 2 3 5 5" xfId="24811" xr:uid="{00000000-0005-0000-0000-0000BA600000}"/>
    <cellStyle name="쉼표 [0] 7 2 3 5 5 2" xfId="24812" xr:uid="{00000000-0005-0000-0000-0000BB600000}"/>
    <cellStyle name="쉼표 [0] 7 2 3 5 6" xfId="24813" xr:uid="{00000000-0005-0000-0000-0000BC600000}"/>
    <cellStyle name="쉼표 [0] 7 2 3 5 7" xfId="24814" xr:uid="{00000000-0005-0000-0000-0000BD600000}"/>
    <cellStyle name="쉼표 [0] 7 2 3 5 8" xfId="24815" xr:uid="{00000000-0005-0000-0000-0000BE600000}"/>
    <cellStyle name="쉼표 [0] 7 2 3 5 9" xfId="24816" xr:uid="{00000000-0005-0000-0000-0000BF600000}"/>
    <cellStyle name="쉼표 [0] 7 2 3 6" xfId="24817" xr:uid="{00000000-0005-0000-0000-0000C0600000}"/>
    <cellStyle name="쉼표 [0] 7 2 3 6 10" xfId="24818" xr:uid="{00000000-0005-0000-0000-0000C1600000}"/>
    <cellStyle name="쉼표 [0] 7 2 3 6 2" xfId="24819" xr:uid="{00000000-0005-0000-0000-0000C2600000}"/>
    <cellStyle name="쉼표 [0] 7 2 3 6 2 2" xfId="24820" xr:uid="{00000000-0005-0000-0000-0000C3600000}"/>
    <cellStyle name="쉼표 [0] 7 2 3 6 3" xfId="24821" xr:uid="{00000000-0005-0000-0000-0000C4600000}"/>
    <cellStyle name="쉼표 [0] 7 2 3 6 3 2" xfId="24822" xr:uid="{00000000-0005-0000-0000-0000C5600000}"/>
    <cellStyle name="쉼표 [0] 7 2 3 6 4" xfId="24823" xr:uid="{00000000-0005-0000-0000-0000C6600000}"/>
    <cellStyle name="쉼표 [0] 7 2 3 6 4 2" xfId="24824" xr:uid="{00000000-0005-0000-0000-0000C7600000}"/>
    <cellStyle name="쉼표 [0] 7 2 3 6 5" xfId="24825" xr:uid="{00000000-0005-0000-0000-0000C8600000}"/>
    <cellStyle name="쉼표 [0] 7 2 3 6 5 2" xfId="24826" xr:uid="{00000000-0005-0000-0000-0000C9600000}"/>
    <cellStyle name="쉼표 [0] 7 2 3 6 6" xfId="24827" xr:uid="{00000000-0005-0000-0000-0000CA600000}"/>
    <cellStyle name="쉼표 [0] 7 2 3 6 7" xfId="24828" xr:uid="{00000000-0005-0000-0000-0000CB600000}"/>
    <cellStyle name="쉼표 [0] 7 2 3 6 8" xfId="24829" xr:uid="{00000000-0005-0000-0000-0000CC600000}"/>
    <cellStyle name="쉼표 [0] 7 2 3 6 9" xfId="24830" xr:uid="{00000000-0005-0000-0000-0000CD600000}"/>
    <cellStyle name="쉼표 [0] 7 2 3 7" xfId="24831" xr:uid="{00000000-0005-0000-0000-0000CE600000}"/>
    <cellStyle name="쉼표 [0] 7 2 3 7 2" xfId="24832" xr:uid="{00000000-0005-0000-0000-0000CF600000}"/>
    <cellStyle name="쉼표 [0] 7 2 3 7 3" xfId="24833" xr:uid="{00000000-0005-0000-0000-0000D0600000}"/>
    <cellStyle name="쉼표 [0] 7 2 3 8" xfId="24834" xr:uid="{00000000-0005-0000-0000-0000D1600000}"/>
    <cellStyle name="쉼표 [0] 7 2 3 8 2" xfId="24835" xr:uid="{00000000-0005-0000-0000-0000D2600000}"/>
    <cellStyle name="쉼표 [0] 7 2 3 8 3" xfId="24836" xr:uid="{00000000-0005-0000-0000-0000D3600000}"/>
    <cellStyle name="쉼표 [0] 7 2 3 9" xfId="24837" xr:uid="{00000000-0005-0000-0000-0000D4600000}"/>
    <cellStyle name="쉼표 [0] 7 2 3 9 2" xfId="24838" xr:uid="{00000000-0005-0000-0000-0000D5600000}"/>
    <cellStyle name="쉼표 [0] 7 2 4" xfId="24839" xr:uid="{00000000-0005-0000-0000-0000D6600000}"/>
    <cellStyle name="쉼표 [0] 7 2 4 10" xfId="24840" xr:uid="{00000000-0005-0000-0000-0000D7600000}"/>
    <cellStyle name="쉼표 [0] 7 2 4 11" xfId="24841" xr:uid="{00000000-0005-0000-0000-0000D8600000}"/>
    <cellStyle name="쉼표 [0] 7 2 4 12" xfId="24842" xr:uid="{00000000-0005-0000-0000-0000D9600000}"/>
    <cellStyle name="쉼표 [0] 7 2 4 13" xfId="24843" xr:uid="{00000000-0005-0000-0000-0000DA600000}"/>
    <cellStyle name="쉼표 [0] 7 2 4 14" xfId="24844" xr:uid="{00000000-0005-0000-0000-0000DB600000}"/>
    <cellStyle name="쉼표 [0] 7 2 4 2" xfId="24845" xr:uid="{00000000-0005-0000-0000-0000DC600000}"/>
    <cellStyle name="쉼표 [0] 7 2 4 2 10" xfId="24846" xr:uid="{00000000-0005-0000-0000-0000DD600000}"/>
    <cellStyle name="쉼표 [0] 7 2 4 2 11" xfId="24847" xr:uid="{00000000-0005-0000-0000-0000DE600000}"/>
    <cellStyle name="쉼표 [0] 7 2 4 2 12" xfId="24848" xr:uid="{00000000-0005-0000-0000-0000DF600000}"/>
    <cellStyle name="쉼표 [0] 7 2 4 2 2" xfId="24849" xr:uid="{00000000-0005-0000-0000-0000E0600000}"/>
    <cellStyle name="쉼표 [0] 7 2 4 2 2 10" xfId="24850" xr:uid="{00000000-0005-0000-0000-0000E1600000}"/>
    <cellStyle name="쉼표 [0] 7 2 4 2 2 2" xfId="24851" xr:uid="{00000000-0005-0000-0000-0000E2600000}"/>
    <cellStyle name="쉼표 [0] 7 2 4 2 2 2 2" xfId="24852" xr:uid="{00000000-0005-0000-0000-0000E3600000}"/>
    <cellStyle name="쉼표 [0] 7 2 4 2 2 2 2 2" xfId="24853" xr:uid="{00000000-0005-0000-0000-0000E4600000}"/>
    <cellStyle name="쉼표 [0] 7 2 4 2 2 2 2 3" xfId="24854" xr:uid="{00000000-0005-0000-0000-0000E5600000}"/>
    <cellStyle name="쉼표 [0] 7 2 4 2 2 2 2 4" xfId="24855" xr:uid="{00000000-0005-0000-0000-0000E6600000}"/>
    <cellStyle name="쉼표 [0] 7 2 4 2 2 2 2 5" xfId="24856" xr:uid="{00000000-0005-0000-0000-0000E7600000}"/>
    <cellStyle name="쉼표 [0] 7 2 4 2 2 2 3" xfId="24857" xr:uid="{00000000-0005-0000-0000-0000E8600000}"/>
    <cellStyle name="쉼표 [0] 7 2 4 2 2 2 4" xfId="24858" xr:uid="{00000000-0005-0000-0000-0000E9600000}"/>
    <cellStyle name="쉼표 [0] 7 2 4 2 2 2 5" xfId="24859" xr:uid="{00000000-0005-0000-0000-0000EA600000}"/>
    <cellStyle name="쉼표 [0] 7 2 4 2 2 2 6" xfId="24860" xr:uid="{00000000-0005-0000-0000-0000EB600000}"/>
    <cellStyle name="쉼표 [0] 7 2 4 2 2 2 7" xfId="24861" xr:uid="{00000000-0005-0000-0000-0000EC600000}"/>
    <cellStyle name="쉼표 [0] 7 2 4 2 2 3" xfId="24862" xr:uid="{00000000-0005-0000-0000-0000ED600000}"/>
    <cellStyle name="쉼표 [0] 7 2 4 2 2 3 2" xfId="24863" xr:uid="{00000000-0005-0000-0000-0000EE600000}"/>
    <cellStyle name="쉼표 [0] 7 2 4 2 2 3 3" xfId="24864" xr:uid="{00000000-0005-0000-0000-0000EF600000}"/>
    <cellStyle name="쉼표 [0] 7 2 4 2 2 3 4" xfId="24865" xr:uid="{00000000-0005-0000-0000-0000F0600000}"/>
    <cellStyle name="쉼표 [0] 7 2 4 2 2 3 5" xfId="24866" xr:uid="{00000000-0005-0000-0000-0000F1600000}"/>
    <cellStyle name="쉼표 [0] 7 2 4 2 2 3 6" xfId="24867" xr:uid="{00000000-0005-0000-0000-0000F2600000}"/>
    <cellStyle name="쉼표 [0] 7 2 4 2 2 4" xfId="24868" xr:uid="{00000000-0005-0000-0000-0000F3600000}"/>
    <cellStyle name="쉼표 [0] 7 2 4 2 2 4 2" xfId="24869" xr:uid="{00000000-0005-0000-0000-0000F4600000}"/>
    <cellStyle name="쉼표 [0] 7 2 4 2 2 5" xfId="24870" xr:uid="{00000000-0005-0000-0000-0000F5600000}"/>
    <cellStyle name="쉼표 [0] 7 2 4 2 2 5 2" xfId="24871" xr:uid="{00000000-0005-0000-0000-0000F6600000}"/>
    <cellStyle name="쉼표 [0] 7 2 4 2 2 6" xfId="24872" xr:uid="{00000000-0005-0000-0000-0000F7600000}"/>
    <cellStyle name="쉼표 [0] 7 2 4 2 2 7" xfId="24873" xr:uid="{00000000-0005-0000-0000-0000F8600000}"/>
    <cellStyle name="쉼표 [0] 7 2 4 2 2 8" xfId="24874" xr:uid="{00000000-0005-0000-0000-0000F9600000}"/>
    <cellStyle name="쉼표 [0] 7 2 4 2 2 9" xfId="24875" xr:uid="{00000000-0005-0000-0000-0000FA600000}"/>
    <cellStyle name="쉼표 [0] 7 2 4 2 3" xfId="24876" xr:uid="{00000000-0005-0000-0000-0000FB600000}"/>
    <cellStyle name="쉼표 [0] 7 2 4 2 3 10" xfId="24877" xr:uid="{00000000-0005-0000-0000-0000FC600000}"/>
    <cellStyle name="쉼표 [0] 7 2 4 2 3 2" xfId="24878" xr:uid="{00000000-0005-0000-0000-0000FD600000}"/>
    <cellStyle name="쉼표 [0] 7 2 4 2 3 2 2" xfId="24879" xr:uid="{00000000-0005-0000-0000-0000FE600000}"/>
    <cellStyle name="쉼표 [0] 7 2 4 2 3 2 3" xfId="24880" xr:uid="{00000000-0005-0000-0000-0000FF600000}"/>
    <cellStyle name="쉼표 [0] 7 2 4 2 3 2 4" xfId="24881" xr:uid="{00000000-0005-0000-0000-000000610000}"/>
    <cellStyle name="쉼표 [0] 7 2 4 2 3 2 5" xfId="24882" xr:uid="{00000000-0005-0000-0000-000001610000}"/>
    <cellStyle name="쉼표 [0] 7 2 4 2 3 2 6" xfId="24883" xr:uid="{00000000-0005-0000-0000-000002610000}"/>
    <cellStyle name="쉼표 [0] 7 2 4 2 3 3" xfId="24884" xr:uid="{00000000-0005-0000-0000-000003610000}"/>
    <cellStyle name="쉼표 [0] 7 2 4 2 3 3 2" xfId="24885" xr:uid="{00000000-0005-0000-0000-000004610000}"/>
    <cellStyle name="쉼표 [0] 7 2 4 2 3 4" xfId="24886" xr:uid="{00000000-0005-0000-0000-000005610000}"/>
    <cellStyle name="쉼표 [0] 7 2 4 2 3 4 2" xfId="24887" xr:uid="{00000000-0005-0000-0000-000006610000}"/>
    <cellStyle name="쉼표 [0] 7 2 4 2 3 5" xfId="24888" xr:uid="{00000000-0005-0000-0000-000007610000}"/>
    <cellStyle name="쉼표 [0] 7 2 4 2 3 5 2" xfId="24889" xr:uid="{00000000-0005-0000-0000-000008610000}"/>
    <cellStyle name="쉼표 [0] 7 2 4 2 3 6" xfId="24890" xr:uid="{00000000-0005-0000-0000-000009610000}"/>
    <cellStyle name="쉼표 [0] 7 2 4 2 3 7" xfId="24891" xr:uid="{00000000-0005-0000-0000-00000A610000}"/>
    <cellStyle name="쉼표 [0] 7 2 4 2 3 8" xfId="24892" xr:uid="{00000000-0005-0000-0000-00000B610000}"/>
    <cellStyle name="쉼표 [0] 7 2 4 2 3 9" xfId="24893" xr:uid="{00000000-0005-0000-0000-00000C610000}"/>
    <cellStyle name="쉼표 [0] 7 2 4 2 4" xfId="24894" xr:uid="{00000000-0005-0000-0000-00000D610000}"/>
    <cellStyle name="쉼표 [0] 7 2 4 2 4 2" xfId="24895" xr:uid="{00000000-0005-0000-0000-00000E610000}"/>
    <cellStyle name="쉼표 [0] 7 2 4 2 4 3" xfId="24896" xr:uid="{00000000-0005-0000-0000-00000F610000}"/>
    <cellStyle name="쉼표 [0] 7 2 4 2 4 4" xfId="24897" xr:uid="{00000000-0005-0000-0000-000010610000}"/>
    <cellStyle name="쉼표 [0] 7 2 4 2 4 5" xfId="24898" xr:uid="{00000000-0005-0000-0000-000011610000}"/>
    <cellStyle name="쉼표 [0] 7 2 4 2 4 6" xfId="24899" xr:uid="{00000000-0005-0000-0000-000012610000}"/>
    <cellStyle name="쉼표 [0] 7 2 4 2 5" xfId="24900" xr:uid="{00000000-0005-0000-0000-000013610000}"/>
    <cellStyle name="쉼표 [0] 7 2 4 2 5 2" xfId="24901" xr:uid="{00000000-0005-0000-0000-000014610000}"/>
    <cellStyle name="쉼표 [0] 7 2 4 2 6" xfId="24902" xr:uid="{00000000-0005-0000-0000-000015610000}"/>
    <cellStyle name="쉼표 [0] 7 2 4 2 6 2" xfId="24903" xr:uid="{00000000-0005-0000-0000-000016610000}"/>
    <cellStyle name="쉼표 [0] 7 2 4 2 7" xfId="24904" xr:uid="{00000000-0005-0000-0000-000017610000}"/>
    <cellStyle name="쉼표 [0] 7 2 4 2 7 2" xfId="24905" xr:uid="{00000000-0005-0000-0000-000018610000}"/>
    <cellStyle name="쉼표 [0] 7 2 4 2 8" xfId="24906" xr:uid="{00000000-0005-0000-0000-000019610000}"/>
    <cellStyle name="쉼표 [0] 7 2 4 2 9" xfId="24907" xr:uid="{00000000-0005-0000-0000-00001A610000}"/>
    <cellStyle name="쉼표 [0] 7 2 4 3" xfId="24908" xr:uid="{00000000-0005-0000-0000-00001B610000}"/>
    <cellStyle name="쉼표 [0] 7 2 4 3 10" xfId="24909" xr:uid="{00000000-0005-0000-0000-00001C610000}"/>
    <cellStyle name="쉼표 [0] 7 2 4 3 2" xfId="24910" xr:uid="{00000000-0005-0000-0000-00001D610000}"/>
    <cellStyle name="쉼표 [0] 7 2 4 3 2 2" xfId="24911" xr:uid="{00000000-0005-0000-0000-00001E610000}"/>
    <cellStyle name="쉼표 [0] 7 2 4 3 2 2 2" xfId="24912" xr:uid="{00000000-0005-0000-0000-00001F610000}"/>
    <cellStyle name="쉼표 [0] 7 2 4 3 2 2 3" xfId="24913" xr:uid="{00000000-0005-0000-0000-000020610000}"/>
    <cellStyle name="쉼표 [0] 7 2 4 3 2 2 4" xfId="24914" xr:uid="{00000000-0005-0000-0000-000021610000}"/>
    <cellStyle name="쉼표 [0] 7 2 4 3 2 2 5" xfId="24915" xr:uid="{00000000-0005-0000-0000-000022610000}"/>
    <cellStyle name="쉼표 [0] 7 2 4 3 2 3" xfId="24916" xr:uid="{00000000-0005-0000-0000-000023610000}"/>
    <cellStyle name="쉼표 [0] 7 2 4 3 2 4" xfId="24917" xr:uid="{00000000-0005-0000-0000-000024610000}"/>
    <cellStyle name="쉼표 [0] 7 2 4 3 2 5" xfId="24918" xr:uid="{00000000-0005-0000-0000-000025610000}"/>
    <cellStyle name="쉼표 [0] 7 2 4 3 2 6" xfId="24919" xr:uid="{00000000-0005-0000-0000-000026610000}"/>
    <cellStyle name="쉼표 [0] 7 2 4 3 2 7" xfId="24920" xr:uid="{00000000-0005-0000-0000-000027610000}"/>
    <cellStyle name="쉼표 [0] 7 2 4 3 3" xfId="24921" xr:uid="{00000000-0005-0000-0000-000028610000}"/>
    <cellStyle name="쉼표 [0] 7 2 4 3 3 2" xfId="24922" xr:uid="{00000000-0005-0000-0000-000029610000}"/>
    <cellStyle name="쉼표 [0] 7 2 4 3 3 3" xfId="24923" xr:uid="{00000000-0005-0000-0000-00002A610000}"/>
    <cellStyle name="쉼표 [0] 7 2 4 3 3 4" xfId="24924" xr:uid="{00000000-0005-0000-0000-00002B610000}"/>
    <cellStyle name="쉼표 [0] 7 2 4 3 3 5" xfId="24925" xr:uid="{00000000-0005-0000-0000-00002C610000}"/>
    <cellStyle name="쉼표 [0] 7 2 4 3 3 6" xfId="24926" xr:uid="{00000000-0005-0000-0000-00002D610000}"/>
    <cellStyle name="쉼표 [0] 7 2 4 3 4" xfId="24927" xr:uid="{00000000-0005-0000-0000-00002E610000}"/>
    <cellStyle name="쉼표 [0] 7 2 4 3 4 2" xfId="24928" xr:uid="{00000000-0005-0000-0000-00002F610000}"/>
    <cellStyle name="쉼표 [0] 7 2 4 3 5" xfId="24929" xr:uid="{00000000-0005-0000-0000-000030610000}"/>
    <cellStyle name="쉼표 [0] 7 2 4 3 5 2" xfId="24930" xr:uid="{00000000-0005-0000-0000-000031610000}"/>
    <cellStyle name="쉼표 [0] 7 2 4 3 6" xfId="24931" xr:uid="{00000000-0005-0000-0000-000032610000}"/>
    <cellStyle name="쉼표 [0] 7 2 4 3 7" xfId="24932" xr:uid="{00000000-0005-0000-0000-000033610000}"/>
    <cellStyle name="쉼표 [0] 7 2 4 3 8" xfId="24933" xr:uid="{00000000-0005-0000-0000-000034610000}"/>
    <cellStyle name="쉼표 [0] 7 2 4 3 9" xfId="24934" xr:uid="{00000000-0005-0000-0000-000035610000}"/>
    <cellStyle name="쉼표 [0] 7 2 4 4" xfId="24935" xr:uid="{00000000-0005-0000-0000-000036610000}"/>
    <cellStyle name="쉼표 [0] 7 2 4 4 10" xfId="24936" xr:uid="{00000000-0005-0000-0000-000037610000}"/>
    <cellStyle name="쉼표 [0] 7 2 4 4 2" xfId="24937" xr:uid="{00000000-0005-0000-0000-000038610000}"/>
    <cellStyle name="쉼표 [0] 7 2 4 4 2 2" xfId="24938" xr:uid="{00000000-0005-0000-0000-000039610000}"/>
    <cellStyle name="쉼표 [0] 7 2 4 4 2 2 2" xfId="24939" xr:uid="{00000000-0005-0000-0000-00003A610000}"/>
    <cellStyle name="쉼표 [0] 7 2 4 4 2 2 3" xfId="24940" xr:uid="{00000000-0005-0000-0000-00003B610000}"/>
    <cellStyle name="쉼표 [0] 7 2 4 4 2 2 4" xfId="24941" xr:uid="{00000000-0005-0000-0000-00003C610000}"/>
    <cellStyle name="쉼표 [0] 7 2 4 4 2 2 5" xfId="24942" xr:uid="{00000000-0005-0000-0000-00003D610000}"/>
    <cellStyle name="쉼표 [0] 7 2 4 4 2 3" xfId="24943" xr:uid="{00000000-0005-0000-0000-00003E610000}"/>
    <cellStyle name="쉼표 [0] 7 2 4 4 2 4" xfId="24944" xr:uid="{00000000-0005-0000-0000-00003F610000}"/>
    <cellStyle name="쉼표 [0] 7 2 4 4 2 5" xfId="24945" xr:uid="{00000000-0005-0000-0000-000040610000}"/>
    <cellStyle name="쉼표 [0] 7 2 4 4 2 6" xfId="24946" xr:uid="{00000000-0005-0000-0000-000041610000}"/>
    <cellStyle name="쉼표 [0] 7 2 4 4 2 7" xfId="24947" xr:uid="{00000000-0005-0000-0000-000042610000}"/>
    <cellStyle name="쉼표 [0] 7 2 4 4 3" xfId="24948" xr:uid="{00000000-0005-0000-0000-000043610000}"/>
    <cellStyle name="쉼표 [0] 7 2 4 4 3 2" xfId="24949" xr:uid="{00000000-0005-0000-0000-000044610000}"/>
    <cellStyle name="쉼표 [0] 7 2 4 4 3 3" xfId="24950" xr:uid="{00000000-0005-0000-0000-000045610000}"/>
    <cellStyle name="쉼표 [0] 7 2 4 4 3 4" xfId="24951" xr:uid="{00000000-0005-0000-0000-000046610000}"/>
    <cellStyle name="쉼표 [0] 7 2 4 4 3 5" xfId="24952" xr:uid="{00000000-0005-0000-0000-000047610000}"/>
    <cellStyle name="쉼표 [0] 7 2 4 4 3 6" xfId="24953" xr:uid="{00000000-0005-0000-0000-000048610000}"/>
    <cellStyle name="쉼표 [0] 7 2 4 4 4" xfId="24954" xr:uid="{00000000-0005-0000-0000-000049610000}"/>
    <cellStyle name="쉼표 [0] 7 2 4 4 4 2" xfId="24955" xr:uid="{00000000-0005-0000-0000-00004A610000}"/>
    <cellStyle name="쉼표 [0] 7 2 4 4 5" xfId="24956" xr:uid="{00000000-0005-0000-0000-00004B610000}"/>
    <cellStyle name="쉼표 [0] 7 2 4 4 5 2" xfId="24957" xr:uid="{00000000-0005-0000-0000-00004C610000}"/>
    <cellStyle name="쉼표 [0] 7 2 4 4 6" xfId="24958" xr:uid="{00000000-0005-0000-0000-00004D610000}"/>
    <cellStyle name="쉼표 [0] 7 2 4 4 7" xfId="24959" xr:uid="{00000000-0005-0000-0000-00004E610000}"/>
    <cellStyle name="쉼표 [0] 7 2 4 4 8" xfId="24960" xr:uid="{00000000-0005-0000-0000-00004F610000}"/>
    <cellStyle name="쉼표 [0] 7 2 4 4 9" xfId="24961" xr:uid="{00000000-0005-0000-0000-000050610000}"/>
    <cellStyle name="쉼표 [0] 7 2 4 5" xfId="24962" xr:uid="{00000000-0005-0000-0000-000051610000}"/>
    <cellStyle name="쉼표 [0] 7 2 4 5 10" xfId="24963" xr:uid="{00000000-0005-0000-0000-000052610000}"/>
    <cellStyle name="쉼표 [0] 7 2 4 5 2" xfId="24964" xr:uid="{00000000-0005-0000-0000-000053610000}"/>
    <cellStyle name="쉼표 [0] 7 2 4 5 2 2" xfId="24965" xr:uid="{00000000-0005-0000-0000-000054610000}"/>
    <cellStyle name="쉼표 [0] 7 2 4 5 2 3" xfId="24966" xr:uid="{00000000-0005-0000-0000-000055610000}"/>
    <cellStyle name="쉼표 [0] 7 2 4 5 2 4" xfId="24967" xr:uid="{00000000-0005-0000-0000-000056610000}"/>
    <cellStyle name="쉼표 [0] 7 2 4 5 2 5" xfId="24968" xr:uid="{00000000-0005-0000-0000-000057610000}"/>
    <cellStyle name="쉼표 [0] 7 2 4 5 2 6" xfId="24969" xr:uid="{00000000-0005-0000-0000-000058610000}"/>
    <cellStyle name="쉼표 [0] 7 2 4 5 3" xfId="24970" xr:uid="{00000000-0005-0000-0000-000059610000}"/>
    <cellStyle name="쉼표 [0] 7 2 4 5 3 2" xfId="24971" xr:uid="{00000000-0005-0000-0000-00005A610000}"/>
    <cellStyle name="쉼표 [0] 7 2 4 5 4" xfId="24972" xr:uid="{00000000-0005-0000-0000-00005B610000}"/>
    <cellStyle name="쉼표 [0] 7 2 4 5 4 2" xfId="24973" xr:uid="{00000000-0005-0000-0000-00005C610000}"/>
    <cellStyle name="쉼표 [0] 7 2 4 5 5" xfId="24974" xr:uid="{00000000-0005-0000-0000-00005D610000}"/>
    <cellStyle name="쉼표 [0] 7 2 4 5 5 2" xfId="24975" xr:uid="{00000000-0005-0000-0000-00005E610000}"/>
    <cellStyle name="쉼표 [0] 7 2 4 5 6" xfId="24976" xr:uid="{00000000-0005-0000-0000-00005F610000}"/>
    <cellStyle name="쉼표 [0] 7 2 4 5 7" xfId="24977" xr:uid="{00000000-0005-0000-0000-000060610000}"/>
    <cellStyle name="쉼표 [0] 7 2 4 5 8" xfId="24978" xr:uid="{00000000-0005-0000-0000-000061610000}"/>
    <cellStyle name="쉼표 [0] 7 2 4 5 9" xfId="24979" xr:uid="{00000000-0005-0000-0000-000062610000}"/>
    <cellStyle name="쉼표 [0] 7 2 4 6" xfId="24980" xr:uid="{00000000-0005-0000-0000-000063610000}"/>
    <cellStyle name="쉼표 [0] 7 2 4 6 2" xfId="24981" xr:uid="{00000000-0005-0000-0000-000064610000}"/>
    <cellStyle name="쉼표 [0] 7 2 4 6 3" xfId="24982" xr:uid="{00000000-0005-0000-0000-000065610000}"/>
    <cellStyle name="쉼표 [0] 7 2 4 6 4" xfId="24983" xr:uid="{00000000-0005-0000-0000-000066610000}"/>
    <cellStyle name="쉼표 [0] 7 2 4 6 5" xfId="24984" xr:uid="{00000000-0005-0000-0000-000067610000}"/>
    <cellStyle name="쉼표 [0] 7 2 4 6 6" xfId="24985" xr:uid="{00000000-0005-0000-0000-000068610000}"/>
    <cellStyle name="쉼표 [0] 7 2 4 7" xfId="24986" xr:uid="{00000000-0005-0000-0000-000069610000}"/>
    <cellStyle name="쉼표 [0] 7 2 4 7 2" xfId="24987" xr:uid="{00000000-0005-0000-0000-00006A610000}"/>
    <cellStyle name="쉼표 [0] 7 2 4 8" xfId="24988" xr:uid="{00000000-0005-0000-0000-00006B610000}"/>
    <cellStyle name="쉼표 [0] 7 2 4 8 2" xfId="24989" xr:uid="{00000000-0005-0000-0000-00006C610000}"/>
    <cellStyle name="쉼표 [0] 7 2 4 9" xfId="24990" xr:uid="{00000000-0005-0000-0000-00006D610000}"/>
    <cellStyle name="쉼표 [0] 7 2 4 9 2" xfId="24991" xr:uid="{00000000-0005-0000-0000-00006E610000}"/>
    <cellStyle name="쉼표 [0] 7 2 5" xfId="24992" xr:uid="{00000000-0005-0000-0000-00006F610000}"/>
    <cellStyle name="쉼표 [0] 7 2 5 10" xfId="24993" xr:uid="{00000000-0005-0000-0000-000070610000}"/>
    <cellStyle name="쉼표 [0] 7 2 5 11" xfId="24994" xr:uid="{00000000-0005-0000-0000-000071610000}"/>
    <cellStyle name="쉼표 [0] 7 2 5 12" xfId="24995" xr:uid="{00000000-0005-0000-0000-000072610000}"/>
    <cellStyle name="쉼표 [0] 7 2 5 13" xfId="24996" xr:uid="{00000000-0005-0000-0000-000073610000}"/>
    <cellStyle name="쉼표 [0] 7 2 5 14" xfId="24997" xr:uid="{00000000-0005-0000-0000-000074610000}"/>
    <cellStyle name="쉼표 [0] 7 2 5 2" xfId="24998" xr:uid="{00000000-0005-0000-0000-000075610000}"/>
    <cellStyle name="쉼표 [0] 7 2 5 2 10" xfId="24999" xr:uid="{00000000-0005-0000-0000-000076610000}"/>
    <cellStyle name="쉼표 [0] 7 2 5 2 11" xfId="25000" xr:uid="{00000000-0005-0000-0000-000077610000}"/>
    <cellStyle name="쉼표 [0] 7 2 5 2 12" xfId="25001" xr:uid="{00000000-0005-0000-0000-000078610000}"/>
    <cellStyle name="쉼표 [0] 7 2 5 2 2" xfId="25002" xr:uid="{00000000-0005-0000-0000-000079610000}"/>
    <cellStyle name="쉼표 [0] 7 2 5 2 2 10" xfId="25003" xr:uid="{00000000-0005-0000-0000-00007A610000}"/>
    <cellStyle name="쉼표 [0] 7 2 5 2 2 2" xfId="25004" xr:uid="{00000000-0005-0000-0000-00007B610000}"/>
    <cellStyle name="쉼표 [0] 7 2 5 2 2 2 2" xfId="25005" xr:uid="{00000000-0005-0000-0000-00007C610000}"/>
    <cellStyle name="쉼표 [0] 7 2 5 2 2 2 2 2" xfId="25006" xr:uid="{00000000-0005-0000-0000-00007D610000}"/>
    <cellStyle name="쉼표 [0] 7 2 5 2 2 2 2 3" xfId="25007" xr:uid="{00000000-0005-0000-0000-00007E610000}"/>
    <cellStyle name="쉼표 [0] 7 2 5 2 2 2 2 4" xfId="25008" xr:uid="{00000000-0005-0000-0000-00007F610000}"/>
    <cellStyle name="쉼표 [0] 7 2 5 2 2 2 2 5" xfId="25009" xr:uid="{00000000-0005-0000-0000-000080610000}"/>
    <cellStyle name="쉼표 [0] 7 2 5 2 2 2 3" xfId="25010" xr:uid="{00000000-0005-0000-0000-000081610000}"/>
    <cellStyle name="쉼표 [0] 7 2 5 2 2 2 4" xfId="25011" xr:uid="{00000000-0005-0000-0000-000082610000}"/>
    <cellStyle name="쉼표 [0] 7 2 5 2 2 2 5" xfId="25012" xr:uid="{00000000-0005-0000-0000-000083610000}"/>
    <cellStyle name="쉼표 [0] 7 2 5 2 2 2 6" xfId="25013" xr:uid="{00000000-0005-0000-0000-000084610000}"/>
    <cellStyle name="쉼표 [0] 7 2 5 2 2 2 7" xfId="25014" xr:uid="{00000000-0005-0000-0000-000085610000}"/>
    <cellStyle name="쉼표 [0] 7 2 5 2 2 3" xfId="25015" xr:uid="{00000000-0005-0000-0000-000086610000}"/>
    <cellStyle name="쉼표 [0] 7 2 5 2 2 3 2" xfId="25016" xr:uid="{00000000-0005-0000-0000-000087610000}"/>
    <cellStyle name="쉼표 [0] 7 2 5 2 2 3 3" xfId="25017" xr:uid="{00000000-0005-0000-0000-000088610000}"/>
    <cellStyle name="쉼표 [0] 7 2 5 2 2 3 4" xfId="25018" xr:uid="{00000000-0005-0000-0000-000089610000}"/>
    <cellStyle name="쉼표 [0] 7 2 5 2 2 3 5" xfId="25019" xr:uid="{00000000-0005-0000-0000-00008A610000}"/>
    <cellStyle name="쉼표 [0] 7 2 5 2 2 3 6" xfId="25020" xr:uid="{00000000-0005-0000-0000-00008B610000}"/>
    <cellStyle name="쉼표 [0] 7 2 5 2 2 4" xfId="25021" xr:uid="{00000000-0005-0000-0000-00008C610000}"/>
    <cellStyle name="쉼표 [0] 7 2 5 2 2 4 2" xfId="25022" xr:uid="{00000000-0005-0000-0000-00008D610000}"/>
    <cellStyle name="쉼표 [0] 7 2 5 2 2 5" xfId="25023" xr:uid="{00000000-0005-0000-0000-00008E610000}"/>
    <cellStyle name="쉼표 [0] 7 2 5 2 2 5 2" xfId="25024" xr:uid="{00000000-0005-0000-0000-00008F610000}"/>
    <cellStyle name="쉼표 [0] 7 2 5 2 2 6" xfId="25025" xr:uid="{00000000-0005-0000-0000-000090610000}"/>
    <cellStyle name="쉼표 [0] 7 2 5 2 2 7" xfId="25026" xr:uid="{00000000-0005-0000-0000-000091610000}"/>
    <cellStyle name="쉼표 [0] 7 2 5 2 2 8" xfId="25027" xr:uid="{00000000-0005-0000-0000-000092610000}"/>
    <cellStyle name="쉼표 [0] 7 2 5 2 2 9" xfId="25028" xr:uid="{00000000-0005-0000-0000-000093610000}"/>
    <cellStyle name="쉼표 [0] 7 2 5 2 3" xfId="25029" xr:uid="{00000000-0005-0000-0000-000094610000}"/>
    <cellStyle name="쉼표 [0] 7 2 5 2 3 10" xfId="25030" xr:uid="{00000000-0005-0000-0000-000095610000}"/>
    <cellStyle name="쉼표 [0] 7 2 5 2 3 2" xfId="25031" xr:uid="{00000000-0005-0000-0000-000096610000}"/>
    <cellStyle name="쉼표 [0] 7 2 5 2 3 2 2" xfId="25032" xr:uid="{00000000-0005-0000-0000-000097610000}"/>
    <cellStyle name="쉼표 [0] 7 2 5 2 3 2 3" xfId="25033" xr:uid="{00000000-0005-0000-0000-000098610000}"/>
    <cellStyle name="쉼표 [0] 7 2 5 2 3 2 4" xfId="25034" xr:uid="{00000000-0005-0000-0000-000099610000}"/>
    <cellStyle name="쉼표 [0] 7 2 5 2 3 2 5" xfId="25035" xr:uid="{00000000-0005-0000-0000-00009A610000}"/>
    <cellStyle name="쉼표 [0] 7 2 5 2 3 2 6" xfId="25036" xr:uid="{00000000-0005-0000-0000-00009B610000}"/>
    <cellStyle name="쉼표 [0] 7 2 5 2 3 3" xfId="25037" xr:uid="{00000000-0005-0000-0000-00009C610000}"/>
    <cellStyle name="쉼표 [0] 7 2 5 2 3 3 2" xfId="25038" xr:uid="{00000000-0005-0000-0000-00009D610000}"/>
    <cellStyle name="쉼표 [0] 7 2 5 2 3 4" xfId="25039" xr:uid="{00000000-0005-0000-0000-00009E610000}"/>
    <cellStyle name="쉼표 [0] 7 2 5 2 3 4 2" xfId="25040" xr:uid="{00000000-0005-0000-0000-00009F610000}"/>
    <cellStyle name="쉼표 [0] 7 2 5 2 3 5" xfId="25041" xr:uid="{00000000-0005-0000-0000-0000A0610000}"/>
    <cellStyle name="쉼표 [0] 7 2 5 2 3 5 2" xfId="25042" xr:uid="{00000000-0005-0000-0000-0000A1610000}"/>
    <cellStyle name="쉼표 [0] 7 2 5 2 3 6" xfId="25043" xr:uid="{00000000-0005-0000-0000-0000A2610000}"/>
    <cellStyle name="쉼표 [0] 7 2 5 2 3 7" xfId="25044" xr:uid="{00000000-0005-0000-0000-0000A3610000}"/>
    <cellStyle name="쉼표 [0] 7 2 5 2 3 8" xfId="25045" xr:uid="{00000000-0005-0000-0000-0000A4610000}"/>
    <cellStyle name="쉼표 [0] 7 2 5 2 3 9" xfId="25046" xr:uid="{00000000-0005-0000-0000-0000A5610000}"/>
    <cellStyle name="쉼표 [0] 7 2 5 2 4" xfId="25047" xr:uid="{00000000-0005-0000-0000-0000A6610000}"/>
    <cellStyle name="쉼표 [0] 7 2 5 2 4 2" xfId="25048" xr:uid="{00000000-0005-0000-0000-0000A7610000}"/>
    <cellStyle name="쉼표 [0] 7 2 5 2 4 3" xfId="25049" xr:uid="{00000000-0005-0000-0000-0000A8610000}"/>
    <cellStyle name="쉼표 [0] 7 2 5 2 4 4" xfId="25050" xr:uid="{00000000-0005-0000-0000-0000A9610000}"/>
    <cellStyle name="쉼표 [0] 7 2 5 2 4 5" xfId="25051" xr:uid="{00000000-0005-0000-0000-0000AA610000}"/>
    <cellStyle name="쉼표 [0] 7 2 5 2 4 6" xfId="25052" xr:uid="{00000000-0005-0000-0000-0000AB610000}"/>
    <cellStyle name="쉼표 [0] 7 2 5 2 5" xfId="25053" xr:uid="{00000000-0005-0000-0000-0000AC610000}"/>
    <cellStyle name="쉼표 [0] 7 2 5 2 5 2" xfId="25054" xr:uid="{00000000-0005-0000-0000-0000AD610000}"/>
    <cellStyle name="쉼표 [0] 7 2 5 2 6" xfId="25055" xr:uid="{00000000-0005-0000-0000-0000AE610000}"/>
    <cellStyle name="쉼표 [0] 7 2 5 2 6 2" xfId="25056" xr:uid="{00000000-0005-0000-0000-0000AF610000}"/>
    <cellStyle name="쉼표 [0] 7 2 5 2 7" xfId="25057" xr:uid="{00000000-0005-0000-0000-0000B0610000}"/>
    <cellStyle name="쉼표 [0] 7 2 5 2 7 2" xfId="25058" xr:uid="{00000000-0005-0000-0000-0000B1610000}"/>
    <cellStyle name="쉼표 [0] 7 2 5 2 8" xfId="25059" xr:uid="{00000000-0005-0000-0000-0000B2610000}"/>
    <cellStyle name="쉼표 [0] 7 2 5 2 9" xfId="25060" xr:uid="{00000000-0005-0000-0000-0000B3610000}"/>
    <cellStyle name="쉼표 [0] 7 2 5 3" xfId="25061" xr:uid="{00000000-0005-0000-0000-0000B4610000}"/>
    <cellStyle name="쉼표 [0] 7 2 5 3 10" xfId="25062" xr:uid="{00000000-0005-0000-0000-0000B5610000}"/>
    <cellStyle name="쉼표 [0] 7 2 5 3 2" xfId="25063" xr:uid="{00000000-0005-0000-0000-0000B6610000}"/>
    <cellStyle name="쉼표 [0] 7 2 5 3 2 2" xfId="25064" xr:uid="{00000000-0005-0000-0000-0000B7610000}"/>
    <cellStyle name="쉼표 [0] 7 2 5 3 2 2 2" xfId="25065" xr:uid="{00000000-0005-0000-0000-0000B8610000}"/>
    <cellStyle name="쉼표 [0] 7 2 5 3 2 2 3" xfId="25066" xr:uid="{00000000-0005-0000-0000-0000B9610000}"/>
    <cellStyle name="쉼표 [0] 7 2 5 3 2 2 4" xfId="25067" xr:uid="{00000000-0005-0000-0000-0000BA610000}"/>
    <cellStyle name="쉼표 [0] 7 2 5 3 2 2 5" xfId="25068" xr:uid="{00000000-0005-0000-0000-0000BB610000}"/>
    <cellStyle name="쉼표 [0] 7 2 5 3 2 3" xfId="25069" xr:uid="{00000000-0005-0000-0000-0000BC610000}"/>
    <cellStyle name="쉼표 [0] 7 2 5 3 2 4" xfId="25070" xr:uid="{00000000-0005-0000-0000-0000BD610000}"/>
    <cellStyle name="쉼표 [0] 7 2 5 3 2 5" xfId="25071" xr:uid="{00000000-0005-0000-0000-0000BE610000}"/>
    <cellStyle name="쉼표 [0] 7 2 5 3 2 6" xfId="25072" xr:uid="{00000000-0005-0000-0000-0000BF610000}"/>
    <cellStyle name="쉼표 [0] 7 2 5 3 2 7" xfId="25073" xr:uid="{00000000-0005-0000-0000-0000C0610000}"/>
    <cellStyle name="쉼표 [0] 7 2 5 3 3" xfId="25074" xr:uid="{00000000-0005-0000-0000-0000C1610000}"/>
    <cellStyle name="쉼표 [0] 7 2 5 3 3 2" xfId="25075" xr:uid="{00000000-0005-0000-0000-0000C2610000}"/>
    <cellStyle name="쉼표 [0] 7 2 5 3 3 3" xfId="25076" xr:uid="{00000000-0005-0000-0000-0000C3610000}"/>
    <cellStyle name="쉼표 [0] 7 2 5 3 3 4" xfId="25077" xr:uid="{00000000-0005-0000-0000-0000C4610000}"/>
    <cellStyle name="쉼표 [0] 7 2 5 3 3 5" xfId="25078" xr:uid="{00000000-0005-0000-0000-0000C5610000}"/>
    <cellStyle name="쉼표 [0] 7 2 5 3 3 6" xfId="25079" xr:uid="{00000000-0005-0000-0000-0000C6610000}"/>
    <cellStyle name="쉼표 [0] 7 2 5 3 4" xfId="25080" xr:uid="{00000000-0005-0000-0000-0000C7610000}"/>
    <cellStyle name="쉼표 [0] 7 2 5 3 4 2" xfId="25081" xr:uid="{00000000-0005-0000-0000-0000C8610000}"/>
    <cellStyle name="쉼표 [0] 7 2 5 3 5" xfId="25082" xr:uid="{00000000-0005-0000-0000-0000C9610000}"/>
    <cellStyle name="쉼표 [0] 7 2 5 3 5 2" xfId="25083" xr:uid="{00000000-0005-0000-0000-0000CA610000}"/>
    <cellStyle name="쉼표 [0] 7 2 5 3 6" xfId="25084" xr:uid="{00000000-0005-0000-0000-0000CB610000}"/>
    <cellStyle name="쉼표 [0] 7 2 5 3 7" xfId="25085" xr:uid="{00000000-0005-0000-0000-0000CC610000}"/>
    <cellStyle name="쉼표 [0] 7 2 5 3 8" xfId="25086" xr:uid="{00000000-0005-0000-0000-0000CD610000}"/>
    <cellStyle name="쉼표 [0] 7 2 5 3 9" xfId="25087" xr:uid="{00000000-0005-0000-0000-0000CE610000}"/>
    <cellStyle name="쉼표 [0] 7 2 5 4" xfId="25088" xr:uid="{00000000-0005-0000-0000-0000CF610000}"/>
    <cellStyle name="쉼표 [0] 7 2 5 4 10" xfId="25089" xr:uid="{00000000-0005-0000-0000-0000D0610000}"/>
    <cellStyle name="쉼표 [0] 7 2 5 4 2" xfId="25090" xr:uid="{00000000-0005-0000-0000-0000D1610000}"/>
    <cellStyle name="쉼표 [0] 7 2 5 4 2 2" xfId="25091" xr:uid="{00000000-0005-0000-0000-0000D2610000}"/>
    <cellStyle name="쉼표 [0] 7 2 5 4 2 2 2" xfId="25092" xr:uid="{00000000-0005-0000-0000-0000D3610000}"/>
    <cellStyle name="쉼표 [0] 7 2 5 4 2 2 3" xfId="25093" xr:uid="{00000000-0005-0000-0000-0000D4610000}"/>
    <cellStyle name="쉼표 [0] 7 2 5 4 2 2 4" xfId="25094" xr:uid="{00000000-0005-0000-0000-0000D5610000}"/>
    <cellStyle name="쉼표 [0] 7 2 5 4 2 2 5" xfId="25095" xr:uid="{00000000-0005-0000-0000-0000D6610000}"/>
    <cellStyle name="쉼표 [0] 7 2 5 4 2 3" xfId="25096" xr:uid="{00000000-0005-0000-0000-0000D7610000}"/>
    <cellStyle name="쉼표 [0] 7 2 5 4 2 4" xfId="25097" xr:uid="{00000000-0005-0000-0000-0000D8610000}"/>
    <cellStyle name="쉼표 [0] 7 2 5 4 2 5" xfId="25098" xr:uid="{00000000-0005-0000-0000-0000D9610000}"/>
    <cellStyle name="쉼표 [0] 7 2 5 4 2 6" xfId="25099" xr:uid="{00000000-0005-0000-0000-0000DA610000}"/>
    <cellStyle name="쉼표 [0] 7 2 5 4 2 7" xfId="25100" xr:uid="{00000000-0005-0000-0000-0000DB610000}"/>
    <cellStyle name="쉼표 [0] 7 2 5 4 3" xfId="25101" xr:uid="{00000000-0005-0000-0000-0000DC610000}"/>
    <cellStyle name="쉼표 [0] 7 2 5 4 3 2" xfId="25102" xr:uid="{00000000-0005-0000-0000-0000DD610000}"/>
    <cellStyle name="쉼표 [0] 7 2 5 4 3 3" xfId="25103" xr:uid="{00000000-0005-0000-0000-0000DE610000}"/>
    <cellStyle name="쉼표 [0] 7 2 5 4 3 4" xfId="25104" xr:uid="{00000000-0005-0000-0000-0000DF610000}"/>
    <cellStyle name="쉼표 [0] 7 2 5 4 3 5" xfId="25105" xr:uid="{00000000-0005-0000-0000-0000E0610000}"/>
    <cellStyle name="쉼표 [0] 7 2 5 4 3 6" xfId="25106" xr:uid="{00000000-0005-0000-0000-0000E1610000}"/>
    <cellStyle name="쉼표 [0] 7 2 5 4 4" xfId="25107" xr:uid="{00000000-0005-0000-0000-0000E2610000}"/>
    <cellStyle name="쉼표 [0] 7 2 5 4 4 2" xfId="25108" xr:uid="{00000000-0005-0000-0000-0000E3610000}"/>
    <cellStyle name="쉼표 [0] 7 2 5 4 5" xfId="25109" xr:uid="{00000000-0005-0000-0000-0000E4610000}"/>
    <cellStyle name="쉼표 [0] 7 2 5 4 5 2" xfId="25110" xr:uid="{00000000-0005-0000-0000-0000E5610000}"/>
    <cellStyle name="쉼표 [0] 7 2 5 4 6" xfId="25111" xr:uid="{00000000-0005-0000-0000-0000E6610000}"/>
    <cellStyle name="쉼표 [0] 7 2 5 4 7" xfId="25112" xr:uid="{00000000-0005-0000-0000-0000E7610000}"/>
    <cellStyle name="쉼표 [0] 7 2 5 4 8" xfId="25113" xr:uid="{00000000-0005-0000-0000-0000E8610000}"/>
    <cellStyle name="쉼표 [0] 7 2 5 4 9" xfId="25114" xr:uid="{00000000-0005-0000-0000-0000E9610000}"/>
    <cellStyle name="쉼표 [0] 7 2 5 5" xfId="25115" xr:uid="{00000000-0005-0000-0000-0000EA610000}"/>
    <cellStyle name="쉼표 [0] 7 2 5 5 10" xfId="25116" xr:uid="{00000000-0005-0000-0000-0000EB610000}"/>
    <cellStyle name="쉼표 [0] 7 2 5 5 2" xfId="25117" xr:uid="{00000000-0005-0000-0000-0000EC610000}"/>
    <cellStyle name="쉼표 [0] 7 2 5 5 2 2" xfId="25118" xr:uid="{00000000-0005-0000-0000-0000ED610000}"/>
    <cellStyle name="쉼표 [0] 7 2 5 5 2 3" xfId="25119" xr:uid="{00000000-0005-0000-0000-0000EE610000}"/>
    <cellStyle name="쉼표 [0] 7 2 5 5 2 4" xfId="25120" xr:uid="{00000000-0005-0000-0000-0000EF610000}"/>
    <cellStyle name="쉼표 [0] 7 2 5 5 2 5" xfId="25121" xr:uid="{00000000-0005-0000-0000-0000F0610000}"/>
    <cellStyle name="쉼표 [0] 7 2 5 5 2 6" xfId="25122" xr:uid="{00000000-0005-0000-0000-0000F1610000}"/>
    <cellStyle name="쉼표 [0] 7 2 5 5 3" xfId="25123" xr:uid="{00000000-0005-0000-0000-0000F2610000}"/>
    <cellStyle name="쉼표 [0] 7 2 5 5 3 2" xfId="25124" xr:uid="{00000000-0005-0000-0000-0000F3610000}"/>
    <cellStyle name="쉼표 [0] 7 2 5 5 4" xfId="25125" xr:uid="{00000000-0005-0000-0000-0000F4610000}"/>
    <cellStyle name="쉼표 [0] 7 2 5 5 4 2" xfId="25126" xr:uid="{00000000-0005-0000-0000-0000F5610000}"/>
    <cellStyle name="쉼표 [0] 7 2 5 5 5" xfId="25127" xr:uid="{00000000-0005-0000-0000-0000F6610000}"/>
    <cellStyle name="쉼표 [0] 7 2 5 5 5 2" xfId="25128" xr:uid="{00000000-0005-0000-0000-0000F7610000}"/>
    <cellStyle name="쉼표 [0] 7 2 5 5 6" xfId="25129" xr:uid="{00000000-0005-0000-0000-0000F8610000}"/>
    <cellStyle name="쉼표 [0] 7 2 5 5 7" xfId="25130" xr:uid="{00000000-0005-0000-0000-0000F9610000}"/>
    <cellStyle name="쉼표 [0] 7 2 5 5 8" xfId="25131" xr:uid="{00000000-0005-0000-0000-0000FA610000}"/>
    <cellStyle name="쉼표 [0] 7 2 5 5 9" xfId="25132" xr:uid="{00000000-0005-0000-0000-0000FB610000}"/>
    <cellStyle name="쉼표 [0] 7 2 5 6" xfId="25133" xr:uid="{00000000-0005-0000-0000-0000FC610000}"/>
    <cellStyle name="쉼표 [0] 7 2 5 6 2" xfId="25134" xr:uid="{00000000-0005-0000-0000-0000FD610000}"/>
    <cellStyle name="쉼표 [0] 7 2 5 6 3" xfId="25135" xr:uid="{00000000-0005-0000-0000-0000FE610000}"/>
    <cellStyle name="쉼표 [0] 7 2 5 6 4" xfId="25136" xr:uid="{00000000-0005-0000-0000-0000FF610000}"/>
    <cellStyle name="쉼표 [0] 7 2 5 6 5" xfId="25137" xr:uid="{00000000-0005-0000-0000-000000620000}"/>
    <cellStyle name="쉼표 [0] 7 2 5 6 6" xfId="25138" xr:uid="{00000000-0005-0000-0000-000001620000}"/>
    <cellStyle name="쉼표 [0] 7 2 5 7" xfId="25139" xr:uid="{00000000-0005-0000-0000-000002620000}"/>
    <cellStyle name="쉼표 [0] 7 2 5 7 2" xfId="25140" xr:uid="{00000000-0005-0000-0000-000003620000}"/>
    <cellStyle name="쉼표 [0] 7 2 5 8" xfId="25141" xr:uid="{00000000-0005-0000-0000-000004620000}"/>
    <cellStyle name="쉼표 [0] 7 2 5 8 2" xfId="25142" xr:uid="{00000000-0005-0000-0000-000005620000}"/>
    <cellStyle name="쉼표 [0] 7 2 5 9" xfId="25143" xr:uid="{00000000-0005-0000-0000-000006620000}"/>
    <cellStyle name="쉼표 [0] 7 2 5 9 2" xfId="25144" xr:uid="{00000000-0005-0000-0000-000007620000}"/>
    <cellStyle name="쉼표 [0] 7 2 6" xfId="25145" xr:uid="{00000000-0005-0000-0000-000008620000}"/>
    <cellStyle name="쉼표 [0] 7 2 6 10" xfId="25146" xr:uid="{00000000-0005-0000-0000-000009620000}"/>
    <cellStyle name="쉼표 [0] 7 2 6 11" xfId="25147" xr:uid="{00000000-0005-0000-0000-00000A620000}"/>
    <cellStyle name="쉼표 [0] 7 2 6 12" xfId="25148" xr:uid="{00000000-0005-0000-0000-00000B620000}"/>
    <cellStyle name="쉼표 [0] 7 2 6 13" xfId="25149" xr:uid="{00000000-0005-0000-0000-00000C620000}"/>
    <cellStyle name="쉼표 [0] 7 2 6 2" xfId="25150" xr:uid="{00000000-0005-0000-0000-00000D620000}"/>
    <cellStyle name="쉼표 [0] 7 2 6 2 10" xfId="25151" xr:uid="{00000000-0005-0000-0000-00000E620000}"/>
    <cellStyle name="쉼표 [0] 7 2 6 2 2" xfId="25152" xr:uid="{00000000-0005-0000-0000-00000F620000}"/>
    <cellStyle name="쉼표 [0] 7 2 6 2 2 2" xfId="25153" xr:uid="{00000000-0005-0000-0000-000010620000}"/>
    <cellStyle name="쉼표 [0] 7 2 6 2 2 2 2" xfId="25154" xr:uid="{00000000-0005-0000-0000-000011620000}"/>
    <cellStyle name="쉼표 [0] 7 2 6 2 2 2 3" xfId="25155" xr:uid="{00000000-0005-0000-0000-000012620000}"/>
    <cellStyle name="쉼표 [0] 7 2 6 2 2 2 4" xfId="25156" xr:uid="{00000000-0005-0000-0000-000013620000}"/>
    <cellStyle name="쉼표 [0] 7 2 6 2 2 2 5" xfId="25157" xr:uid="{00000000-0005-0000-0000-000014620000}"/>
    <cellStyle name="쉼표 [0] 7 2 6 2 2 3" xfId="25158" xr:uid="{00000000-0005-0000-0000-000015620000}"/>
    <cellStyle name="쉼표 [0] 7 2 6 2 2 4" xfId="25159" xr:uid="{00000000-0005-0000-0000-000016620000}"/>
    <cellStyle name="쉼표 [0] 7 2 6 2 2 5" xfId="25160" xr:uid="{00000000-0005-0000-0000-000017620000}"/>
    <cellStyle name="쉼표 [0] 7 2 6 2 2 6" xfId="25161" xr:uid="{00000000-0005-0000-0000-000018620000}"/>
    <cellStyle name="쉼표 [0] 7 2 6 2 2 7" xfId="25162" xr:uid="{00000000-0005-0000-0000-000019620000}"/>
    <cellStyle name="쉼표 [0] 7 2 6 2 3" xfId="25163" xr:uid="{00000000-0005-0000-0000-00001A620000}"/>
    <cellStyle name="쉼표 [0] 7 2 6 2 3 2" xfId="25164" xr:uid="{00000000-0005-0000-0000-00001B620000}"/>
    <cellStyle name="쉼표 [0] 7 2 6 2 3 3" xfId="25165" xr:uid="{00000000-0005-0000-0000-00001C620000}"/>
    <cellStyle name="쉼표 [0] 7 2 6 2 3 4" xfId="25166" xr:uid="{00000000-0005-0000-0000-00001D620000}"/>
    <cellStyle name="쉼표 [0] 7 2 6 2 3 5" xfId="25167" xr:uid="{00000000-0005-0000-0000-00001E620000}"/>
    <cellStyle name="쉼표 [0] 7 2 6 2 3 6" xfId="25168" xr:uid="{00000000-0005-0000-0000-00001F620000}"/>
    <cellStyle name="쉼표 [0] 7 2 6 2 4" xfId="25169" xr:uid="{00000000-0005-0000-0000-000020620000}"/>
    <cellStyle name="쉼표 [0] 7 2 6 2 4 2" xfId="25170" xr:uid="{00000000-0005-0000-0000-000021620000}"/>
    <cellStyle name="쉼표 [0] 7 2 6 2 5" xfId="25171" xr:uid="{00000000-0005-0000-0000-000022620000}"/>
    <cellStyle name="쉼표 [0] 7 2 6 2 5 2" xfId="25172" xr:uid="{00000000-0005-0000-0000-000023620000}"/>
    <cellStyle name="쉼표 [0] 7 2 6 2 6" xfId="25173" xr:uid="{00000000-0005-0000-0000-000024620000}"/>
    <cellStyle name="쉼표 [0] 7 2 6 2 7" xfId="25174" xr:uid="{00000000-0005-0000-0000-000025620000}"/>
    <cellStyle name="쉼표 [0] 7 2 6 2 8" xfId="25175" xr:uid="{00000000-0005-0000-0000-000026620000}"/>
    <cellStyle name="쉼표 [0] 7 2 6 2 9" xfId="25176" xr:uid="{00000000-0005-0000-0000-000027620000}"/>
    <cellStyle name="쉼표 [0] 7 2 6 3" xfId="25177" xr:uid="{00000000-0005-0000-0000-000028620000}"/>
    <cellStyle name="쉼표 [0] 7 2 6 3 10" xfId="25178" xr:uid="{00000000-0005-0000-0000-000029620000}"/>
    <cellStyle name="쉼표 [0] 7 2 6 3 2" xfId="25179" xr:uid="{00000000-0005-0000-0000-00002A620000}"/>
    <cellStyle name="쉼표 [0] 7 2 6 3 2 2" xfId="25180" xr:uid="{00000000-0005-0000-0000-00002B620000}"/>
    <cellStyle name="쉼표 [0] 7 2 6 3 2 2 2" xfId="25181" xr:uid="{00000000-0005-0000-0000-00002C620000}"/>
    <cellStyle name="쉼표 [0] 7 2 6 3 2 2 3" xfId="25182" xr:uid="{00000000-0005-0000-0000-00002D620000}"/>
    <cellStyle name="쉼표 [0] 7 2 6 3 2 2 4" xfId="25183" xr:uid="{00000000-0005-0000-0000-00002E620000}"/>
    <cellStyle name="쉼표 [0] 7 2 6 3 2 2 5" xfId="25184" xr:uid="{00000000-0005-0000-0000-00002F620000}"/>
    <cellStyle name="쉼표 [0] 7 2 6 3 2 3" xfId="25185" xr:uid="{00000000-0005-0000-0000-000030620000}"/>
    <cellStyle name="쉼표 [0] 7 2 6 3 2 4" xfId="25186" xr:uid="{00000000-0005-0000-0000-000031620000}"/>
    <cellStyle name="쉼표 [0] 7 2 6 3 2 5" xfId="25187" xr:uid="{00000000-0005-0000-0000-000032620000}"/>
    <cellStyle name="쉼표 [0] 7 2 6 3 2 6" xfId="25188" xr:uid="{00000000-0005-0000-0000-000033620000}"/>
    <cellStyle name="쉼표 [0] 7 2 6 3 2 7" xfId="25189" xr:uid="{00000000-0005-0000-0000-000034620000}"/>
    <cellStyle name="쉼표 [0] 7 2 6 3 3" xfId="25190" xr:uid="{00000000-0005-0000-0000-000035620000}"/>
    <cellStyle name="쉼표 [0] 7 2 6 3 3 2" xfId="25191" xr:uid="{00000000-0005-0000-0000-000036620000}"/>
    <cellStyle name="쉼표 [0] 7 2 6 3 3 3" xfId="25192" xr:uid="{00000000-0005-0000-0000-000037620000}"/>
    <cellStyle name="쉼표 [0] 7 2 6 3 3 4" xfId="25193" xr:uid="{00000000-0005-0000-0000-000038620000}"/>
    <cellStyle name="쉼표 [0] 7 2 6 3 3 5" xfId="25194" xr:uid="{00000000-0005-0000-0000-000039620000}"/>
    <cellStyle name="쉼표 [0] 7 2 6 3 3 6" xfId="25195" xr:uid="{00000000-0005-0000-0000-00003A620000}"/>
    <cellStyle name="쉼표 [0] 7 2 6 3 4" xfId="25196" xr:uid="{00000000-0005-0000-0000-00003B620000}"/>
    <cellStyle name="쉼표 [0] 7 2 6 3 4 2" xfId="25197" xr:uid="{00000000-0005-0000-0000-00003C620000}"/>
    <cellStyle name="쉼표 [0] 7 2 6 3 5" xfId="25198" xr:uid="{00000000-0005-0000-0000-00003D620000}"/>
    <cellStyle name="쉼표 [0] 7 2 6 3 5 2" xfId="25199" xr:uid="{00000000-0005-0000-0000-00003E620000}"/>
    <cellStyle name="쉼표 [0] 7 2 6 3 6" xfId="25200" xr:uid="{00000000-0005-0000-0000-00003F620000}"/>
    <cellStyle name="쉼표 [0] 7 2 6 3 7" xfId="25201" xr:uid="{00000000-0005-0000-0000-000040620000}"/>
    <cellStyle name="쉼표 [0] 7 2 6 3 8" xfId="25202" xr:uid="{00000000-0005-0000-0000-000041620000}"/>
    <cellStyle name="쉼표 [0] 7 2 6 3 9" xfId="25203" xr:uid="{00000000-0005-0000-0000-000042620000}"/>
    <cellStyle name="쉼표 [0] 7 2 6 4" xfId="25204" xr:uid="{00000000-0005-0000-0000-000043620000}"/>
    <cellStyle name="쉼표 [0] 7 2 6 4 10" xfId="25205" xr:uid="{00000000-0005-0000-0000-000044620000}"/>
    <cellStyle name="쉼표 [0] 7 2 6 4 2" xfId="25206" xr:uid="{00000000-0005-0000-0000-000045620000}"/>
    <cellStyle name="쉼표 [0] 7 2 6 4 2 2" xfId="25207" xr:uid="{00000000-0005-0000-0000-000046620000}"/>
    <cellStyle name="쉼표 [0] 7 2 6 4 2 3" xfId="25208" xr:uid="{00000000-0005-0000-0000-000047620000}"/>
    <cellStyle name="쉼표 [0] 7 2 6 4 2 4" xfId="25209" xr:uid="{00000000-0005-0000-0000-000048620000}"/>
    <cellStyle name="쉼표 [0] 7 2 6 4 2 5" xfId="25210" xr:uid="{00000000-0005-0000-0000-000049620000}"/>
    <cellStyle name="쉼표 [0] 7 2 6 4 2 6" xfId="25211" xr:uid="{00000000-0005-0000-0000-00004A620000}"/>
    <cellStyle name="쉼표 [0] 7 2 6 4 3" xfId="25212" xr:uid="{00000000-0005-0000-0000-00004B620000}"/>
    <cellStyle name="쉼표 [0] 7 2 6 4 3 2" xfId="25213" xr:uid="{00000000-0005-0000-0000-00004C620000}"/>
    <cellStyle name="쉼표 [0] 7 2 6 4 4" xfId="25214" xr:uid="{00000000-0005-0000-0000-00004D620000}"/>
    <cellStyle name="쉼표 [0] 7 2 6 4 4 2" xfId="25215" xr:uid="{00000000-0005-0000-0000-00004E620000}"/>
    <cellStyle name="쉼표 [0] 7 2 6 4 5" xfId="25216" xr:uid="{00000000-0005-0000-0000-00004F620000}"/>
    <cellStyle name="쉼표 [0] 7 2 6 4 5 2" xfId="25217" xr:uid="{00000000-0005-0000-0000-000050620000}"/>
    <cellStyle name="쉼표 [0] 7 2 6 4 6" xfId="25218" xr:uid="{00000000-0005-0000-0000-000051620000}"/>
    <cellStyle name="쉼표 [0] 7 2 6 4 7" xfId="25219" xr:uid="{00000000-0005-0000-0000-000052620000}"/>
    <cellStyle name="쉼표 [0] 7 2 6 4 8" xfId="25220" xr:uid="{00000000-0005-0000-0000-000053620000}"/>
    <cellStyle name="쉼표 [0] 7 2 6 4 9" xfId="25221" xr:uid="{00000000-0005-0000-0000-000054620000}"/>
    <cellStyle name="쉼표 [0] 7 2 6 5" xfId="25222" xr:uid="{00000000-0005-0000-0000-000055620000}"/>
    <cellStyle name="쉼표 [0] 7 2 6 5 2" xfId="25223" xr:uid="{00000000-0005-0000-0000-000056620000}"/>
    <cellStyle name="쉼표 [0] 7 2 6 5 3" xfId="25224" xr:uid="{00000000-0005-0000-0000-000057620000}"/>
    <cellStyle name="쉼표 [0] 7 2 6 5 4" xfId="25225" xr:uid="{00000000-0005-0000-0000-000058620000}"/>
    <cellStyle name="쉼표 [0] 7 2 6 5 5" xfId="25226" xr:uid="{00000000-0005-0000-0000-000059620000}"/>
    <cellStyle name="쉼표 [0] 7 2 6 5 6" xfId="25227" xr:uid="{00000000-0005-0000-0000-00005A620000}"/>
    <cellStyle name="쉼표 [0] 7 2 6 6" xfId="25228" xr:uid="{00000000-0005-0000-0000-00005B620000}"/>
    <cellStyle name="쉼표 [0] 7 2 6 6 2" xfId="25229" xr:uid="{00000000-0005-0000-0000-00005C620000}"/>
    <cellStyle name="쉼표 [0] 7 2 6 7" xfId="25230" xr:uid="{00000000-0005-0000-0000-00005D620000}"/>
    <cellStyle name="쉼표 [0] 7 2 6 7 2" xfId="25231" xr:uid="{00000000-0005-0000-0000-00005E620000}"/>
    <cellStyle name="쉼표 [0] 7 2 6 8" xfId="25232" xr:uid="{00000000-0005-0000-0000-00005F620000}"/>
    <cellStyle name="쉼표 [0] 7 2 6 8 2" xfId="25233" xr:uid="{00000000-0005-0000-0000-000060620000}"/>
    <cellStyle name="쉼표 [0] 7 2 6 9" xfId="25234" xr:uid="{00000000-0005-0000-0000-000061620000}"/>
    <cellStyle name="쉼표 [0] 7 2 7" xfId="25235" xr:uid="{00000000-0005-0000-0000-000062620000}"/>
    <cellStyle name="쉼표 [0] 7 2 7 10" xfId="25236" xr:uid="{00000000-0005-0000-0000-000063620000}"/>
    <cellStyle name="쉼표 [0] 7 2 7 11" xfId="25237" xr:uid="{00000000-0005-0000-0000-000064620000}"/>
    <cellStyle name="쉼표 [0] 7 2 7 12" xfId="25238" xr:uid="{00000000-0005-0000-0000-000065620000}"/>
    <cellStyle name="쉼표 [0] 7 2 7 2" xfId="25239" xr:uid="{00000000-0005-0000-0000-000066620000}"/>
    <cellStyle name="쉼표 [0] 7 2 7 2 10" xfId="25240" xr:uid="{00000000-0005-0000-0000-000067620000}"/>
    <cellStyle name="쉼표 [0] 7 2 7 2 2" xfId="25241" xr:uid="{00000000-0005-0000-0000-000068620000}"/>
    <cellStyle name="쉼표 [0] 7 2 7 2 2 2" xfId="25242" xr:uid="{00000000-0005-0000-0000-000069620000}"/>
    <cellStyle name="쉼표 [0] 7 2 7 2 2 2 2" xfId="25243" xr:uid="{00000000-0005-0000-0000-00006A620000}"/>
    <cellStyle name="쉼표 [0] 7 2 7 2 2 2 3" xfId="25244" xr:uid="{00000000-0005-0000-0000-00006B620000}"/>
    <cellStyle name="쉼표 [0] 7 2 7 2 2 2 4" xfId="25245" xr:uid="{00000000-0005-0000-0000-00006C620000}"/>
    <cellStyle name="쉼표 [0] 7 2 7 2 2 2 5" xfId="25246" xr:uid="{00000000-0005-0000-0000-00006D620000}"/>
    <cellStyle name="쉼표 [0] 7 2 7 2 2 3" xfId="25247" xr:uid="{00000000-0005-0000-0000-00006E620000}"/>
    <cellStyle name="쉼표 [0] 7 2 7 2 2 4" xfId="25248" xr:uid="{00000000-0005-0000-0000-00006F620000}"/>
    <cellStyle name="쉼표 [0] 7 2 7 2 2 5" xfId="25249" xr:uid="{00000000-0005-0000-0000-000070620000}"/>
    <cellStyle name="쉼표 [0] 7 2 7 2 2 6" xfId="25250" xr:uid="{00000000-0005-0000-0000-000071620000}"/>
    <cellStyle name="쉼표 [0] 7 2 7 2 2 7" xfId="25251" xr:uid="{00000000-0005-0000-0000-000072620000}"/>
    <cellStyle name="쉼표 [0] 7 2 7 2 3" xfId="25252" xr:uid="{00000000-0005-0000-0000-000073620000}"/>
    <cellStyle name="쉼표 [0] 7 2 7 2 3 2" xfId="25253" xr:uid="{00000000-0005-0000-0000-000074620000}"/>
    <cellStyle name="쉼표 [0] 7 2 7 2 3 3" xfId="25254" xr:uid="{00000000-0005-0000-0000-000075620000}"/>
    <cellStyle name="쉼표 [0] 7 2 7 2 3 4" xfId="25255" xr:uid="{00000000-0005-0000-0000-000076620000}"/>
    <cellStyle name="쉼표 [0] 7 2 7 2 3 5" xfId="25256" xr:uid="{00000000-0005-0000-0000-000077620000}"/>
    <cellStyle name="쉼표 [0] 7 2 7 2 3 6" xfId="25257" xr:uid="{00000000-0005-0000-0000-000078620000}"/>
    <cellStyle name="쉼표 [0] 7 2 7 2 4" xfId="25258" xr:uid="{00000000-0005-0000-0000-000079620000}"/>
    <cellStyle name="쉼표 [0] 7 2 7 2 4 2" xfId="25259" xr:uid="{00000000-0005-0000-0000-00007A620000}"/>
    <cellStyle name="쉼표 [0] 7 2 7 2 5" xfId="25260" xr:uid="{00000000-0005-0000-0000-00007B620000}"/>
    <cellStyle name="쉼표 [0] 7 2 7 2 5 2" xfId="25261" xr:uid="{00000000-0005-0000-0000-00007C620000}"/>
    <cellStyle name="쉼표 [0] 7 2 7 2 6" xfId="25262" xr:uid="{00000000-0005-0000-0000-00007D620000}"/>
    <cellStyle name="쉼표 [0] 7 2 7 2 7" xfId="25263" xr:uid="{00000000-0005-0000-0000-00007E620000}"/>
    <cellStyle name="쉼표 [0] 7 2 7 2 8" xfId="25264" xr:uid="{00000000-0005-0000-0000-00007F620000}"/>
    <cellStyle name="쉼표 [0] 7 2 7 2 9" xfId="25265" xr:uid="{00000000-0005-0000-0000-000080620000}"/>
    <cellStyle name="쉼표 [0] 7 2 7 3" xfId="25266" xr:uid="{00000000-0005-0000-0000-000081620000}"/>
    <cellStyle name="쉼표 [0] 7 2 7 3 10" xfId="25267" xr:uid="{00000000-0005-0000-0000-000082620000}"/>
    <cellStyle name="쉼표 [0] 7 2 7 3 2" xfId="25268" xr:uid="{00000000-0005-0000-0000-000083620000}"/>
    <cellStyle name="쉼표 [0] 7 2 7 3 2 2" xfId="25269" xr:uid="{00000000-0005-0000-0000-000084620000}"/>
    <cellStyle name="쉼표 [0] 7 2 7 3 2 3" xfId="25270" xr:uid="{00000000-0005-0000-0000-000085620000}"/>
    <cellStyle name="쉼표 [0] 7 2 7 3 2 4" xfId="25271" xr:uid="{00000000-0005-0000-0000-000086620000}"/>
    <cellStyle name="쉼표 [0] 7 2 7 3 2 5" xfId="25272" xr:uid="{00000000-0005-0000-0000-000087620000}"/>
    <cellStyle name="쉼표 [0] 7 2 7 3 2 6" xfId="25273" xr:uid="{00000000-0005-0000-0000-000088620000}"/>
    <cellStyle name="쉼표 [0] 7 2 7 3 3" xfId="25274" xr:uid="{00000000-0005-0000-0000-000089620000}"/>
    <cellStyle name="쉼표 [0] 7 2 7 3 3 2" xfId="25275" xr:uid="{00000000-0005-0000-0000-00008A620000}"/>
    <cellStyle name="쉼표 [0] 7 2 7 3 4" xfId="25276" xr:uid="{00000000-0005-0000-0000-00008B620000}"/>
    <cellStyle name="쉼표 [0] 7 2 7 3 4 2" xfId="25277" xr:uid="{00000000-0005-0000-0000-00008C620000}"/>
    <cellStyle name="쉼표 [0] 7 2 7 3 5" xfId="25278" xr:uid="{00000000-0005-0000-0000-00008D620000}"/>
    <cellStyle name="쉼표 [0] 7 2 7 3 5 2" xfId="25279" xr:uid="{00000000-0005-0000-0000-00008E620000}"/>
    <cellStyle name="쉼표 [0] 7 2 7 3 6" xfId="25280" xr:uid="{00000000-0005-0000-0000-00008F620000}"/>
    <cellStyle name="쉼표 [0] 7 2 7 3 7" xfId="25281" xr:uid="{00000000-0005-0000-0000-000090620000}"/>
    <cellStyle name="쉼표 [0] 7 2 7 3 8" xfId="25282" xr:uid="{00000000-0005-0000-0000-000091620000}"/>
    <cellStyle name="쉼표 [0] 7 2 7 3 9" xfId="25283" xr:uid="{00000000-0005-0000-0000-000092620000}"/>
    <cellStyle name="쉼표 [0] 7 2 7 4" xfId="25284" xr:uid="{00000000-0005-0000-0000-000093620000}"/>
    <cellStyle name="쉼표 [0] 7 2 7 4 2" xfId="25285" xr:uid="{00000000-0005-0000-0000-000094620000}"/>
    <cellStyle name="쉼표 [0] 7 2 7 4 3" xfId="25286" xr:uid="{00000000-0005-0000-0000-000095620000}"/>
    <cellStyle name="쉼표 [0] 7 2 7 4 4" xfId="25287" xr:uid="{00000000-0005-0000-0000-000096620000}"/>
    <cellStyle name="쉼표 [0] 7 2 7 4 5" xfId="25288" xr:uid="{00000000-0005-0000-0000-000097620000}"/>
    <cellStyle name="쉼표 [0] 7 2 7 4 6" xfId="25289" xr:uid="{00000000-0005-0000-0000-000098620000}"/>
    <cellStyle name="쉼표 [0] 7 2 7 5" xfId="25290" xr:uid="{00000000-0005-0000-0000-000099620000}"/>
    <cellStyle name="쉼표 [0] 7 2 7 5 2" xfId="25291" xr:uid="{00000000-0005-0000-0000-00009A620000}"/>
    <cellStyle name="쉼표 [0] 7 2 7 6" xfId="25292" xr:uid="{00000000-0005-0000-0000-00009B620000}"/>
    <cellStyle name="쉼표 [0] 7 2 7 6 2" xfId="25293" xr:uid="{00000000-0005-0000-0000-00009C620000}"/>
    <cellStyle name="쉼표 [0] 7 2 7 7" xfId="25294" xr:uid="{00000000-0005-0000-0000-00009D620000}"/>
    <cellStyle name="쉼표 [0] 7 2 7 7 2" xfId="25295" xr:uid="{00000000-0005-0000-0000-00009E620000}"/>
    <cellStyle name="쉼표 [0] 7 2 7 8" xfId="25296" xr:uid="{00000000-0005-0000-0000-00009F620000}"/>
    <cellStyle name="쉼표 [0] 7 2 7 9" xfId="25297" xr:uid="{00000000-0005-0000-0000-0000A0620000}"/>
    <cellStyle name="쉼표 [0] 7 2 8" xfId="25298" xr:uid="{00000000-0005-0000-0000-0000A1620000}"/>
    <cellStyle name="쉼표 [0] 7 2 8 10" xfId="25299" xr:uid="{00000000-0005-0000-0000-0000A2620000}"/>
    <cellStyle name="쉼표 [0] 7 2 8 2" xfId="25300" xr:uid="{00000000-0005-0000-0000-0000A3620000}"/>
    <cellStyle name="쉼표 [0] 7 2 8 2 2" xfId="25301" xr:uid="{00000000-0005-0000-0000-0000A4620000}"/>
    <cellStyle name="쉼표 [0] 7 2 8 2 2 2" xfId="25302" xr:uid="{00000000-0005-0000-0000-0000A5620000}"/>
    <cellStyle name="쉼표 [0] 7 2 8 2 2 3" xfId="25303" xr:uid="{00000000-0005-0000-0000-0000A6620000}"/>
    <cellStyle name="쉼표 [0] 7 2 8 2 2 4" xfId="25304" xr:uid="{00000000-0005-0000-0000-0000A7620000}"/>
    <cellStyle name="쉼표 [0] 7 2 8 2 2 5" xfId="25305" xr:uid="{00000000-0005-0000-0000-0000A8620000}"/>
    <cellStyle name="쉼표 [0] 7 2 8 2 3" xfId="25306" xr:uid="{00000000-0005-0000-0000-0000A9620000}"/>
    <cellStyle name="쉼표 [0] 7 2 8 2 4" xfId="25307" xr:uid="{00000000-0005-0000-0000-0000AA620000}"/>
    <cellStyle name="쉼표 [0] 7 2 8 2 5" xfId="25308" xr:uid="{00000000-0005-0000-0000-0000AB620000}"/>
    <cellStyle name="쉼표 [0] 7 2 8 2 6" xfId="25309" xr:uid="{00000000-0005-0000-0000-0000AC620000}"/>
    <cellStyle name="쉼표 [0] 7 2 8 2 7" xfId="25310" xr:uid="{00000000-0005-0000-0000-0000AD620000}"/>
    <cellStyle name="쉼표 [0] 7 2 8 3" xfId="25311" xr:uid="{00000000-0005-0000-0000-0000AE620000}"/>
    <cellStyle name="쉼표 [0] 7 2 8 3 2" xfId="25312" xr:uid="{00000000-0005-0000-0000-0000AF620000}"/>
    <cellStyle name="쉼표 [0] 7 2 8 3 3" xfId="25313" xr:uid="{00000000-0005-0000-0000-0000B0620000}"/>
    <cellStyle name="쉼표 [0] 7 2 8 3 4" xfId="25314" xr:uid="{00000000-0005-0000-0000-0000B1620000}"/>
    <cellStyle name="쉼표 [0] 7 2 8 3 5" xfId="25315" xr:uid="{00000000-0005-0000-0000-0000B2620000}"/>
    <cellStyle name="쉼표 [0] 7 2 8 3 6" xfId="25316" xr:uid="{00000000-0005-0000-0000-0000B3620000}"/>
    <cellStyle name="쉼표 [0] 7 2 8 4" xfId="25317" xr:uid="{00000000-0005-0000-0000-0000B4620000}"/>
    <cellStyle name="쉼표 [0] 7 2 8 4 2" xfId="25318" xr:uid="{00000000-0005-0000-0000-0000B5620000}"/>
    <cellStyle name="쉼표 [0] 7 2 8 5" xfId="25319" xr:uid="{00000000-0005-0000-0000-0000B6620000}"/>
    <cellStyle name="쉼표 [0] 7 2 8 5 2" xfId="25320" xr:uid="{00000000-0005-0000-0000-0000B7620000}"/>
    <cellStyle name="쉼표 [0] 7 2 8 6" xfId="25321" xr:uid="{00000000-0005-0000-0000-0000B8620000}"/>
    <cellStyle name="쉼표 [0] 7 2 8 7" xfId="25322" xr:uid="{00000000-0005-0000-0000-0000B9620000}"/>
    <cellStyle name="쉼표 [0] 7 2 8 8" xfId="25323" xr:uid="{00000000-0005-0000-0000-0000BA620000}"/>
    <cellStyle name="쉼표 [0] 7 2 8 9" xfId="25324" xr:uid="{00000000-0005-0000-0000-0000BB620000}"/>
    <cellStyle name="쉼표 [0] 7 2 9" xfId="25325" xr:uid="{00000000-0005-0000-0000-0000BC620000}"/>
    <cellStyle name="쉼표 [0] 7 2 9 10" xfId="25326" xr:uid="{00000000-0005-0000-0000-0000BD620000}"/>
    <cellStyle name="쉼표 [0] 7 2 9 2" xfId="25327" xr:uid="{00000000-0005-0000-0000-0000BE620000}"/>
    <cellStyle name="쉼표 [0] 7 2 9 2 2" xfId="25328" xr:uid="{00000000-0005-0000-0000-0000BF620000}"/>
    <cellStyle name="쉼표 [0] 7 2 9 2 3" xfId="25329" xr:uid="{00000000-0005-0000-0000-0000C0620000}"/>
    <cellStyle name="쉼표 [0] 7 2 9 2 4" xfId="25330" xr:uid="{00000000-0005-0000-0000-0000C1620000}"/>
    <cellStyle name="쉼표 [0] 7 2 9 2 5" xfId="25331" xr:uid="{00000000-0005-0000-0000-0000C2620000}"/>
    <cellStyle name="쉼표 [0] 7 2 9 2 6" xfId="25332" xr:uid="{00000000-0005-0000-0000-0000C3620000}"/>
    <cellStyle name="쉼표 [0] 7 2 9 3" xfId="25333" xr:uid="{00000000-0005-0000-0000-0000C4620000}"/>
    <cellStyle name="쉼표 [0] 7 2 9 3 2" xfId="25334" xr:uid="{00000000-0005-0000-0000-0000C5620000}"/>
    <cellStyle name="쉼표 [0] 7 2 9 4" xfId="25335" xr:uid="{00000000-0005-0000-0000-0000C6620000}"/>
    <cellStyle name="쉼표 [0] 7 2 9 4 2" xfId="25336" xr:uid="{00000000-0005-0000-0000-0000C7620000}"/>
    <cellStyle name="쉼표 [0] 7 2 9 5" xfId="25337" xr:uid="{00000000-0005-0000-0000-0000C8620000}"/>
    <cellStyle name="쉼표 [0] 7 2 9 5 2" xfId="25338" xr:uid="{00000000-0005-0000-0000-0000C9620000}"/>
    <cellStyle name="쉼표 [0] 7 2 9 6" xfId="25339" xr:uid="{00000000-0005-0000-0000-0000CA620000}"/>
    <cellStyle name="쉼표 [0] 7 2 9 7" xfId="25340" xr:uid="{00000000-0005-0000-0000-0000CB620000}"/>
    <cellStyle name="쉼표 [0] 7 2 9 8" xfId="25341" xr:uid="{00000000-0005-0000-0000-0000CC620000}"/>
    <cellStyle name="쉼표 [0] 7 2 9 9" xfId="25342" xr:uid="{00000000-0005-0000-0000-0000CD620000}"/>
    <cellStyle name="쉼표 [0] 7 20" xfId="25343" xr:uid="{00000000-0005-0000-0000-0000CE620000}"/>
    <cellStyle name="쉼표 [0] 7 3" xfId="25344" xr:uid="{00000000-0005-0000-0000-0000CF620000}"/>
    <cellStyle name="쉼표 [0] 7 3 10" xfId="25345" xr:uid="{00000000-0005-0000-0000-0000D0620000}"/>
    <cellStyle name="쉼표 [0] 7 3 10 2" xfId="25346" xr:uid="{00000000-0005-0000-0000-0000D1620000}"/>
    <cellStyle name="쉼표 [0] 7 3 11" xfId="25347" xr:uid="{00000000-0005-0000-0000-0000D2620000}"/>
    <cellStyle name="쉼표 [0] 7 3 12" xfId="25348" xr:uid="{00000000-0005-0000-0000-0000D3620000}"/>
    <cellStyle name="쉼표 [0] 7 3 13" xfId="25349" xr:uid="{00000000-0005-0000-0000-0000D4620000}"/>
    <cellStyle name="쉼표 [0] 7 3 14" xfId="25350" xr:uid="{00000000-0005-0000-0000-0000D5620000}"/>
    <cellStyle name="쉼표 [0] 7 3 15" xfId="25351" xr:uid="{00000000-0005-0000-0000-0000D6620000}"/>
    <cellStyle name="쉼표 [0] 7 3 2" xfId="25352" xr:uid="{00000000-0005-0000-0000-0000D7620000}"/>
    <cellStyle name="쉼표 [0] 7 3 2 10" xfId="25353" xr:uid="{00000000-0005-0000-0000-0000D8620000}"/>
    <cellStyle name="쉼표 [0] 7 3 2 11" xfId="25354" xr:uid="{00000000-0005-0000-0000-0000D9620000}"/>
    <cellStyle name="쉼표 [0] 7 3 2 12" xfId="25355" xr:uid="{00000000-0005-0000-0000-0000DA620000}"/>
    <cellStyle name="쉼표 [0] 7 3 2 13" xfId="25356" xr:uid="{00000000-0005-0000-0000-0000DB620000}"/>
    <cellStyle name="쉼표 [0] 7 3 2 14" xfId="25357" xr:uid="{00000000-0005-0000-0000-0000DC620000}"/>
    <cellStyle name="쉼표 [0] 7 3 2 2" xfId="25358" xr:uid="{00000000-0005-0000-0000-0000DD620000}"/>
    <cellStyle name="쉼표 [0] 7 3 2 2 10" xfId="25359" xr:uid="{00000000-0005-0000-0000-0000DE620000}"/>
    <cellStyle name="쉼표 [0] 7 3 2 2 2" xfId="25360" xr:uid="{00000000-0005-0000-0000-0000DF620000}"/>
    <cellStyle name="쉼표 [0] 7 3 2 2 2 2" xfId="25361" xr:uid="{00000000-0005-0000-0000-0000E0620000}"/>
    <cellStyle name="쉼표 [0] 7 3 2 2 2 2 2" xfId="25362" xr:uid="{00000000-0005-0000-0000-0000E1620000}"/>
    <cellStyle name="쉼표 [0] 7 3 2 2 2 2 3" xfId="25363" xr:uid="{00000000-0005-0000-0000-0000E2620000}"/>
    <cellStyle name="쉼표 [0] 7 3 2 2 2 2 4" xfId="25364" xr:uid="{00000000-0005-0000-0000-0000E3620000}"/>
    <cellStyle name="쉼표 [0] 7 3 2 2 2 2 5" xfId="25365" xr:uid="{00000000-0005-0000-0000-0000E4620000}"/>
    <cellStyle name="쉼표 [0] 7 3 2 2 2 3" xfId="25366" xr:uid="{00000000-0005-0000-0000-0000E5620000}"/>
    <cellStyle name="쉼표 [0] 7 3 2 2 2 4" xfId="25367" xr:uid="{00000000-0005-0000-0000-0000E6620000}"/>
    <cellStyle name="쉼표 [0] 7 3 2 2 2 5" xfId="25368" xr:uid="{00000000-0005-0000-0000-0000E7620000}"/>
    <cellStyle name="쉼표 [0] 7 3 2 2 2 6" xfId="25369" xr:uid="{00000000-0005-0000-0000-0000E8620000}"/>
    <cellStyle name="쉼표 [0] 7 3 2 2 2 7" xfId="25370" xr:uid="{00000000-0005-0000-0000-0000E9620000}"/>
    <cellStyle name="쉼표 [0] 7 3 2 2 3" xfId="25371" xr:uid="{00000000-0005-0000-0000-0000EA620000}"/>
    <cellStyle name="쉼표 [0] 7 3 2 2 3 2" xfId="25372" xr:uid="{00000000-0005-0000-0000-0000EB620000}"/>
    <cellStyle name="쉼표 [0] 7 3 2 2 3 3" xfId="25373" xr:uid="{00000000-0005-0000-0000-0000EC620000}"/>
    <cellStyle name="쉼표 [0] 7 3 2 2 3 4" xfId="25374" xr:uid="{00000000-0005-0000-0000-0000ED620000}"/>
    <cellStyle name="쉼표 [0] 7 3 2 2 3 5" xfId="25375" xr:uid="{00000000-0005-0000-0000-0000EE620000}"/>
    <cellStyle name="쉼표 [0] 7 3 2 2 3 6" xfId="25376" xr:uid="{00000000-0005-0000-0000-0000EF620000}"/>
    <cellStyle name="쉼표 [0] 7 3 2 2 4" xfId="25377" xr:uid="{00000000-0005-0000-0000-0000F0620000}"/>
    <cellStyle name="쉼표 [0] 7 3 2 2 4 2" xfId="25378" xr:uid="{00000000-0005-0000-0000-0000F1620000}"/>
    <cellStyle name="쉼표 [0] 7 3 2 2 4 3" xfId="25379" xr:uid="{00000000-0005-0000-0000-0000F2620000}"/>
    <cellStyle name="쉼표 [0] 7 3 2 2 5" xfId="25380" xr:uid="{00000000-0005-0000-0000-0000F3620000}"/>
    <cellStyle name="쉼표 [0] 7 3 2 2 5 2" xfId="25381" xr:uid="{00000000-0005-0000-0000-0000F4620000}"/>
    <cellStyle name="쉼표 [0] 7 3 2 2 6" xfId="25382" xr:uid="{00000000-0005-0000-0000-0000F5620000}"/>
    <cellStyle name="쉼표 [0] 7 3 2 2 7" xfId="25383" xr:uid="{00000000-0005-0000-0000-0000F6620000}"/>
    <cellStyle name="쉼표 [0] 7 3 2 2 8" xfId="25384" xr:uid="{00000000-0005-0000-0000-0000F7620000}"/>
    <cellStyle name="쉼표 [0] 7 3 2 2 9" xfId="25385" xr:uid="{00000000-0005-0000-0000-0000F8620000}"/>
    <cellStyle name="쉼표 [0] 7 3 2 3" xfId="25386" xr:uid="{00000000-0005-0000-0000-0000F9620000}"/>
    <cellStyle name="쉼표 [0] 7 3 2 3 10" xfId="25387" xr:uid="{00000000-0005-0000-0000-0000FA620000}"/>
    <cellStyle name="쉼표 [0] 7 3 2 3 2" xfId="25388" xr:uid="{00000000-0005-0000-0000-0000FB620000}"/>
    <cellStyle name="쉼표 [0] 7 3 2 3 2 2" xfId="25389" xr:uid="{00000000-0005-0000-0000-0000FC620000}"/>
    <cellStyle name="쉼표 [0] 7 3 2 3 2 2 2" xfId="25390" xr:uid="{00000000-0005-0000-0000-0000FD620000}"/>
    <cellStyle name="쉼표 [0] 7 3 2 3 2 2 3" xfId="25391" xr:uid="{00000000-0005-0000-0000-0000FE620000}"/>
    <cellStyle name="쉼표 [0] 7 3 2 3 2 2 4" xfId="25392" xr:uid="{00000000-0005-0000-0000-0000FF620000}"/>
    <cellStyle name="쉼표 [0] 7 3 2 3 2 2 5" xfId="25393" xr:uid="{00000000-0005-0000-0000-000000630000}"/>
    <cellStyle name="쉼표 [0] 7 3 2 3 2 3" xfId="25394" xr:uid="{00000000-0005-0000-0000-000001630000}"/>
    <cellStyle name="쉼표 [0] 7 3 2 3 2 4" xfId="25395" xr:uid="{00000000-0005-0000-0000-000002630000}"/>
    <cellStyle name="쉼표 [0] 7 3 2 3 2 5" xfId="25396" xr:uid="{00000000-0005-0000-0000-000003630000}"/>
    <cellStyle name="쉼표 [0] 7 3 2 3 2 6" xfId="25397" xr:uid="{00000000-0005-0000-0000-000004630000}"/>
    <cellStyle name="쉼표 [0] 7 3 2 3 2 7" xfId="25398" xr:uid="{00000000-0005-0000-0000-000005630000}"/>
    <cellStyle name="쉼표 [0] 7 3 2 3 3" xfId="25399" xr:uid="{00000000-0005-0000-0000-000006630000}"/>
    <cellStyle name="쉼표 [0] 7 3 2 3 3 2" xfId="25400" xr:uid="{00000000-0005-0000-0000-000007630000}"/>
    <cellStyle name="쉼표 [0] 7 3 2 3 3 3" xfId="25401" xr:uid="{00000000-0005-0000-0000-000008630000}"/>
    <cellStyle name="쉼표 [0] 7 3 2 3 3 4" xfId="25402" xr:uid="{00000000-0005-0000-0000-000009630000}"/>
    <cellStyle name="쉼표 [0] 7 3 2 3 3 5" xfId="25403" xr:uid="{00000000-0005-0000-0000-00000A630000}"/>
    <cellStyle name="쉼표 [0] 7 3 2 3 3 6" xfId="25404" xr:uid="{00000000-0005-0000-0000-00000B630000}"/>
    <cellStyle name="쉼표 [0] 7 3 2 3 4" xfId="25405" xr:uid="{00000000-0005-0000-0000-00000C630000}"/>
    <cellStyle name="쉼표 [0] 7 3 2 3 4 2" xfId="25406" xr:uid="{00000000-0005-0000-0000-00000D630000}"/>
    <cellStyle name="쉼표 [0] 7 3 2 3 4 3" xfId="25407" xr:uid="{00000000-0005-0000-0000-00000E630000}"/>
    <cellStyle name="쉼표 [0] 7 3 2 3 5" xfId="25408" xr:uid="{00000000-0005-0000-0000-00000F630000}"/>
    <cellStyle name="쉼표 [0] 7 3 2 3 5 2" xfId="25409" xr:uid="{00000000-0005-0000-0000-000010630000}"/>
    <cellStyle name="쉼표 [0] 7 3 2 3 6" xfId="25410" xr:uid="{00000000-0005-0000-0000-000011630000}"/>
    <cellStyle name="쉼표 [0] 7 3 2 3 7" xfId="25411" xr:uid="{00000000-0005-0000-0000-000012630000}"/>
    <cellStyle name="쉼표 [0] 7 3 2 3 8" xfId="25412" xr:uid="{00000000-0005-0000-0000-000013630000}"/>
    <cellStyle name="쉼표 [0] 7 3 2 3 9" xfId="25413" xr:uid="{00000000-0005-0000-0000-000014630000}"/>
    <cellStyle name="쉼표 [0] 7 3 2 4" xfId="25414" xr:uid="{00000000-0005-0000-0000-000015630000}"/>
    <cellStyle name="쉼표 [0] 7 3 2 4 10" xfId="25415" xr:uid="{00000000-0005-0000-0000-000016630000}"/>
    <cellStyle name="쉼표 [0] 7 3 2 4 2" xfId="25416" xr:uid="{00000000-0005-0000-0000-000017630000}"/>
    <cellStyle name="쉼표 [0] 7 3 2 4 2 2" xfId="25417" xr:uid="{00000000-0005-0000-0000-000018630000}"/>
    <cellStyle name="쉼표 [0] 7 3 2 4 2 3" xfId="25418" xr:uid="{00000000-0005-0000-0000-000019630000}"/>
    <cellStyle name="쉼표 [0] 7 3 2 4 2 4" xfId="25419" xr:uid="{00000000-0005-0000-0000-00001A630000}"/>
    <cellStyle name="쉼표 [0] 7 3 2 4 2 5" xfId="25420" xr:uid="{00000000-0005-0000-0000-00001B630000}"/>
    <cellStyle name="쉼표 [0] 7 3 2 4 2 6" xfId="25421" xr:uid="{00000000-0005-0000-0000-00001C630000}"/>
    <cellStyle name="쉼표 [0] 7 3 2 4 3" xfId="25422" xr:uid="{00000000-0005-0000-0000-00001D630000}"/>
    <cellStyle name="쉼표 [0] 7 3 2 4 3 2" xfId="25423" xr:uid="{00000000-0005-0000-0000-00001E630000}"/>
    <cellStyle name="쉼표 [0] 7 3 2 4 3 3" xfId="25424" xr:uid="{00000000-0005-0000-0000-00001F630000}"/>
    <cellStyle name="쉼표 [0] 7 3 2 4 4" xfId="25425" xr:uid="{00000000-0005-0000-0000-000020630000}"/>
    <cellStyle name="쉼표 [0] 7 3 2 4 4 2" xfId="25426" xr:uid="{00000000-0005-0000-0000-000021630000}"/>
    <cellStyle name="쉼표 [0] 7 3 2 4 4 3" xfId="25427" xr:uid="{00000000-0005-0000-0000-000022630000}"/>
    <cellStyle name="쉼표 [0] 7 3 2 4 5" xfId="25428" xr:uid="{00000000-0005-0000-0000-000023630000}"/>
    <cellStyle name="쉼표 [0] 7 3 2 4 5 2" xfId="25429" xr:uid="{00000000-0005-0000-0000-000024630000}"/>
    <cellStyle name="쉼표 [0] 7 3 2 4 6" xfId="25430" xr:uid="{00000000-0005-0000-0000-000025630000}"/>
    <cellStyle name="쉼표 [0] 7 3 2 4 7" xfId="25431" xr:uid="{00000000-0005-0000-0000-000026630000}"/>
    <cellStyle name="쉼표 [0] 7 3 2 4 8" xfId="25432" xr:uid="{00000000-0005-0000-0000-000027630000}"/>
    <cellStyle name="쉼표 [0] 7 3 2 4 9" xfId="25433" xr:uid="{00000000-0005-0000-0000-000028630000}"/>
    <cellStyle name="쉼표 [0] 7 3 2 5" xfId="25434" xr:uid="{00000000-0005-0000-0000-000029630000}"/>
    <cellStyle name="쉼표 [0] 7 3 2 5 10" xfId="25435" xr:uid="{00000000-0005-0000-0000-00002A630000}"/>
    <cellStyle name="쉼표 [0] 7 3 2 5 2" xfId="25436" xr:uid="{00000000-0005-0000-0000-00002B630000}"/>
    <cellStyle name="쉼표 [0] 7 3 2 5 2 2" xfId="25437" xr:uid="{00000000-0005-0000-0000-00002C630000}"/>
    <cellStyle name="쉼표 [0] 7 3 2 5 2 3" xfId="25438" xr:uid="{00000000-0005-0000-0000-00002D630000}"/>
    <cellStyle name="쉼표 [0] 7 3 2 5 3" xfId="25439" xr:uid="{00000000-0005-0000-0000-00002E630000}"/>
    <cellStyle name="쉼표 [0] 7 3 2 5 3 2" xfId="25440" xr:uid="{00000000-0005-0000-0000-00002F630000}"/>
    <cellStyle name="쉼표 [0] 7 3 2 5 3 3" xfId="25441" xr:uid="{00000000-0005-0000-0000-000030630000}"/>
    <cellStyle name="쉼표 [0] 7 3 2 5 4" xfId="25442" xr:uid="{00000000-0005-0000-0000-000031630000}"/>
    <cellStyle name="쉼표 [0] 7 3 2 5 4 2" xfId="25443" xr:uid="{00000000-0005-0000-0000-000032630000}"/>
    <cellStyle name="쉼표 [0] 7 3 2 5 5" xfId="25444" xr:uid="{00000000-0005-0000-0000-000033630000}"/>
    <cellStyle name="쉼표 [0] 7 3 2 5 5 2" xfId="25445" xr:uid="{00000000-0005-0000-0000-000034630000}"/>
    <cellStyle name="쉼표 [0] 7 3 2 5 6" xfId="25446" xr:uid="{00000000-0005-0000-0000-000035630000}"/>
    <cellStyle name="쉼표 [0] 7 3 2 5 7" xfId="25447" xr:uid="{00000000-0005-0000-0000-000036630000}"/>
    <cellStyle name="쉼표 [0] 7 3 2 5 8" xfId="25448" xr:uid="{00000000-0005-0000-0000-000037630000}"/>
    <cellStyle name="쉼표 [0] 7 3 2 5 9" xfId="25449" xr:uid="{00000000-0005-0000-0000-000038630000}"/>
    <cellStyle name="쉼표 [0] 7 3 2 6" xfId="25450" xr:uid="{00000000-0005-0000-0000-000039630000}"/>
    <cellStyle name="쉼표 [0] 7 3 2 6 2" xfId="25451" xr:uid="{00000000-0005-0000-0000-00003A630000}"/>
    <cellStyle name="쉼표 [0] 7 3 2 6 3" xfId="25452" xr:uid="{00000000-0005-0000-0000-00003B630000}"/>
    <cellStyle name="쉼표 [0] 7 3 2 7" xfId="25453" xr:uid="{00000000-0005-0000-0000-00003C630000}"/>
    <cellStyle name="쉼표 [0] 7 3 2 7 2" xfId="25454" xr:uid="{00000000-0005-0000-0000-00003D630000}"/>
    <cellStyle name="쉼표 [0] 7 3 2 7 3" xfId="25455" xr:uid="{00000000-0005-0000-0000-00003E630000}"/>
    <cellStyle name="쉼표 [0] 7 3 2 8" xfId="25456" xr:uid="{00000000-0005-0000-0000-00003F630000}"/>
    <cellStyle name="쉼표 [0] 7 3 2 8 2" xfId="25457" xr:uid="{00000000-0005-0000-0000-000040630000}"/>
    <cellStyle name="쉼표 [0] 7 3 2 8 3" xfId="25458" xr:uid="{00000000-0005-0000-0000-000041630000}"/>
    <cellStyle name="쉼표 [0] 7 3 2 9" xfId="25459" xr:uid="{00000000-0005-0000-0000-000042630000}"/>
    <cellStyle name="쉼표 [0] 7 3 2 9 2" xfId="25460" xr:uid="{00000000-0005-0000-0000-000043630000}"/>
    <cellStyle name="쉼표 [0] 7 3 3" xfId="25461" xr:uid="{00000000-0005-0000-0000-000044630000}"/>
    <cellStyle name="쉼표 [0] 7 3 3 10" xfId="25462" xr:uid="{00000000-0005-0000-0000-000045630000}"/>
    <cellStyle name="쉼표 [0] 7 3 3 2" xfId="25463" xr:uid="{00000000-0005-0000-0000-000046630000}"/>
    <cellStyle name="쉼표 [0] 7 3 3 2 2" xfId="25464" xr:uid="{00000000-0005-0000-0000-000047630000}"/>
    <cellStyle name="쉼표 [0] 7 3 3 2 2 2" xfId="25465" xr:uid="{00000000-0005-0000-0000-000048630000}"/>
    <cellStyle name="쉼표 [0] 7 3 3 2 2 3" xfId="25466" xr:uid="{00000000-0005-0000-0000-000049630000}"/>
    <cellStyle name="쉼표 [0] 7 3 3 2 2 4" xfId="25467" xr:uid="{00000000-0005-0000-0000-00004A630000}"/>
    <cellStyle name="쉼표 [0] 7 3 3 2 2 5" xfId="25468" xr:uid="{00000000-0005-0000-0000-00004B630000}"/>
    <cellStyle name="쉼표 [0] 7 3 3 2 3" xfId="25469" xr:uid="{00000000-0005-0000-0000-00004C630000}"/>
    <cellStyle name="쉼표 [0] 7 3 3 2 4" xfId="25470" xr:uid="{00000000-0005-0000-0000-00004D630000}"/>
    <cellStyle name="쉼표 [0] 7 3 3 2 5" xfId="25471" xr:uid="{00000000-0005-0000-0000-00004E630000}"/>
    <cellStyle name="쉼표 [0] 7 3 3 2 6" xfId="25472" xr:uid="{00000000-0005-0000-0000-00004F630000}"/>
    <cellStyle name="쉼표 [0] 7 3 3 2 7" xfId="25473" xr:uid="{00000000-0005-0000-0000-000050630000}"/>
    <cellStyle name="쉼표 [0] 7 3 3 3" xfId="25474" xr:uid="{00000000-0005-0000-0000-000051630000}"/>
    <cellStyle name="쉼표 [0] 7 3 3 3 2" xfId="25475" xr:uid="{00000000-0005-0000-0000-000052630000}"/>
    <cellStyle name="쉼표 [0] 7 3 3 3 3" xfId="25476" xr:uid="{00000000-0005-0000-0000-000053630000}"/>
    <cellStyle name="쉼표 [0] 7 3 3 3 4" xfId="25477" xr:uid="{00000000-0005-0000-0000-000054630000}"/>
    <cellStyle name="쉼표 [0] 7 3 3 3 5" xfId="25478" xr:uid="{00000000-0005-0000-0000-000055630000}"/>
    <cellStyle name="쉼표 [0] 7 3 3 3 6" xfId="25479" xr:uid="{00000000-0005-0000-0000-000056630000}"/>
    <cellStyle name="쉼표 [0] 7 3 3 4" xfId="25480" xr:uid="{00000000-0005-0000-0000-000057630000}"/>
    <cellStyle name="쉼표 [0] 7 3 3 4 2" xfId="25481" xr:uid="{00000000-0005-0000-0000-000058630000}"/>
    <cellStyle name="쉼표 [0] 7 3 3 4 3" xfId="25482" xr:uid="{00000000-0005-0000-0000-000059630000}"/>
    <cellStyle name="쉼표 [0] 7 3 3 5" xfId="25483" xr:uid="{00000000-0005-0000-0000-00005A630000}"/>
    <cellStyle name="쉼표 [0] 7 3 3 5 2" xfId="25484" xr:uid="{00000000-0005-0000-0000-00005B630000}"/>
    <cellStyle name="쉼표 [0] 7 3 3 6" xfId="25485" xr:uid="{00000000-0005-0000-0000-00005C630000}"/>
    <cellStyle name="쉼표 [0] 7 3 3 7" xfId="25486" xr:uid="{00000000-0005-0000-0000-00005D630000}"/>
    <cellStyle name="쉼표 [0] 7 3 3 8" xfId="25487" xr:uid="{00000000-0005-0000-0000-00005E630000}"/>
    <cellStyle name="쉼표 [0] 7 3 3 9" xfId="25488" xr:uid="{00000000-0005-0000-0000-00005F630000}"/>
    <cellStyle name="쉼표 [0] 7 3 4" xfId="25489" xr:uid="{00000000-0005-0000-0000-000060630000}"/>
    <cellStyle name="쉼표 [0] 7 3 4 10" xfId="25490" xr:uid="{00000000-0005-0000-0000-000061630000}"/>
    <cellStyle name="쉼표 [0] 7 3 4 2" xfId="25491" xr:uid="{00000000-0005-0000-0000-000062630000}"/>
    <cellStyle name="쉼표 [0] 7 3 4 2 2" xfId="25492" xr:uid="{00000000-0005-0000-0000-000063630000}"/>
    <cellStyle name="쉼표 [0] 7 3 4 2 2 2" xfId="25493" xr:uid="{00000000-0005-0000-0000-000064630000}"/>
    <cellStyle name="쉼표 [0] 7 3 4 2 2 3" xfId="25494" xr:uid="{00000000-0005-0000-0000-000065630000}"/>
    <cellStyle name="쉼표 [0] 7 3 4 2 2 4" xfId="25495" xr:uid="{00000000-0005-0000-0000-000066630000}"/>
    <cellStyle name="쉼표 [0] 7 3 4 2 2 5" xfId="25496" xr:uid="{00000000-0005-0000-0000-000067630000}"/>
    <cellStyle name="쉼표 [0] 7 3 4 2 3" xfId="25497" xr:uid="{00000000-0005-0000-0000-000068630000}"/>
    <cellStyle name="쉼표 [0] 7 3 4 2 4" xfId="25498" xr:uid="{00000000-0005-0000-0000-000069630000}"/>
    <cellStyle name="쉼표 [0] 7 3 4 2 5" xfId="25499" xr:uid="{00000000-0005-0000-0000-00006A630000}"/>
    <cellStyle name="쉼표 [0] 7 3 4 2 6" xfId="25500" xr:uid="{00000000-0005-0000-0000-00006B630000}"/>
    <cellStyle name="쉼표 [0] 7 3 4 2 7" xfId="25501" xr:uid="{00000000-0005-0000-0000-00006C630000}"/>
    <cellStyle name="쉼표 [0] 7 3 4 3" xfId="25502" xr:uid="{00000000-0005-0000-0000-00006D630000}"/>
    <cellStyle name="쉼표 [0] 7 3 4 3 2" xfId="25503" xr:uid="{00000000-0005-0000-0000-00006E630000}"/>
    <cellStyle name="쉼표 [0] 7 3 4 3 3" xfId="25504" xr:uid="{00000000-0005-0000-0000-00006F630000}"/>
    <cellStyle name="쉼표 [0] 7 3 4 3 4" xfId="25505" xr:uid="{00000000-0005-0000-0000-000070630000}"/>
    <cellStyle name="쉼표 [0] 7 3 4 3 5" xfId="25506" xr:uid="{00000000-0005-0000-0000-000071630000}"/>
    <cellStyle name="쉼표 [0] 7 3 4 3 6" xfId="25507" xr:uid="{00000000-0005-0000-0000-000072630000}"/>
    <cellStyle name="쉼표 [0] 7 3 4 4" xfId="25508" xr:uid="{00000000-0005-0000-0000-000073630000}"/>
    <cellStyle name="쉼표 [0] 7 3 4 4 2" xfId="25509" xr:uid="{00000000-0005-0000-0000-000074630000}"/>
    <cellStyle name="쉼표 [0] 7 3 4 4 3" xfId="25510" xr:uid="{00000000-0005-0000-0000-000075630000}"/>
    <cellStyle name="쉼표 [0] 7 3 4 5" xfId="25511" xr:uid="{00000000-0005-0000-0000-000076630000}"/>
    <cellStyle name="쉼표 [0] 7 3 4 5 2" xfId="25512" xr:uid="{00000000-0005-0000-0000-000077630000}"/>
    <cellStyle name="쉼표 [0] 7 3 4 6" xfId="25513" xr:uid="{00000000-0005-0000-0000-000078630000}"/>
    <cellStyle name="쉼표 [0] 7 3 4 7" xfId="25514" xr:uid="{00000000-0005-0000-0000-000079630000}"/>
    <cellStyle name="쉼표 [0] 7 3 4 8" xfId="25515" xr:uid="{00000000-0005-0000-0000-00007A630000}"/>
    <cellStyle name="쉼표 [0] 7 3 4 9" xfId="25516" xr:uid="{00000000-0005-0000-0000-00007B630000}"/>
    <cellStyle name="쉼표 [0] 7 3 5" xfId="25517" xr:uid="{00000000-0005-0000-0000-00007C630000}"/>
    <cellStyle name="쉼표 [0] 7 3 5 10" xfId="25518" xr:uid="{00000000-0005-0000-0000-00007D630000}"/>
    <cellStyle name="쉼표 [0] 7 3 5 2" xfId="25519" xr:uid="{00000000-0005-0000-0000-00007E630000}"/>
    <cellStyle name="쉼표 [0] 7 3 5 2 2" xfId="25520" xr:uid="{00000000-0005-0000-0000-00007F630000}"/>
    <cellStyle name="쉼표 [0] 7 3 5 2 3" xfId="25521" xr:uid="{00000000-0005-0000-0000-000080630000}"/>
    <cellStyle name="쉼표 [0] 7 3 5 2 4" xfId="25522" xr:uid="{00000000-0005-0000-0000-000081630000}"/>
    <cellStyle name="쉼표 [0] 7 3 5 2 5" xfId="25523" xr:uid="{00000000-0005-0000-0000-000082630000}"/>
    <cellStyle name="쉼표 [0] 7 3 5 2 6" xfId="25524" xr:uid="{00000000-0005-0000-0000-000083630000}"/>
    <cellStyle name="쉼표 [0] 7 3 5 3" xfId="25525" xr:uid="{00000000-0005-0000-0000-000084630000}"/>
    <cellStyle name="쉼표 [0] 7 3 5 3 2" xfId="25526" xr:uid="{00000000-0005-0000-0000-000085630000}"/>
    <cellStyle name="쉼표 [0] 7 3 5 3 3" xfId="25527" xr:uid="{00000000-0005-0000-0000-000086630000}"/>
    <cellStyle name="쉼표 [0] 7 3 5 4" xfId="25528" xr:uid="{00000000-0005-0000-0000-000087630000}"/>
    <cellStyle name="쉼표 [0] 7 3 5 4 2" xfId="25529" xr:uid="{00000000-0005-0000-0000-000088630000}"/>
    <cellStyle name="쉼표 [0] 7 3 5 4 3" xfId="25530" xr:uid="{00000000-0005-0000-0000-000089630000}"/>
    <cellStyle name="쉼표 [0] 7 3 5 5" xfId="25531" xr:uid="{00000000-0005-0000-0000-00008A630000}"/>
    <cellStyle name="쉼표 [0] 7 3 5 5 2" xfId="25532" xr:uid="{00000000-0005-0000-0000-00008B630000}"/>
    <cellStyle name="쉼표 [0] 7 3 5 6" xfId="25533" xr:uid="{00000000-0005-0000-0000-00008C630000}"/>
    <cellStyle name="쉼표 [0] 7 3 5 7" xfId="25534" xr:uid="{00000000-0005-0000-0000-00008D630000}"/>
    <cellStyle name="쉼표 [0] 7 3 5 8" xfId="25535" xr:uid="{00000000-0005-0000-0000-00008E630000}"/>
    <cellStyle name="쉼표 [0] 7 3 5 9" xfId="25536" xr:uid="{00000000-0005-0000-0000-00008F630000}"/>
    <cellStyle name="쉼표 [0] 7 3 6" xfId="25537" xr:uid="{00000000-0005-0000-0000-000090630000}"/>
    <cellStyle name="쉼표 [0] 7 3 6 10" xfId="25538" xr:uid="{00000000-0005-0000-0000-000091630000}"/>
    <cellStyle name="쉼표 [0] 7 3 6 2" xfId="25539" xr:uid="{00000000-0005-0000-0000-000092630000}"/>
    <cellStyle name="쉼표 [0] 7 3 6 2 2" xfId="25540" xr:uid="{00000000-0005-0000-0000-000093630000}"/>
    <cellStyle name="쉼표 [0] 7 3 6 2 3" xfId="25541" xr:uid="{00000000-0005-0000-0000-000094630000}"/>
    <cellStyle name="쉼표 [0] 7 3 6 3" xfId="25542" xr:uid="{00000000-0005-0000-0000-000095630000}"/>
    <cellStyle name="쉼표 [0] 7 3 6 3 2" xfId="25543" xr:uid="{00000000-0005-0000-0000-000096630000}"/>
    <cellStyle name="쉼표 [0] 7 3 6 3 3" xfId="25544" xr:uid="{00000000-0005-0000-0000-000097630000}"/>
    <cellStyle name="쉼표 [0] 7 3 6 4" xfId="25545" xr:uid="{00000000-0005-0000-0000-000098630000}"/>
    <cellStyle name="쉼표 [0] 7 3 6 4 2" xfId="25546" xr:uid="{00000000-0005-0000-0000-000099630000}"/>
    <cellStyle name="쉼표 [0] 7 3 6 5" xfId="25547" xr:uid="{00000000-0005-0000-0000-00009A630000}"/>
    <cellStyle name="쉼표 [0] 7 3 6 5 2" xfId="25548" xr:uid="{00000000-0005-0000-0000-00009B630000}"/>
    <cellStyle name="쉼표 [0] 7 3 6 6" xfId="25549" xr:uid="{00000000-0005-0000-0000-00009C630000}"/>
    <cellStyle name="쉼표 [0] 7 3 6 7" xfId="25550" xr:uid="{00000000-0005-0000-0000-00009D630000}"/>
    <cellStyle name="쉼표 [0] 7 3 6 8" xfId="25551" xr:uid="{00000000-0005-0000-0000-00009E630000}"/>
    <cellStyle name="쉼표 [0] 7 3 6 9" xfId="25552" xr:uid="{00000000-0005-0000-0000-00009F630000}"/>
    <cellStyle name="쉼표 [0] 7 3 7" xfId="25553" xr:uid="{00000000-0005-0000-0000-0000A0630000}"/>
    <cellStyle name="쉼표 [0] 7 3 7 2" xfId="25554" xr:uid="{00000000-0005-0000-0000-0000A1630000}"/>
    <cellStyle name="쉼표 [0] 7 3 7 3" xfId="25555" xr:uid="{00000000-0005-0000-0000-0000A2630000}"/>
    <cellStyle name="쉼표 [0] 7 3 8" xfId="25556" xr:uid="{00000000-0005-0000-0000-0000A3630000}"/>
    <cellStyle name="쉼표 [0] 7 3 8 2" xfId="25557" xr:uid="{00000000-0005-0000-0000-0000A4630000}"/>
    <cellStyle name="쉼표 [0] 7 3 8 3" xfId="25558" xr:uid="{00000000-0005-0000-0000-0000A5630000}"/>
    <cellStyle name="쉼표 [0] 7 3 9" xfId="25559" xr:uid="{00000000-0005-0000-0000-0000A6630000}"/>
    <cellStyle name="쉼표 [0] 7 3 9 2" xfId="25560" xr:uid="{00000000-0005-0000-0000-0000A7630000}"/>
    <cellStyle name="쉼표 [0] 7 3 9 3" xfId="25561" xr:uid="{00000000-0005-0000-0000-0000A8630000}"/>
    <cellStyle name="쉼표 [0] 7 4" xfId="25562" xr:uid="{00000000-0005-0000-0000-0000A9630000}"/>
    <cellStyle name="쉼표 [0] 7 4 10" xfId="25563" xr:uid="{00000000-0005-0000-0000-0000AA630000}"/>
    <cellStyle name="쉼표 [0] 7 4 10 2" xfId="25564" xr:uid="{00000000-0005-0000-0000-0000AB630000}"/>
    <cellStyle name="쉼표 [0] 7 4 11" xfId="25565" xr:uid="{00000000-0005-0000-0000-0000AC630000}"/>
    <cellStyle name="쉼표 [0] 7 4 12" xfId="25566" xr:uid="{00000000-0005-0000-0000-0000AD630000}"/>
    <cellStyle name="쉼표 [0] 7 4 13" xfId="25567" xr:uid="{00000000-0005-0000-0000-0000AE630000}"/>
    <cellStyle name="쉼표 [0] 7 4 14" xfId="25568" xr:uid="{00000000-0005-0000-0000-0000AF630000}"/>
    <cellStyle name="쉼표 [0] 7 4 15" xfId="25569" xr:uid="{00000000-0005-0000-0000-0000B0630000}"/>
    <cellStyle name="쉼표 [0] 7 4 2" xfId="25570" xr:uid="{00000000-0005-0000-0000-0000B1630000}"/>
    <cellStyle name="쉼표 [0] 7 4 2 10" xfId="25571" xr:uid="{00000000-0005-0000-0000-0000B2630000}"/>
    <cellStyle name="쉼표 [0] 7 4 2 11" xfId="25572" xr:uid="{00000000-0005-0000-0000-0000B3630000}"/>
    <cellStyle name="쉼표 [0] 7 4 2 12" xfId="25573" xr:uid="{00000000-0005-0000-0000-0000B4630000}"/>
    <cellStyle name="쉼표 [0] 7 4 2 2" xfId="25574" xr:uid="{00000000-0005-0000-0000-0000B5630000}"/>
    <cellStyle name="쉼표 [0] 7 4 2 2 10" xfId="25575" xr:uid="{00000000-0005-0000-0000-0000B6630000}"/>
    <cellStyle name="쉼표 [0] 7 4 2 2 2" xfId="25576" xr:uid="{00000000-0005-0000-0000-0000B7630000}"/>
    <cellStyle name="쉼표 [0] 7 4 2 2 2 2" xfId="25577" xr:uid="{00000000-0005-0000-0000-0000B8630000}"/>
    <cellStyle name="쉼표 [0] 7 4 2 2 2 2 2" xfId="25578" xr:uid="{00000000-0005-0000-0000-0000B9630000}"/>
    <cellStyle name="쉼표 [0] 7 4 2 2 2 2 3" xfId="25579" xr:uid="{00000000-0005-0000-0000-0000BA630000}"/>
    <cellStyle name="쉼표 [0] 7 4 2 2 2 2 4" xfId="25580" xr:uid="{00000000-0005-0000-0000-0000BB630000}"/>
    <cellStyle name="쉼표 [0] 7 4 2 2 2 2 5" xfId="25581" xr:uid="{00000000-0005-0000-0000-0000BC630000}"/>
    <cellStyle name="쉼표 [0] 7 4 2 2 2 3" xfId="25582" xr:uid="{00000000-0005-0000-0000-0000BD630000}"/>
    <cellStyle name="쉼표 [0] 7 4 2 2 2 4" xfId="25583" xr:uid="{00000000-0005-0000-0000-0000BE630000}"/>
    <cellStyle name="쉼표 [0] 7 4 2 2 2 5" xfId="25584" xr:uid="{00000000-0005-0000-0000-0000BF630000}"/>
    <cellStyle name="쉼표 [0] 7 4 2 2 2 6" xfId="25585" xr:uid="{00000000-0005-0000-0000-0000C0630000}"/>
    <cellStyle name="쉼표 [0] 7 4 2 2 2 7" xfId="25586" xr:uid="{00000000-0005-0000-0000-0000C1630000}"/>
    <cellStyle name="쉼표 [0] 7 4 2 2 3" xfId="25587" xr:uid="{00000000-0005-0000-0000-0000C2630000}"/>
    <cellStyle name="쉼표 [0] 7 4 2 2 3 2" xfId="25588" xr:uid="{00000000-0005-0000-0000-0000C3630000}"/>
    <cellStyle name="쉼표 [0] 7 4 2 2 3 3" xfId="25589" xr:uid="{00000000-0005-0000-0000-0000C4630000}"/>
    <cellStyle name="쉼표 [0] 7 4 2 2 3 4" xfId="25590" xr:uid="{00000000-0005-0000-0000-0000C5630000}"/>
    <cellStyle name="쉼표 [0] 7 4 2 2 3 5" xfId="25591" xr:uid="{00000000-0005-0000-0000-0000C6630000}"/>
    <cellStyle name="쉼표 [0] 7 4 2 2 3 6" xfId="25592" xr:uid="{00000000-0005-0000-0000-0000C7630000}"/>
    <cellStyle name="쉼표 [0] 7 4 2 2 4" xfId="25593" xr:uid="{00000000-0005-0000-0000-0000C8630000}"/>
    <cellStyle name="쉼표 [0] 7 4 2 2 4 2" xfId="25594" xr:uid="{00000000-0005-0000-0000-0000C9630000}"/>
    <cellStyle name="쉼표 [0] 7 4 2 2 5" xfId="25595" xr:uid="{00000000-0005-0000-0000-0000CA630000}"/>
    <cellStyle name="쉼표 [0] 7 4 2 2 5 2" xfId="25596" xr:uid="{00000000-0005-0000-0000-0000CB630000}"/>
    <cellStyle name="쉼표 [0] 7 4 2 2 6" xfId="25597" xr:uid="{00000000-0005-0000-0000-0000CC630000}"/>
    <cellStyle name="쉼표 [0] 7 4 2 2 7" xfId="25598" xr:uid="{00000000-0005-0000-0000-0000CD630000}"/>
    <cellStyle name="쉼표 [0] 7 4 2 2 8" xfId="25599" xr:uid="{00000000-0005-0000-0000-0000CE630000}"/>
    <cellStyle name="쉼표 [0] 7 4 2 2 9" xfId="25600" xr:uid="{00000000-0005-0000-0000-0000CF630000}"/>
    <cellStyle name="쉼표 [0] 7 4 2 3" xfId="25601" xr:uid="{00000000-0005-0000-0000-0000D0630000}"/>
    <cellStyle name="쉼표 [0] 7 4 2 3 10" xfId="25602" xr:uid="{00000000-0005-0000-0000-0000D1630000}"/>
    <cellStyle name="쉼표 [0] 7 4 2 3 2" xfId="25603" xr:uid="{00000000-0005-0000-0000-0000D2630000}"/>
    <cellStyle name="쉼표 [0] 7 4 2 3 2 2" xfId="25604" xr:uid="{00000000-0005-0000-0000-0000D3630000}"/>
    <cellStyle name="쉼표 [0] 7 4 2 3 2 3" xfId="25605" xr:uid="{00000000-0005-0000-0000-0000D4630000}"/>
    <cellStyle name="쉼표 [0] 7 4 2 3 2 4" xfId="25606" xr:uid="{00000000-0005-0000-0000-0000D5630000}"/>
    <cellStyle name="쉼표 [0] 7 4 2 3 2 5" xfId="25607" xr:uid="{00000000-0005-0000-0000-0000D6630000}"/>
    <cellStyle name="쉼표 [0] 7 4 2 3 2 6" xfId="25608" xr:uid="{00000000-0005-0000-0000-0000D7630000}"/>
    <cellStyle name="쉼표 [0] 7 4 2 3 3" xfId="25609" xr:uid="{00000000-0005-0000-0000-0000D8630000}"/>
    <cellStyle name="쉼표 [0] 7 4 2 3 3 2" xfId="25610" xr:uid="{00000000-0005-0000-0000-0000D9630000}"/>
    <cellStyle name="쉼표 [0] 7 4 2 3 4" xfId="25611" xr:uid="{00000000-0005-0000-0000-0000DA630000}"/>
    <cellStyle name="쉼표 [0] 7 4 2 3 4 2" xfId="25612" xr:uid="{00000000-0005-0000-0000-0000DB630000}"/>
    <cellStyle name="쉼표 [0] 7 4 2 3 5" xfId="25613" xr:uid="{00000000-0005-0000-0000-0000DC630000}"/>
    <cellStyle name="쉼표 [0] 7 4 2 3 5 2" xfId="25614" xr:uid="{00000000-0005-0000-0000-0000DD630000}"/>
    <cellStyle name="쉼표 [0] 7 4 2 3 6" xfId="25615" xr:uid="{00000000-0005-0000-0000-0000DE630000}"/>
    <cellStyle name="쉼표 [0] 7 4 2 3 7" xfId="25616" xr:uid="{00000000-0005-0000-0000-0000DF630000}"/>
    <cellStyle name="쉼표 [0] 7 4 2 3 8" xfId="25617" xr:uid="{00000000-0005-0000-0000-0000E0630000}"/>
    <cellStyle name="쉼표 [0] 7 4 2 3 9" xfId="25618" xr:uid="{00000000-0005-0000-0000-0000E1630000}"/>
    <cellStyle name="쉼표 [0] 7 4 2 4" xfId="25619" xr:uid="{00000000-0005-0000-0000-0000E2630000}"/>
    <cellStyle name="쉼표 [0] 7 4 2 4 2" xfId="25620" xr:uid="{00000000-0005-0000-0000-0000E3630000}"/>
    <cellStyle name="쉼표 [0] 7 4 2 4 3" xfId="25621" xr:uid="{00000000-0005-0000-0000-0000E4630000}"/>
    <cellStyle name="쉼표 [0] 7 4 2 4 4" xfId="25622" xr:uid="{00000000-0005-0000-0000-0000E5630000}"/>
    <cellStyle name="쉼표 [0] 7 4 2 4 5" xfId="25623" xr:uid="{00000000-0005-0000-0000-0000E6630000}"/>
    <cellStyle name="쉼표 [0] 7 4 2 4 6" xfId="25624" xr:uid="{00000000-0005-0000-0000-0000E7630000}"/>
    <cellStyle name="쉼표 [0] 7 4 2 5" xfId="25625" xr:uid="{00000000-0005-0000-0000-0000E8630000}"/>
    <cellStyle name="쉼표 [0] 7 4 2 5 2" xfId="25626" xr:uid="{00000000-0005-0000-0000-0000E9630000}"/>
    <cellStyle name="쉼표 [0] 7 4 2 6" xfId="25627" xr:uid="{00000000-0005-0000-0000-0000EA630000}"/>
    <cellStyle name="쉼표 [0] 7 4 2 6 2" xfId="25628" xr:uid="{00000000-0005-0000-0000-0000EB630000}"/>
    <cellStyle name="쉼표 [0] 7 4 2 7" xfId="25629" xr:uid="{00000000-0005-0000-0000-0000EC630000}"/>
    <cellStyle name="쉼표 [0] 7 4 2 7 2" xfId="25630" xr:uid="{00000000-0005-0000-0000-0000ED630000}"/>
    <cellStyle name="쉼표 [0] 7 4 2 8" xfId="25631" xr:uid="{00000000-0005-0000-0000-0000EE630000}"/>
    <cellStyle name="쉼표 [0] 7 4 2 9" xfId="25632" xr:uid="{00000000-0005-0000-0000-0000EF630000}"/>
    <cellStyle name="쉼표 [0] 7 4 3" xfId="25633" xr:uid="{00000000-0005-0000-0000-0000F0630000}"/>
    <cellStyle name="쉼표 [0] 7 4 3 10" xfId="25634" xr:uid="{00000000-0005-0000-0000-0000F1630000}"/>
    <cellStyle name="쉼표 [0] 7 4 3 2" xfId="25635" xr:uid="{00000000-0005-0000-0000-0000F2630000}"/>
    <cellStyle name="쉼표 [0] 7 4 3 2 2" xfId="25636" xr:uid="{00000000-0005-0000-0000-0000F3630000}"/>
    <cellStyle name="쉼표 [0] 7 4 3 2 2 2" xfId="25637" xr:uid="{00000000-0005-0000-0000-0000F4630000}"/>
    <cellStyle name="쉼표 [0] 7 4 3 2 2 3" xfId="25638" xr:uid="{00000000-0005-0000-0000-0000F5630000}"/>
    <cellStyle name="쉼표 [0] 7 4 3 2 2 4" xfId="25639" xr:uid="{00000000-0005-0000-0000-0000F6630000}"/>
    <cellStyle name="쉼표 [0] 7 4 3 2 2 5" xfId="25640" xr:uid="{00000000-0005-0000-0000-0000F7630000}"/>
    <cellStyle name="쉼표 [0] 7 4 3 2 3" xfId="25641" xr:uid="{00000000-0005-0000-0000-0000F8630000}"/>
    <cellStyle name="쉼표 [0] 7 4 3 2 4" xfId="25642" xr:uid="{00000000-0005-0000-0000-0000F9630000}"/>
    <cellStyle name="쉼표 [0] 7 4 3 2 5" xfId="25643" xr:uid="{00000000-0005-0000-0000-0000FA630000}"/>
    <cellStyle name="쉼표 [0] 7 4 3 2 6" xfId="25644" xr:uid="{00000000-0005-0000-0000-0000FB630000}"/>
    <cellStyle name="쉼표 [0] 7 4 3 2 7" xfId="25645" xr:uid="{00000000-0005-0000-0000-0000FC630000}"/>
    <cellStyle name="쉼표 [0] 7 4 3 3" xfId="25646" xr:uid="{00000000-0005-0000-0000-0000FD630000}"/>
    <cellStyle name="쉼표 [0] 7 4 3 3 2" xfId="25647" xr:uid="{00000000-0005-0000-0000-0000FE630000}"/>
    <cellStyle name="쉼표 [0] 7 4 3 3 3" xfId="25648" xr:uid="{00000000-0005-0000-0000-0000FF630000}"/>
    <cellStyle name="쉼표 [0] 7 4 3 3 4" xfId="25649" xr:uid="{00000000-0005-0000-0000-000000640000}"/>
    <cellStyle name="쉼표 [0] 7 4 3 3 5" xfId="25650" xr:uid="{00000000-0005-0000-0000-000001640000}"/>
    <cellStyle name="쉼표 [0] 7 4 3 3 6" xfId="25651" xr:uid="{00000000-0005-0000-0000-000002640000}"/>
    <cellStyle name="쉼표 [0] 7 4 3 4" xfId="25652" xr:uid="{00000000-0005-0000-0000-000003640000}"/>
    <cellStyle name="쉼표 [0] 7 4 3 4 2" xfId="25653" xr:uid="{00000000-0005-0000-0000-000004640000}"/>
    <cellStyle name="쉼표 [0] 7 4 3 4 3" xfId="25654" xr:uid="{00000000-0005-0000-0000-000005640000}"/>
    <cellStyle name="쉼표 [0] 7 4 3 5" xfId="25655" xr:uid="{00000000-0005-0000-0000-000006640000}"/>
    <cellStyle name="쉼표 [0] 7 4 3 5 2" xfId="25656" xr:uid="{00000000-0005-0000-0000-000007640000}"/>
    <cellStyle name="쉼표 [0] 7 4 3 6" xfId="25657" xr:uid="{00000000-0005-0000-0000-000008640000}"/>
    <cellStyle name="쉼표 [0] 7 4 3 7" xfId="25658" xr:uid="{00000000-0005-0000-0000-000009640000}"/>
    <cellStyle name="쉼표 [0] 7 4 3 8" xfId="25659" xr:uid="{00000000-0005-0000-0000-00000A640000}"/>
    <cellStyle name="쉼표 [0] 7 4 3 9" xfId="25660" xr:uid="{00000000-0005-0000-0000-00000B640000}"/>
    <cellStyle name="쉼표 [0] 7 4 4" xfId="25661" xr:uid="{00000000-0005-0000-0000-00000C640000}"/>
    <cellStyle name="쉼표 [0] 7 4 4 10" xfId="25662" xr:uid="{00000000-0005-0000-0000-00000D640000}"/>
    <cellStyle name="쉼표 [0] 7 4 4 2" xfId="25663" xr:uid="{00000000-0005-0000-0000-00000E640000}"/>
    <cellStyle name="쉼표 [0] 7 4 4 2 2" xfId="25664" xr:uid="{00000000-0005-0000-0000-00000F640000}"/>
    <cellStyle name="쉼표 [0] 7 4 4 2 2 2" xfId="25665" xr:uid="{00000000-0005-0000-0000-000010640000}"/>
    <cellStyle name="쉼표 [0] 7 4 4 2 2 3" xfId="25666" xr:uid="{00000000-0005-0000-0000-000011640000}"/>
    <cellStyle name="쉼표 [0] 7 4 4 2 2 4" xfId="25667" xr:uid="{00000000-0005-0000-0000-000012640000}"/>
    <cellStyle name="쉼표 [0] 7 4 4 2 2 5" xfId="25668" xr:uid="{00000000-0005-0000-0000-000013640000}"/>
    <cellStyle name="쉼표 [0] 7 4 4 2 3" xfId="25669" xr:uid="{00000000-0005-0000-0000-000014640000}"/>
    <cellStyle name="쉼표 [0] 7 4 4 2 4" xfId="25670" xr:uid="{00000000-0005-0000-0000-000015640000}"/>
    <cellStyle name="쉼표 [0] 7 4 4 2 5" xfId="25671" xr:uid="{00000000-0005-0000-0000-000016640000}"/>
    <cellStyle name="쉼표 [0] 7 4 4 2 6" xfId="25672" xr:uid="{00000000-0005-0000-0000-000017640000}"/>
    <cellStyle name="쉼표 [0] 7 4 4 2 7" xfId="25673" xr:uid="{00000000-0005-0000-0000-000018640000}"/>
    <cellStyle name="쉼표 [0] 7 4 4 3" xfId="25674" xr:uid="{00000000-0005-0000-0000-000019640000}"/>
    <cellStyle name="쉼표 [0] 7 4 4 3 2" xfId="25675" xr:uid="{00000000-0005-0000-0000-00001A640000}"/>
    <cellStyle name="쉼표 [0] 7 4 4 3 3" xfId="25676" xr:uid="{00000000-0005-0000-0000-00001B640000}"/>
    <cellStyle name="쉼표 [0] 7 4 4 3 4" xfId="25677" xr:uid="{00000000-0005-0000-0000-00001C640000}"/>
    <cellStyle name="쉼표 [0] 7 4 4 3 5" xfId="25678" xr:uid="{00000000-0005-0000-0000-00001D640000}"/>
    <cellStyle name="쉼표 [0] 7 4 4 3 6" xfId="25679" xr:uid="{00000000-0005-0000-0000-00001E640000}"/>
    <cellStyle name="쉼표 [0] 7 4 4 4" xfId="25680" xr:uid="{00000000-0005-0000-0000-00001F640000}"/>
    <cellStyle name="쉼표 [0] 7 4 4 4 2" xfId="25681" xr:uid="{00000000-0005-0000-0000-000020640000}"/>
    <cellStyle name="쉼표 [0] 7 4 4 4 3" xfId="25682" xr:uid="{00000000-0005-0000-0000-000021640000}"/>
    <cellStyle name="쉼표 [0] 7 4 4 5" xfId="25683" xr:uid="{00000000-0005-0000-0000-000022640000}"/>
    <cellStyle name="쉼표 [0] 7 4 4 5 2" xfId="25684" xr:uid="{00000000-0005-0000-0000-000023640000}"/>
    <cellStyle name="쉼표 [0] 7 4 4 6" xfId="25685" xr:uid="{00000000-0005-0000-0000-000024640000}"/>
    <cellStyle name="쉼표 [0] 7 4 4 7" xfId="25686" xr:uid="{00000000-0005-0000-0000-000025640000}"/>
    <cellStyle name="쉼표 [0] 7 4 4 8" xfId="25687" xr:uid="{00000000-0005-0000-0000-000026640000}"/>
    <cellStyle name="쉼표 [0] 7 4 4 9" xfId="25688" xr:uid="{00000000-0005-0000-0000-000027640000}"/>
    <cellStyle name="쉼표 [0] 7 4 5" xfId="25689" xr:uid="{00000000-0005-0000-0000-000028640000}"/>
    <cellStyle name="쉼표 [0] 7 4 5 10" xfId="25690" xr:uid="{00000000-0005-0000-0000-000029640000}"/>
    <cellStyle name="쉼표 [0] 7 4 5 2" xfId="25691" xr:uid="{00000000-0005-0000-0000-00002A640000}"/>
    <cellStyle name="쉼표 [0] 7 4 5 2 2" xfId="25692" xr:uid="{00000000-0005-0000-0000-00002B640000}"/>
    <cellStyle name="쉼표 [0] 7 4 5 2 3" xfId="25693" xr:uid="{00000000-0005-0000-0000-00002C640000}"/>
    <cellStyle name="쉼표 [0] 7 4 5 2 4" xfId="25694" xr:uid="{00000000-0005-0000-0000-00002D640000}"/>
    <cellStyle name="쉼표 [0] 7 4 5 2 5" xfId="25695" xr:uid="{00000000-0005-0000-0000-00002E640000}"/>
    <cellStyle name="쉼표 [0] 7 4 5 2 6" xfId="25696" xr:uid="{00000000-0005-0000-0000-00002F640000}"/>
    <cellStyle name="쉼표 [0] 7 4 5 3" xfId="25697" xr:uid="{00000000-0005-0000-0000-000030640000}"/>
    <cellStyle name="쉼표 [0] 7 4 5 3 2" xfId="25698" xr:uid="{00000000-0005-0000-0000-000031640000}"/>
    <cellStyle name="쉼표 [0] 7 4 5 3 3" xfId="25699" xr:uid="{00000000-0005-0000-0000-000032640000}"/>
    <cellStyle name="쉼표 [0] 7 4 5 4" xfId="25700" xr:uid="{00000000-0005-0000-0000-000033640000}"/>
    <cellStyle name="쉼표 [0] 7 4 5 4 2" xfId="25701" xr:uid="{00000000-0005-0000-0000-000034640000}"/>
    <cellStyle name="쉼표 [0] 7 4 5 5" xfId="25702" xr:uid="{00000000-0005-0000-0000-000035640000}"/>
    <cellStyle name="쉼표 [0] 7 4 5 5 2" xfId="25703" xr:uid="{00000000-0005-0000-0000-000036640000}"/>
    <cellStyle name="쉼표 [0] 7 4 5 6" xfId="25704" xr:uid="{00000000-0005-0000-0000-000037640000}"/>
    <cellStyle name="쉼표 [0] 7 4 5 7" xfId="25705" xr:uid="{00000000-0005-0000-0000-000038640000}"/>
    <cellStyle name="쉼표 [0] 7 4 5 8" xfId="25706" xr:uid="{00000000-0005-0000-0000-000039640000}"/>
    <cellStyle name="쉼표 [0] 7 4 5 9" xfId="25707" xr:uid="{00000000-0005-0000-0000-00003A640000}"/>
    <cellStyle name="쉼표 [0] 7 4 6" xfId="25708" xr:uid="{00000000-0005-0000-0000-00003B640000}"/>
    <cellStyle name="쉼표 [0] 7 4 6 10" xfId="25709" xr:uid="{00000000-0005-0000-0000-00003C640000}"/>
    <cellStyle name="쉼표 [0] 7 4 6 2" xfId="25710" xr:uid="{00000000-0005-0000-0000-00003D640000}"/>
    <cellStyle name="쉼표 [0] 7 4 6 2 2" xfId="25711" xr:uid="{00000000-0005-0000-0000-00003E640000}"/>
    <cellStyle name="쉼표 [0] 7 4 6 3" xfId="25712" xr:uid="{00000000-0005-0000-0000-00003F640000}"/>
    <cellStyle name="쉼표 [0] 7 4 6 3 2" xfId="25713" xr:uid="{00000000-0005-0000-0000-000040640000}"/>
    <cellStyle name="쉼표 [0] 7 4 6 4" xfId="25714" xr:uid="{00000000-0005-0000-0000-000041640000}"/>
    <cellStyle name="쉼표 [0] 7 4 6 4 2" xfId="25715" xr:uid="{00000000-0005-0000-0000-000042640000}"/>
    <cellStyle name="쉼표 [0] 7 4 6 5" xfId="25716" xr:uid="{00000000-0005-0000-0000-000043640000}"/>
    <cellStyle name="쉼표 [0] 7 4 6 5 2" xfId="25717" xr:uid="{00000000-0005-0000-0000-000044640000}"/>
    <cellStyle name="쉼표 [0] 7 4 6 6" xfId="25718" xr:uid="{00000000-0005-0000-0000-000045640000}"/>
    <cellStyle name="쉼표 [0] 7 4 6 7" xfId="25719" xr:uid="{00000000-0005-0000-0000-000046640000}"/>
    <cellStyle name="쉼표 [0] 7 4 6 8" xfId="25720" xr:uid="{00000000-0005-0000-0000-000047640000}"/>
    <cellStyle name="쉼표 [0] 7 4 6 9" xfId="25721" xr:uid="{00000000-0005-0000-0000-000048640000}"/>
    <cellStyle name="쉼표 [0] 7 4 7" xfId="25722" xr:uid="{00000000-0005-0000-0000-000049640000}"/>
    <cellStyle name="쉼표 [0] 7 4 7 2" xfId="25723" xr:uid="{00000000-0005-0000-0000-00004A640000}"/>
    <cellStyle name="쉼표 [0] 7 4 7 3" xfId="25724" xr:uid="{00000000-0005-0000-0000-00004B640000}"/>
    <cellStyle name="쉼표 [0] 7 4 8" xfId="25725" xr:uid="{00000000-0005-0000-0000-00004C640000}"/>
    <cellStyle name="쉼표 [0] 7 4 8 2" xfId="25726" xr:uid="{00000000-0005-0000-0000-00004D640000}"/>
    <cellStyle name="쉼표 [0] 7 4 8 3" xfId="25727" xr:uid="{00000000-0005-0000-0000-00004E640000}"/>
    <cellStyle name="쉼표 [0] 7 4 9" xfId="25728" xr:uid="{00000000-0005-0000-0000-00004F640000}"/>
    <cellStyle name="쉼표 [0] 7 4 9 2" xfId="25729" xr:uid="{00000000-0005-0000-0000-000050640000}"/>
    <cellStyle name="쉼표 [0] 7 5" xfId="25730" xr:uid="{00000000-0005-0000-0000-000051640000}"/>
    <cellStyle name="쉼표 [0] 7 5 10" xfId="25731" xr:uid="{00000000-0005-0000-0000-000052640000}"/>
    <cellStyle name="쉼표 [0] 7 5 11" xfId="25732" xr:uid="{00000000-0005-0000-0000-000053640000}"/>
    <cellStyle name="쉼표 [0] 7 5 12" xfId="25733" xr:uid="{00000000-0005-0000-0000-000054640000}"/>
    <cellStyle name="쉼표 [0] 7 5 13" xfId="25734" xr:uid="{00000000-0005-0000-0000-000055640000}"/>
    <cellStyle name="쉼표 [0] 7 5 14" xfId="25735" xr:uid="{00000000-0005-0000-0000-000056640000}"/>
    <cellStyle name="쉼표 [0] 7 5 2" xfId="25736" xr:uid="{00000000-0005-0000-0000-000057640000}"/>
    <cellStyle name="쉼표 [0] 7 5 2 10" xfId="25737" xr:uid="{00000000-0005-0000-0000-000058640000}"/>
    <cellStyle name="쉼표 [0] 7 5 2 11" xfId="25738" xr:uid="{00000000-0005-0000-0000-000059640000}"/>
    <cellStyle name="쉼표 [0] 7 5 2 12" xfId="25739" xr:uid="{00000000-0005-0000-0000-00005A640000}"/>
    <cellStyle name="쉼표 [0] 7 5 2 2" xfId="25740" xr:uid="{00000000-0005-0000-0000-00005B640000}"/>
    <cellStyle name="쉼표 [0] 7 5 2 2 10" xfId="25741" xr:uid="{00000000-0005-0000-0000-00005C640000}"/>
    <cellStyle name="쉼표 [0] 7 5 2 2 2" xfId="25742" xr:uid="{00000000-0005-0000-0000-00005D640000}"/>
    <cellStyle name="쉼표 [0] 7 5 2 2 2 2" xfId="25743" xr:uid="{00000000-0005-0000-0000-00005E640000}"/>
    <cellStyle name="쉼표 [0] 7 5 2 2 2 2 2" xfId="25744" xr:uid="{00000000-0005-0000-0000-00005F640000}"/>
    <cellStyle name="쉼표 [0] 7 5 2 2 2 2 3" xfId="25745" xr:uid="{00000000-0005-0000-0000-000060640000}"/>
    <cellStyle name="쉼표 [0] 7 5 2 2 2 2 4" xfId="25746" xr:uid="{00000000-0005-0000-0000-000061640000}"/>
    <cellStyle name="쉼표 [0] 7 5 2 2 2 2 5" xfId="25747" xr:uid="{00000000-0005-0000-0000-000062640000}"/>
    <cellStyle name="쉼표 [0] 7 5 2 2 2 3" xfId="25748" xr:uid="{00000000-0005-0000-0000-000063640000}"/>
    <cellStyle name="쉼표 [0] 7 5 2 2 2 4" xfId="25749" xr:uid="{00000000-0005-0000-0000-000064640000}"/>
    <cellStyle name="쉼표 [0] 7 5 2 2 2 5" xfId="25750" xr:uid="{00000000-0005-0000-0000-000065640000}"/>
    <cellStyle name="쉼표 [0] 7 5 2 2 2 6" xfId="25751" xr:uid="{00000000-0005-0000-0000-000066640000}"/>
    <cellStyle name="쉼표 [0] 7 5 2 2 2 7" xfId="25752" xr:uid="{00000000-0005-0000-0000-000067640000}"/>
    <cellStyle name="쉼표 [0] 7 5 2 2 3" xfId="25753" xr:uid="{00000000-0005-0000-0000-000068640000}"/>
    <cellStyle name="쉼표 [0] 7 5 2 2 3 2" xfId="25754" xr:uid="{00000000-0005-0000-0000-000069640000}"/>
    <cellStyle name="쉼표 [0] 7 5 2 2 3 3" xfId="25755" xr:uid="{00000000-0005-0000-0000-00006A640000}"/>
    <cellStyle name="쉼표 [0] 7 5 2 2 3 4" xfId="25756" xr:uid="{00000000-0005-0000-0000-00006B640000}"/>
    <cellStyle name="쉼표 [0] 7 5 2 2 3 5" xfId="25757" xr:uid="{00000000-0005-0000-0000-00006C640000}"/>
    <cellStyle name="쉼표 [0] 7 5 2 2 3 6" xfId="25758" xr:uid="{00000000-0005-0000-0000-00006D640000}"/>
    <cellStyle name="쉼표 [0] 7 5 2 2 4" xfId="25759" xr:uid="{00000000-0005-0000-0000-00006E640000}"/>
    <cellStyle name="쉼표 [0] 7 5 2 2 4 2" xfId="25760" xr:uid="{00000000-0005-0000-0000-00006F640000}"/>
    <cellStyle name="쉼표 [0] 7 5 2 2 5" xfId="25761" xr:uid="{00000000-0005-0000-0000-000070640000}"/>
    <cellStyle name="쉼표 [0] 7 5 2 2 5 2" xfId="25762" xr:uid="{00000000-0005-0000-0000-000071640000}"/>
    <cellStyle name="쉼표 [0] 7 5 2 2 6" xfId="25763" xr:uid="{00000000-0005-0000-0000-000072640000}"/>
    <cellStyle name="쉼표 [0] 7 5 2 2 7" xfId="25764" xr:uid="{00000000-0005-0000-0000-000073640000}"/>
    <cellStyle name="쉼표 [0] 7 5 2 2 8" xfId="25765" xr:uid="{00000000-0005-0000-0000-000074640000}"/>
    <cellStyle name="쉼표 [0] 7 5 2 2 9" xfId="25766" xr:uid="{00000000-0005-0000-0000-000075640000}"/>
    <cellStyle name="쉼표 [0] 7 5 2 3" xfId="25767" xr:uid="{00000000-0005-0000-0000-000076640000}"/>
    <cellStyle name="쉼표 [0] 7 5 2 3 10" xfId="25768" xr:uid="{00000000-0005-0000-0000-000077640000}"/>
    <cellStyle name="쉼표 [0] 7 5 2 3 2" xfId="25769" xr:uid="{00000000-0005-0000-0000-000078640000}"/>
    <cellStyle name="쉼표 [0] 7 5 2 3 2 2" xfId="25770" xr:uid="{00000000-0005-0000-0000-000079640000}"/>
    <cellStyle name="쉼표 [0] 7 5 2 3 2 3" xfId="25771" xr:uid="{00000000-0005-0000-0000-00007A640000}"/>
    <cellStyle name="쉼표 [0] 7 5 2 3 2 4" xfId="25772" xr:uid="{00000000-0005-0000-0000-00007B640000}"/>
    <cellStyle name="쉼표 [0] 7 5 2 3 2 5" xfId="25773" xr:uid="{00000000-0005-0000-0000-00007C640000}"/>
    <cellStyle name="쉼표 [0] 7 5 2 3 2 6" xfId="25774" xr:uid="{00000000-0005-0000-0000-00007D640000}"/>
    <cellStyle name="쉼표 [0] 7 5 2 3 3" xfId="25775" xr:uid="{00000000-0005-0000-0000-00007E640000}"/>
    <cellStyle name="쉼표 [0] 7 5 2 3 3 2" xfId="25776" xr:uid="{00000000-0005-0000-0000-00007F640000}"/>
    <cellStyle name="쉼표 [0] 7 5 2 3 4" xfId="25777" xr:uid="{00000000-0005-0000-0000-000080640000}"/>
    <cellStyle name="쉼표 [0] 7 5 2 3 4 2" xfId="25778" xr:uid="{00000000-0005-0000-0000-000081640000}"/>
    <cellStyle name="쉼표 [0] 7 5 2 3 5" xfId="25779" xr:uid="{00000000-0005-0000-0000-000082640000}"/>
    <cellStyle name="쉼표 [0] 7 5 2 3 5 2" xfId="25780" xr:uid="{00000000-0005-0000-0000-000083640000}"/>
    <cellStyle name="쉼표 [0] 7 5 2 3 6" xfId="25781" xr:uid="{00000000-0005-0000-0000-000084640000}"/>
    <cellStyle name="쉼표 [0] 7 5 2 3 7" xfId="25782" xr:uid="{00000000-0005-0000-0000-000085640000}"/>
    <cellStyle name="쉼표 [0] 7 5 2 3 8" xfId="25783" xr:uid="{00000000-0005-0000-0000-000086640000}"/>
    <cellStyle name="쉼표 [0] 7 5 2 3 9" xfId="25784" xr:uid="{00000000-0005-0000-0000-000087640000}"/>
    <cellStyle name="쉼표 [0] 7 5 2 4" xfId="25785" xr:uid="{00000000-0005-0000-0000-000088640000}"/>
    <cellStyle name="쉼표 [0] 7 5 2 4 2" xfId="25786" xr:uid="{00000000-0005-0000-0000-000089640000}"/>
    <cellStyle name="쉼표 [0] 7 5 2 4 3" xfId="25787" xr:uid="{00000000-0005-0000-0000-00008A640000}"/>
    <cellStyle name="쉼표 [0] 7 5 2 4 4" xfId="25788" xr:uid="{00000000-0005-0000-0000-00008B640000}"/>
    <cellStyle name="쉼표 [0] 7 5 2 4 5" xfId="25789" xr:uid="{00000000-0005-0000-0000-00008C640000}"/>
    <cellStyle name="쉼표 [0] 7 5 2 4 6" xfId="25790" xr:uid="{00000000-0005-0000-0000-00008D640000}"/>
    <cellStyle name="쉼표 [0] 7 5 2 5" xfId="25791" xr:uid="{00000000-0005-0000-0000-00008E640000}"/>
    <cellStyle name="쉼표 [0] 7 5 2 5 2" xfId="25792" xr:uid="{00000000-0005-0000-0000-00008F640000}"/>
    <cellStyle name="쉼표 [0] 7 5 2 6" xfId="25793" xr:uid="{00000000-0005-0000-0000-000090640000}"/>
    <cellStyle name="쉼표 [0] 7 5 2 6 2" xfId="25794" xr:uid="{00000000-0005-0000-0000-000091640000}"/>
    <cellStyle name="쉼표 [0] 7 5 2 7" xfId="25795" xr:uid="{00000000-0005-0000-0000-000092640000}"/>
    <cellStyle name="쉼표 [0] 7 5 2 7 2" xfId="25796" xr:uid="{00000000-0005-0000-0000-000093640000}"/>
    <cellStyle name="쉼표 [0] 7 5 2 8" xfId="25797" xr:uid="{00000000-0005-0000-0000-000094640000}"/>
    <cellStyle name="쉼표 [0] 7 5 2 9" xfId="25798" xr:uid="{00000000-0005-0000-0000-000095640000}"/>
    <cellStyle name="쉼표 [0] 7 5 3" xfId="25799" xr:uid="{00000000-0005-0000-0000-000096640000}"/>
    <cellStyle name="쉼표 [0] 7 5 3 10" xfId="25800" xr:uid="{00000000-0005-0000-0000-000097640000}"/>
    <cellStyle name="쉼표 [0] 7 5 3 2" xfId="25801" xr:uid="{00000000-0005-0000-0000-000098640000}"/>
    <cellStyle name="쉼표 [0] 7 5 3 2 2" xfId="25802" xr:uid="{00000000-0005-0000-0000-000099640000}"/>
    <cellStyle name="쉼표 [0] 7 5 3 2 2 2" xfId="25803" xr:uid="{00000000-0005-0000-0000-00009A640000}"/>
    <cellStyle name="쉼표 [0] 7 5 3 2 2 3" xfId="25804" xr:uid="{00000000-0005-0000-0000-00009B640000}"/>
    <cellStyle name="쉼표 [0] 7 5 3 2 2 4" xfId="25805" xr:uid="{00000000-0005-0000-0000-00009C640000}"/>
    <cellStyle name="쉼표 [0] 7 5 3 2 2 5" xfId="25806" xr:uid="{00000000-0005-0000-0000-00009D640000}"/>
    <cellStyle name="쉼표 [0] 7 5 3 2 3" xfId="25807" xr:uid="{00000000-0005-0000-0000-00009E640000}"/>
    <cellStyle name="쉼표 [0] 7 5 3 2 4" xfId="25808" xr:uid="{00000000-0005-0000-0000-00009F640000}"/>
    <cellStyle name="쉼표 [0] 7 5 3 2 5" xfId="25809" xr:uid="{00000000-0005-0000-0000-0000A0640000}"/>
    <cellStyle name="쉼표 [0] 7 5 3 2 6" xfId="25810" xr:uid="{00000000-0005-0000-0000-0000A1640000}"/>
    <cellStyle name="쉼표 [0] 7 5 3 2 7" xfId="25811" xr:uid="{00000000-0005-0000-0000-0000A2640000}"/>
    <cellStyle name="쉼표 [0] 7 5 3 3" xfId="25812" xr:uid="{00000000-0005-0000-0000-0000A3640000}"/>
    <cellStyle name="쉼표 [0] 7 5 3 3 2" xfId="25813" xr:uid="{00000000-0005-0000-0000-0000A4640000}"/>
    <cellStyle name="쉼표 [0] 7 5 3 3 3" xfId="25814" xr:uid="{00000000-0005-0000-0000-0000A5640000}"/>
    <cellStyle name="쉼표 [0] 7 5 3 3 4" xfId="25815" xr:uid="{00000000-0005-0000-0000-0000A6640000}"/>
    <cellStyle name="쉼표 [0] 7 5 3 3 5" xfId="25816" xr:uid="{00000000-0005-0000-0000-0000A7640000}"/>
    <cellStyle name="쉼표 [0] 7 5 3 3 6" xfId="25817" xr:uid="{00000000-0005-0000-0000-0000A8640000}"/>
    <cellStyle name="쉼표 [0] 7 5 3 4" xfId="25818" xr:uid="{00000000-0005-0000-0000-0000A9640000}"/>
    <cellStyle name="쉼표 [0] 7 5 3 4 2" xfId="25819" xr:uid="{00000000-0005-0000-0000-0000AA640000}"/>
    <cellStyle name="쉼표 [0] 7 5 3 5" xfId="25820" xr:uid="{00000000-0005-0000-0000-0000AB640000}"/>
    <cellStyle name="쉼표 [0] 7 5 3 5 2" xfId="25821" xr:uid="{00000000-0005-0000-0000-0000AC640000}"/>
    <cellStyle name="쉼표 [0] 7 5 3 6" xfId="25822" xr:uid="{00000000-0005-0000-0000-0000AD640000}"/>
    <cellStyle name="쉼표 [0] 7 5 3 7" xfId="25823" xr:uid="{00000000-0005-0000-0000-0000AE640000}"/>
    <cellStyle name="쉼표 [0] 7 5 3 8" xfId="25824" xr:uid="{00000000-0005-0000-0000-0000AF640000}"/>
    <cellStyle name="쉼표 [0] 7 5 3 9" xfId="25825" xr:uid="{00000000-0005-0000-0000-0000B0640000}"/>
    <cellStyle name="쉼표 [0] 7 5 4" xfId="25826" xr:uid="{00000000-0005-0000-0000-0000B1640000}"/>
    <cellStyle name="쉼표 [0] 7 5 4 10" xfId="25827" xr:uid="{00000000-0005-0000-0000-0000B2640000}"/>
    <cellStyle name="쉼표 [0] 7 5 4 2" xfId="25828" xr:uid="{00000000-0005-0000-0000-0000B3640000}"/>
    <cellStyle name="쉼표 [0] 7 5 4 2 2" xfId="25829" xr:uid="{00000000-0005-0000-0000-0000B4640000}"/>
    <cellStyle name="쉼표 [0] 7 5 4 2 2 2" xfId="25830" xr:uid="{00000000-0005-0000-0000-0000B5640000}"/>
    <cellStyle name="쉼표 [0] 7 5 4 2 2 3" xfId="25831" xr:uid="{00000000-0005-0000-0000-0000B6640000}"/>
    <cellStyle name="쉼표 [0] 7 5 4 2 2 4" xfId="25832" xr:uid="{00000000-0005-0000-0000-0000B7640000}"/>
    <cellStyle name="쉼표 [0] 7 5 4 2 2 5" xfId="25833" xr:uid="{00000000-0005-0000-0000-0000B8640000}"/>
    <cellStyle name="쉼표 [0] 7 5 4 2 3" xfId="25834" xr:uid="{00000000-0005-0000-0000-0000B9640000}"/>
    <cellStyle name="쉼표 [0] 7 5 4 2 4" xfId="25835" xr:uid="{00000000-0005-0000-0000-0000BA640000}"/>
    <cellStyle name="쉼표 [0] 7 5 4 2 5" xfId="25836" xr:uid="{00000000-0005-0000-0000-0000BB640000}"/>
    <cellStyle name="쉼표 [0] 7 5 4 2 6" xfId="25837" xr:uid="{00000000-0005-0000-0000-0000BC640000}"/>
    <cellStyle name="쉼표 [0] 7 5 4 2 7" xfId="25838" xr:uid="{00000000-0005-0000-0000-0000BD640000}"/>
    <cellStyle name="쉼표 [0] 7 5 4 3" xfId="25839" xr:uid="{00000000-0005-0000-0000-0000BE640000}"/>
    <cellStyle name="쉼표 [0] 7 5 4 3 2" xfId="25840" xr:uid="{00000000-0005-0000-0000-0000BF640000}"/>
    <cellStyle name="쉼표 [0] 7 5 4 3 3" xfId="25841" xr:uid="{00000000-0005-0000-0000-0000C0640000}"/>
    <cellStyle name="쉼표 [0] 7 5 4 3 4" xfId="25842" xr:uid="{00000000-0005-0000-0000-0000C1640000}"/>
    <cellStyle name="쉼표 [0] 7 5 4 3 5" xfId="25843" xr:uid="{00000000-0005-0000-0000-0000C2640000}"/>
    <cellStyle name="쉼표 [0] 7 5 4 3 6" xfId="25844" xr:uid="{00000000-0005-0000-0000-0000C3640000}"/>
    <cellStyle name="쉼표 [0] 7 5 4 4" xfId="25845" xr:uid="{00000000-0005-0000-0000-0000C4640000}"/>
    <cellStyle name="쉼표 [0] 7 5 4 4 2" xfId="25846" xr:uid="{00000000-0005-0000-0000-0000C5640000}"/>
    <cellStyle name="쉼표 [0] 7 5 4 5" xfId="25847" xr:uid="{00000000-0005-0000-0000-0000C6640000}"/>
    <cellStyle name="쉼표 [0] 7 5 4 5 2" xfId="25848" xr:uid="{00000000-0005-0000-0000-0000C7640000}"/>
    <cellStyle name="쉼표 [0] 7 5 4 6" xfId="25849" xr:uid="{00000000-0005-0000-0000-0000C8640000}"/>
    <cellStyle name="쉼표 [0] 7 5 4 7" xfId="25850" xr:uid="{00000000-0005-0000-0000-0000C9640000}"/>
    <cellStyle name="쉼표 [0] 7 5 4 8" xfId="25851" xr:uid="{00000000-0005-0000-0000-0000CA640000}"/>
    <cellStyle name="쉼표 [0] 7 5 4 9" xfId="25852" xr:uid="{00000000-0005-0000-0000-0000CB640000}"/>
    <cellStyle name="쉼표 [0] 7 5 5" xfId="25853" xr:uid="{00000000-0005-0000-0000-0000CC640000}"/>
    <cellStyle name="쉼표 [0] 7 5 5 10" xfId="25854" xr:uid="{00000000-0005-0000-0000-0000CD640000}"/>
    <cellStyle name="쉼표 [0] 7 5 5 2" xfId="25855" xr:uid="{00000000-0005-0000-0000-0000CE640000}"/>
    <cellStyle name="쉼표 [0] 7 5 5 2 2" xfId="25856" xr:uid="{00000000-0005-0000-0000-0000CF640000}"/>
    <cellStyle name="쉼표 [0] 7 5 5 2 3" xfId="25857" xr:uid="{00000000-0005-0000-0000-0000D0640000}"/>
    <cellStyle name="쉼표 [0] 7 5 5 2 4" xfId="25858" xr:uid="{00000000-0005-0000-0000-0000D1640000}"/>
    <cellStyle name="쉼표 [0] 7 5 5 2 5" xfId="25859" xr:uid="{00000000-0005-0000-0000-0000D2640000}"/>
    <cellStyle name="쉼표 [0] 7 5 5 2 6" xfId="25860" xr:uid="{00000000-0005-0000-0000-0000D3640000}"/>
    <cellStyle name="쉼표 [0] 7 5 5 3" xfId="25861" xr:uid="{00000000-0005-0000-0000-0000D4640000}"/>
    <cellStyle name="쉼표 [0] 7 5 5 3 2" xfId="25862" xr:uid="{00000000-0005-0000-0000-0000D5640000}"/>
    <cellStyle name="쉼표 [0] 7 5 5 4" xfId="25863" xr:uid="{00000000-0005-0000-0000-0000D6640000}"/>
    <cellStyle name="쉼표 [0] 7 5 5 4 2" xfId="25864" xr:uid="{00000000-0005-0000-0000-0000D7640000}"/>
    <cellStyle name="쉼표 [0] 7 5 5 5" xfId="25865" xr:uid="{00000000-0005-0000-0000-0000D8640000}"/>
    <cellStyle name="쉼표 [0] 7 5 5 5 2" xfId="25866" xr:uid="{00000000-0005-0000-0000-0000D9640000}"/>
    <cellStyle name="쉼표 [0] 7 5 5 6" xfId="25867" xr:uid="{00000000-0005-0000-0000-0000DA640000}"/>
    <cellStyle name="쉼표 [0] 7 5 5 7" xfId="25868" xr:uid="{00000000-0005-0000-0000-0000DB640000}"/>
    <cellStyle name="쉼표 [0] 7 5 5 8" xfId="25869" xr:uid="{00000000-0005-0000-0000-0000DC640000}"/>
    <cellStyle name="쉼표 [0] 7 5 5 9" xfId="25870" xr:uid="{00000000-0005-0000-0000-0000DD640000}"/>
    <cellStyle name="쉼표 [0] 7 5 6" xfId="25871" xr:uid="{00000000-0005-0000-0000-0000DE640000}"/>
    <cellStyle name="쉼표 [0] 7 5 6 2" xfId="25872" xr:uid="{00000000-0005-0000-0000-0000DF640000}"/>
    <cellStyle name="쉼표 [0] 7 5 6 3" xfId="25873" xr:uid="{00000000-0005-0000-0000-0000E0640000}"/>
    <cellStyle name="쉼표 [0] 7 5 6 4" xfId="25874" xr:uid="{00000000-0005-0000-0000-0000E1640000}"/>
    <cellStyle name="쉼표 [0] 7 5 6 5" xfId="25875" xr:uid="{00000000-0005-0000-0000-0000E2640000}"/>
    <cellStyle name="쉼표 [0] 7 5 6 6" xfId="25876" xr:uid="{00000000-0005-0000-0000-0000E3640000}"/>
    <cellStyle name="쉼표 [0] 7 5 7" xfId="25877" xr:uid="{00000000-0005-0000-0000-0000E4640000}"/>
    <cellStyle name="쉼표 [0] 7 5 7 2" xfId="25878" xr:uid="{00000000-0005-0000-0000-0000E5640000}"/>
    <cellStyle name="쉼표 [0] 7 5 8" xfId="25879" xr:uid="{00000000-0005-0000-0000-0000E6640000}"/>
    <cellStyle name="쉼표 [0] 7 5 8 2" xfId="25880" xr:uid="{00000000-0005-0000-0000-0000E7640000}"/>
    <cellStyle name="쉼표 [0] 7 5 9" xfId="25881" xr:uid="{00000000-0005-0000-0000-0000E8640000}"/>
    <cellStyle name="쉼표 [0] 7 5 9 2" xfId="25882" xr:uid="{00000000-0005-0000-0000-0000E9640000}"/>
    <cellStyle name="쉼표 [0] 7 6" xfId="25883" xr:uid="{00000000-0005-0000-0000-0000EA640000}"/>
    <cellStyle name="쉼표 [0] 7 6 10" xfId="25884" xr:uid="{00000000-0005-0000-0000-0000EB640000}"/>
    <cellStyle name="쉼표 [0] 7 6 11" xfId="25885" xr:uid="{00000000-0005-0000-0000-0000EC640000}"/>
    <cellStyle name="쉼표 [0] 7 6 12" xfId="25886" xr:uid="{00000000-0005-0000-0000-0000ED640000}"/>
    <cellStyle name="쉼표 [0] 7 6 13" xfId="25887" xr:uid="{00000000-0005-0000-0000-0000EE640000}"/>
    <cellStyle name="쉼표 [0] 7 6 14" xfId="25888" xr:uid="{00000000-0005-0000-0000-0000EF640000}"/>
    <cellStyle name="쉼표 [0] 7 6 2" xfId="25889" xr:uid="{00000000-0005-0000-0000-0000F0640000}"/>
    <cellStyle name="쉼표 [0] 7 6 2 10" xfId="25890" xr:uid="{00000000-0005-0000-0000-0000F1640000}"/>
    <cellStyle name="쉼표 [0] 7 6 2 11" xfId="25891" xr:uid="{00000000-0005-0000-0000-0000F2640000}"/>
    <cellStyle name="쉼표 [0] 7 6 2 12" xfId="25892" xr:uid="{00000000-0005-0000-0000-0000F3640000}"/>
    <cellStyle name="쉼표 [0] 7 6 2 2" xfId="25893" xr:uid="{00000000-0005-0000-0000-0000F4640000}"/>
    <cellStyle name="쉼표 [0] 7 6 2 2 10" xfId="25894" xr:uid="{00000000-0005-0000-0000-0000F5640000}"/>
    <cellStyle name="쉼표 [0] 7 6 2 2 2" xfId="25895" xr:uid="{00000000-0005-0000-0000-0000F6640000}"/>
    <cellStyle name="쉼표 [0] 7 6 2 2 2 2" xfId="25896" xr:uid="{00000000-0005-0000-0000-0000F7640000}"/>
    <cellStyle name="쉼표 [0] 7 6 2 2 2 2 2" xfId="25897" xr:uid="{00000000-0005-0000-0000-0000F8640000}"/>
    <cellStyle name="쉼표 [0] 7 6 2 2 2 2 3" xfId="25898" xr:uid="{00000000-0005-0000-0000-0000F9640000}"/>
    <cellStyle name="쉼표 [0] 7 6 2 2 2 2 4" xfId="25899" xr:uid="{00000000-0005-0000-0000-0000FA640000}"/>
    <cellStyle name="쉼표 [0] 7 6 2 2 2 2 5" xfId="25900" xr:uid="{00000000-0005-0000-0000-0000FB640000}"/>
    <cellStyle name="쉼표 [0] 7 6 2 2 2 3" xfId="25901" xr:uid="{00000000-0005-0000-0000-0000FC640000}"/>
    <cellStyle name="쉼표 [0] 7 6 2 2 2 4" xfId="25902" xr:uid="{00000000-0005-0000-0000-0000FD640000}"/>
    <cellStyle name="쉼표 [0] 7 6 2 2 2 5" xfId="25903" xr:uid="{00000000-0005-0000-0000-0000FE640000}"/>
    <cellStyle name="쉼표 [0] 7 6 2 2 2 6" xfId="25904" xr:uid="{00000000-0005-0000-0000-0000FF640000}"/>
    <cellStyle name="쉼표 [0] 7 6 2 2 2 7" xfId="25905" xr:uid="{00000000-0005-0000-0000-000000650000}"/>
    <cellStyle name="쉼표 [0] 7 6 2 2 3" xfId="25906" xr:uid="{00000000-0005-0000-0000-000001650000}"/>
    <cellStyle name="쉼표 [0] 7 6 2 2 3 2" xfId="25907" xr:uid="{00000000-0005-0000-0000-000002650000}"/>
    <cellStyle name="쉼표 [0] 7 6 2 2 3 3" xfId="25908" xr:uid="{00000000-0005-0000-0000-000003650000}"/>
    <cellStyle name="쉼표 [0] 7 6 2 2 3 4" xfId="25909" xr:uid="{00000000-0005-0000-0000-000004650000}"/>
    <cellStyle name="쉼표 [0] 7 6 2 2 3 5" xfId="25910" xr:uid="{00000000-0005-0000-0000-000005650000}"/>
    <cellStyle name="쉼표 [0] 7 6 2 2 3 6" xfId="25911" xr:uid="{00000000-0005-0000-0000-000006650000}"/>
    <cellStyle name="쉼표 [0] 7 6 2 2 4" xfId="25912" xr:uid="{00000000-0005-0000-0000-000007650000}"/>
    <cellStyle name="쉼표 [0] 7 6 2 2 4 2" xfId="25913" xr:uid="{00000000-0005-0000-0000-000008650000}"/>
    <cellStyle name="쉼표 [0] 7 6 2 2 5" xfId="25914" xr:uid="{00000000-0005-0000-0000-000009650000}"/>
    <cellStyle name="쉼표 [0] 7 6 2 2 5 2" xfId="25915" xr:uid="{00000000-0005-0000-0000-00000A650000}"/>
    <cellStyle name="쉼표 [0] 7 6 2 2 6" xfId="25916" xr:uid="{00000000-0005-0000-0000-00000B650000}"/>
    <cellStyle name="쉼표 [0] 7 6 2 2 7" xfId="25917" xr:uid="{00000000-0005-0000-0000-00000C650000}"/>
    <cellStyle name="쉼표 [0] 7 6 2 2 8" xfId="25918" xr:uid="{00000000-0005-0000-0000-00000D650000}"/>
    <cellStyle name="쉼표 [0] 7 6 2 2 9" xfId="25919" xr:uid="{00000000-0005-0000-0000-00000E650000}"/>
    <cellStyle name="쉼표 [0] 7 6 2 3" xfId="25920" xr:uid="{00000000-0005-0000-0000-00000F650000}"/>
    <cellStyle name="쉼표 [0] 7 6 2 3 10" xfId="25921" xr:uid="{00000000-0005-0000-0000-000010650000}"/>
    <cellStyle name="쉼표 [0] 7 6 2 3 2" xfId="25922" xr:uid="{00000000-0005-0000-0000-000011650000}"/>
    <cellStyle name="쉼표 [0] 7 6 2 3 2 2" xfId="25923" xr:uid="{00000000-0005-0000-0000-000012650000}"/>
    <cellStyle name="쉼표 [0] 7 6 2 3 2 3" xfId="25924" xr:uid="{00000000-0005-0000-0000-000013650000}"/>
    <cellStyle name="쉼표 [0] 7 6 2 3 2 4" xfId="25925" xr:uid="{00000000-0005-0000-0000-000014650000}"/>
    <cellStyle name="쉼표 [0] 7 6 2 3 2 5" xfId="25926" xr:uid="{00000000-0005-0000-0000-000015650000}"/>
    <cellStyle name="쉼표 [0] 7 6 2 3 2 6" xfId="25927" xr:uid="{00000000-0005-0000-0000-000016650000}"/>
    <cellStyle name="쉼표 [0] 7 6 2 3 3" xfId="25928" xr:uid="{00000000-0005-0000-0000-000017650000}"/>
    <cellStyle name="쉼표 [0] 7 6 2 3 3 2" xfId="25929" xr:uid="{00000000-0005-0000-0000-000018650000}"/>
    <cellStyle name="쉼표 [0] 7 6 2 3 4" xfId="25930" xr:uid="{00000000-0005-0000-0000-000019650000}"/>
    <cellStyle name="쉼표 [0] 7 6 2 3 4 2" xfId="25931" xr:uid="{00000000-0005-0000-0000-00001A650000}"/>
    <cellStyle name="쉼표 [0] 7 6 2 3 5" xfId="25932" xr:uid="{00000000-0005-0000-0000-00001B650000}"/>
    <cellStyle name="쉼표 [0] 7 6 2 3 5 2" xfId="25933" xr:uid="{00000000-0005-0000-0000-00001C650000}"/>
    <cellStyle name="쉼표 [0] 7 6 2 3 6" xfId="25934" xr:uid="{00000000-0005-0000-0000-00001D650000}"/>
    <cellStyle name="쉼표 [0] 7 6 2 3 7" xfId="25935" xr:uid="{00000000-0005-0000-0000-00001E650000}"/>
    <cellStyle name="쉼표 [0] 7 6 2 3 8" xfId="25936" xr:uid="{00000000-0005-0000-0000-00001F650000}"/>
    <cellStyle name="쉼표 [0] 7 6 2 3 9" xfId="25937" xr:uid="{00000000-0005-0000-0000-000020650000}"/>
    <cellStyle name="쉼표 [0] 7 6 2 4" xfId="25938" xr:uid="{00000000-0005-0000-0000-000021650000}"/>
    <cellStyle name="쉼표 [0] 7 6 2 4 2" xfId="25939" xr:uid="{00000000-0005-0000-0000-000022650000}"/>
    <cellStyle name="쉼표 [0] 7 6 2 4 3" xfId="25940" xr:uid="{00000000-0005-0000-0000-000023650000}"/>
    <cellStyle name="쉼표 [0] 7 6 2 4 4" xfId="25941" xr:uid="{00000000-0005-0000-0000-000024650000}"/>
    <cellStyle name="쉼표 [0] 7 6 2 4 5" xfId="25942" xr:uid="{00000000-0005-0000-0000-000025650000}"/>
    <cellStyle name="쉼표 [0] 7 6 2 4 6" xfId="25943" xr:uid="{00000000-0005-0000-0000-000026650000}"/>
    <cellStyle name="쉼표 [0] 7 6 2 5" xfId="25944" xr:uid="{00000000-0005-0000-0000-000027650000}"/>
    <cellStyle name="쉼표 [0] 7 6 2 5 2" xfId="25945" xr:uid="{00000000-0005-0000-0000-000028650000}"/>
    <cellStyle name="쉼표 [0] 7 6 2 6" xfId="25946" xr:uid="{00000000-0005-0000-0000-000029650000}"/>
    <cellStyle name="쉼표 [0] 7 6 2 6 2" xfId="25947" xr:uid="{00000000-0005-0000-0000-00002A650000}"/>
    <cellStyle name="쉼표 [0] 7 6 2 7" xfId="25948" xr:uid="{00000000-0005-0000-0000-00002B650000}"/>
    <cellStyle name="쉼표 [0] 7 6 2 7 2" xfId="25949" xr:uid="{00000000-0005-0000-0000-00002C650000}"/>
    <cellStyle name="쉼표 [0] 7 6 2 8" xfId="25950" xr:uid="{00000000-0005-0000-0000-00002D650000}"/>
    <cellStyle name="쉼표 [0] 7 6 2 9" xfId="25951" xr:uid="{00000000-0005-0000-0000-00002E650000}"/>
    <cellStyle name="쉼표 [0] 7 6 3" xfId="25952" xr:uid="{00000000-0005-0000-0000-00002F650000}"/>
    <cellStyle name="쉼표 [0] 7 6 3 10" xfId="25953" xr:uid="{00000000-0005-0000-0000-000030650000}"/>
    <cellStyle name="쉼표 [0] 7 6 3 2" xfId="25954" xr:uid="{00000000-0005-0000-0000-000031650000}"/>
    <cellStyle name="쉼표 [0] 7 6 3 2 2" xfId="25955" xr:uid="{00000000-0005-0000-0000-000032650000}"/>
    <cellStyle name="쉼표 [0] 7 6 3 2 2 2" xfId="25956" xr:uid="{00000000-0005-0000-0000-000033650000}"/>
    <cellStyle name="쉼표 [0] 7 6 3 2 2 3" xfId="25957" xr:uid="{00000000-0005-0000-0000-000034650000}"/>
    <cellStyle name="쉼표 [0] 7 6 3 2 2 4" xfId="25958" xr:uid="{00000000-0005-0000-0000-000035650000}"/>
    <cellStyle name="쉼표 [0] 7 6 3 2 2 5" xfId="25959" xr:uid="{00000000-0005-0000-0000-000036650000}"/>
    <cellStyle name="쉼표 [0] 7 6 3 2 3" xfId="25960" xr:uid="{00000000-0005-0000-0000-000037650000}"/>
    <cellStyle name="쉼표 [0] 7 6 3 2 4" xfId="25961" xr:uid="{00000000-0005-0000-0000-000038650000}"/>
    <cellStyle name="쉼표 [0] 7 6 3 2 5" xfId="25962" xr:uid="{00000000-0005-0000-0000-000039650000}"/>
    <cellStyle name="쉼표 [0] 7 6 3 2 6" xfId="25963" xr:uid="{00000000-0005-0000-0000-00003A650000}"/>
    <cellStyle name="쉼표 [0] 7 6 3 2 7" xfId="25964" xr:uid="{00000000-0005-0000-0000-00003B650000}"/>
    <cellStyle name="쉼표 [0] 7 6 3 3" xfId="25965" xr:uid="{00000000-0005-0000-0000-00003C650000}"/>
    <cellStyle name="쉼표 [0] 7 6 3 3 2" xfId="25966" xr:uid="{00000000-0005-0000-0000-00003D650000}"/>
    <cellStyle name="쉼표 [0] 7 6 3 3 3" xfId="25967" xr:uid="{00000000-0005-0000-0000-00003E650000}"/>
    <cellStyle name="쉼표 [0] 7 6 3 3 4" xfId="25968" xr:uid="{00000000-0005-0000-0000-00003F650000}"/>
    <cellStyle name="쉼표 [0] 7 6 3 3 5" xfId="25969" xr:uid="{00000000-0005-0000-0000-000040650000}"/>
    <cellStyle name="쉼표 [0] 7 6 3 3 6" xfId="25970" xr:uid="{00000000-0005-0000-0000-000041650000}"/>
    <cellStyle name="쉼표 [0] 7 6 3 4" xfId="25971" xr:uid="{00000000-0005-0000-0000-000042650000}"/>
    <cellStyle name="쉼표 [0] 7 6 3 4 2" xfId="25972" xr:uid="{00000000-0005-0000-0000-000043650000}"/>
    <cellStyle name="쉼표 [0] 7 6 3 5" xfId="25973" xr:uid="{00000000-0005-0000-0000-000044650000}"/>
    <cellStyle name="쉼표 [0] 7 6 3 5 2" xfId="25974" xr:uid="{00000000-0005-0000-0000-000045650000}"/>
    <cellStyle name="쉼표 [0] 7 6 3 6" xfId="25975" xr:uid="{00000000-0005-0000-0000-000046650000}"/>
    <cellStyle name="쉼표 [0] 7 6 3 7" xfId="25976" xr:uid="{00000000-0005-0000-0000-000047650000}"/>
    <cellStyle name="쉼표 [0] 7 6 3 8" xfId="25977" xr:uid="{00000000-0005-0000-0000-000048650000}"/>
    <cellStyle name="쉼표 [0] 7 6 3 9" xfId="25978" xr:uid="{00000000-0005-0000-0000-000049650000}"/>
    <cellStyle name="쉼표 [0] 7 6 4" xfId="25979" xr:uid="{00000000-0005-0000-0000-00004A650000}"/>
    <cellStyle name="쉼표 [0] 7 6 4 10" xfId="25980" xr:uid="{00000000-0005-0000-0000-00004B650000}"/>
    <cellStyle name="쉼표 [0] 7 6 4 2" xfId="25981" xr:uid="{00000000-0005-0000-0000-00004C650000}"/>
    <cellStyle name="쉼표 [0] 7 6 4 2 2" xfId="25982" xr:uid="{00000000-0005-0000-0000-00004D650000}"/>
    <cellStyle name="쉼표 [0] 7 6 4 2 2 2" xfId="25983" xr:uid="{00000000-0005-0000-0000-00004E650000}"/>
    <cellStyle name="쉼표 [0] 7 6 4 2 2 3" xfId="25984" xr:uid="{00000000-0005-0000-0000-00004F650000}"/>
    <cellStyle name="쉼표 [0] 7 6 4 2 2 4" xfId="25985" xr:uid="{00000000-0005-0000-0000-000050650000}"/>
    <cellStyle name="쉼표 [0] 7 6 4 2 2 5" xfId="25986" xr:uid="{00000000-0005-0000-0000-000051650000}"/>
    <cellStyle name="쉼표 [0] 7 6 4 2 3" xfId="25987" xr:uid="{00000000-0005-0000-0000-000052650000}"/>
    <cellStyle name="쉼표 [0] 7 6 4 2 4" xfId="25988" xr:uid="{00000000-0005-0000-0000-000053650000}"/>
    <cellStyle name="쉼표 [0] 7 6 4 2 5" xfId="25989" xr:uid="{00000000-0005-0000-0000-000054650000}"/>
    <cellStyle name="쉼표 [0] 7 6 4 2 6" xfId="25990" xr:uid="{00000000-0005-0000-0000-000055650000}"/>
    <cellStyle name="쉼표 [0] 7 6 4 2 7" xfId="25991" xr:uid="{00000000-0005-0000-0000-000056650000}"/>
    <cellStyle name="쉼표 [0] 7 6 4 3" xfId="25992" xr:uid="{00000000-0005-0000-0000-000057650000}"/>
    <cellStyle name="쉼표 [0] 7 6 4 3 2" xfId="25993" xr:uid="{00000000-0005-0000-0000-000058650000}"/>
    <cellStyle name="쉼표 [0] 7 6 4 3 3" xfId="25994" xr:uid="{00000000-0005-0000-0000-000059650000}"/>
    <cellStyle name="쉼표 [0] 7 6 4 3 4" xfId="25995" xr:uid="{00000000-0005-0000-0000-00005A650000}"/>
    <cellStyle name="쉼표 [0] 7 6 4 3 5" xfId="25996" xr:uid="{00000000-0005-0000-0000-00005B650000}"/>
    <cellStyle name="쉼표 [0] 7 6 4 3 6" xfId="25997" xr:uid="{00000000-0005-0000-0000-00005C650000}"/>
    <cellStyle name="쉼표 [0] 7 6 4 4" xfId="25998" xr:uid="{00000000-0005-0000-0000-00005D650000}"/>
    <cellStyle name="쉼표 [0] 7 6 4 4 2" xfId="25999" xr:uid="{00000000-0005-0000-0000-00005E650000}"/>
    <cellStyle name="쉼표 [0] 7 6 4 5" xfId="26000" xr:uid="{00000000-0005-0000-0000-00005F650000}"/>
    <cellStyle name="쉼표 [0] 7 6 4 5 2" xfId="26001" xr:uid="{00000000-0005-0000-0000-000060650000}"/>
    <cellStyle name="쉼표 [0] 7 6 4 6" xfId="26002" xr:uid="{00000000-0005-0000-0000-000061650000}"/>
    <cellStyle name="쉼표 [0] 7 6 4 7" xfId="26003" xr:uid="{00000000-0005-0000-0000-000062650000}"/>
    <cellStyle name="쉼표 [0] 7 6 4 8" xfId="26004" xr:uid="{00000000-0005-0000-0000-000063650000}"/>
    <cellStyle name="쉼표 [0] 7 6 4 9" xfId="26005" xr:uid="{00000000-0005-0000-0000-000064650000}"/>
    <cellStyle name="쉼표 [0] 7 6 5" xfId="26006" xr:uid="{00000000-0005-0000-0000-000065650000}"/>
    <cellStyle name="쉼표 [0] 7 6 5 10" xfId="26007" xr:uid="{00000000-0005-0000-0000-000066650000}"/>
    <cellStyle name="쉼표 [0] 7 6 5 2" xfId="26008" xr:uid="{00000000-0005-0000-0000-000067650000}"/>
    <cellStyle name="쉼표 [0] 7 6 5 2 2" xfId="26009" xr:uid="{00000000-0005-0000-0000-000068650000}"/>
    <cellStyle name="쉼표 [0] 7 6 5 2 3" xfId="26010" xr:uid="{00000000-0005-0000-0000-000069650000}"/>
    <cellStyle name="쉼표 [0] 7 6 5 2 4" xfId="26011" xr:uid="{00000000-0005-0000-0000-00006A650000}"/>
    <cellStyle name="쉼표 [0] 7 6 5 2 5" xfId="26012" xr:uid="{00000000-0005-0000-0000-00006B650000}"/>
    <cellStyle name="쉼표 [0] 7 6 5 2 6" xfId="26013" xr:uid="{00000000-0005-0000-0000-00006C650000}"/>
    <cellStyle name="쉼표 [0] 7 6 5 3" xfId="26014" xr:uid="{00000000-0005-0000-0000-00006D650000}"/>
    <cellStyle name="쉼표 [0] 7 6 5 3 2" xfId="26015" xr:uid="{00000000-0005-0000-0000-00006E650000}"/>
    <cellStyle name="쉼표 [0] 7 6 5 4" xfId="26016" xr:uid="{00000000-0005-0000-0000-00006F650000}"/>
    <cellStyle name="쉼표 [0] 7 6 5 4 2" xfId="26017" xr:uid="{00000000-0005-0000-0000-000070650000}"/>
    <cellStyle name="쉼표 [0] 7 6 5 5" xfId="26018" xr:uid="{00000000-0005-0000-0000-000071650000}"/>
    <cellStyle name="쉼표 [0] 7 6 5 5 2" xfId="26019" xr:uid="{00000000-0005-0000-0000-000072650000}"/>
    <cellStyle name="쉼표 [0] 7 6 5 6" xfId="26020" xr:uid="{00000000-0005-0000-0000-000073650000}"/>
    <cellStyle name="쉼표 [0] 7 6 5 7" xfId="26021" xr:uid="{00000000-0005-0000-0000-000074650000}"/>
    <cellStyle name="쉼표 [0] 7 6 5 8" xfId="26022" xr:uid="{00000000-0005-0000-0000-000075650000}"/>
    <cellStyle name="쉼표 [0] 7 6 5 9" xfId="26023" xr:uid="{00000000-0005-0000-0000-000076650000}"/>
    <cellStyle name="쉼표 [0] 7 6 6" xfId="26024" xr:uid="{00000000-0005-0000-0000-000077650000}"/>
    <cellStyle name="쉼표 [0] 7 6 6 2" xfId="26025" xr:uid="{00000000-0005-0000-0000-000078650000}"/>
    <cellStyle name="쉼표 [0] 7 6 6 3" xfId="26026" xr:uid="{00000000-0005-0000-0000-000079650000}"/>
    <cellStyle name="쉼표 [0] 7 6 6 4" xfId="26027" xr:uid="{00000000-0005-0000-0000-00007A650000}"/>
    <cellStyle name="쉼표 [0] 7 6 6 5" xfId="26028" xr:uid="{00000000-0005-0000-0000-00007B650000}"/>
    <cellStyle name="쉼표 [0] 7 6 6 6" xfId="26029" xr:uid="{00000000-0005-0000-0000-00007C650000}"/>
    <cellStyle name="쉼표 [0] 7 6 7" xfId="26030" xr:uid="{00000000-0005-0000-0000-00007D650000}"/>
    <cellStyle name="쉼표 [0] 7 6 7 2" xfId="26031" xr:uid="{00000000-0005-0000-0000-00007E650000}"/>
    <cellStyle name="쉼표 [0] 7 6 8" xfId="26032" xr:uid="{00000000-0005-0000-0000-00007F650000}"/>
    <cellStyle name="쉼표 [0] 7 6 8 2" xfId="26033" xr:uid="{00000000-0005-0000-0000-000080650000}"/>
    <cellStyle name="쉼표 [0] 7 6 9" xfId="26034" xr:uid="{00000000-0005-0000-0000-000081650000}"/>
    <cellStyle name="쉼표 [0] 7 6 9 2" xfId="26035" xr:uid="{00000000-0005-0000-0000-000082650000}"/>
    <cellStyle name="쉼표 [0] 7 7" xfId="26036" xr:uid="{00000000-0005-0000-0000-000083650000}"/>
    <cellStyle name="쉼표 [0] 7 7 10" xfId="26037" xr:uid="{00000000-0005-0000-0000-000084650000}"/>
    <cellStyle name="쉼표 [0] 7 7 11" xfId="26038" xr:uid="{00000000-0005-0000-0000-000085650000}"/>
    <cellStyle name="쉼표 [0] 7 7 12" xfId="26039" xr:uid="{00000000-0005-0000-0000-000086650000}"/>
    <cellStyle name="쉼표 [0] 7 7 13" xfId="26040" xr:uid="{00000000-0005-0000-0000-000087650000}"/>
    <cellStyle name="쉼표 [0] 7 7 2" xfId="26041" xr:uid="{00000000-0005-0000-0000-000088650000}"/>
    <cellStyle name="쉼표 [0] 7 7 2 10" xfId="26042" xr:uid="{00000000-0005-0000-0000-000089650000}"/>
    <cellStyle name="쉼표 [0] 7 7 2 2" xfId="26043" xr:uid="{00000000-0005-0000-0000-00008A650000}"/>
    <cellStyle name="쉼표 [0] 7 7 2 2 2" xfId="26044" xr:uid="{00000000-0005-0000-0000-00008B650000}"/>
    <cellStyle name="쉼표 [0] 7 7 2 2 2 2" xfId="26045" xr:uid="{00000000-0005-0000-0000-00008C650000}"/>
    <cellStyle name="쉼표 [0] 7 7 2 2 2 3" xfId="26046" xr:uid="{00000000-0005-0000-0000-00008D650000}"/>
    <cellStyle name="쉼표 [0] 7 7 2 2 2 4" xfId="26047" xr:uid="{00000000-0005-0000-0000-00008E650000}"/>
    <cellStyle name="쉼표 [0] 7 7 2 2 2 5" xfId="26048" xr:uid="{00000000-0005-0000-0000-00008F650000}"/>
    <cellStyle name="쉼표 [0] 7 7 2 2 3" xfId="26049" xr:uid="{00000000-0005-0000-0000-000090650000}"/>
    <cellStyle name="쉼표 [0] 7 7 2 2 4" xfId="26050" xr:uid="{00000000-0005-0000-0000-000091650000}"/>
    <cellStyle name="쉼표 [0] 7 7 2 2 5" xfId="26051" xr:uid="{00000000-0005-0000-0000-000092650000}"/>
    <cellStyle name="쉼표 [0] 7 7 2 2 6" xfId="26052" xr:uid="{00000000-0005-0000-0000-000093650000}"/>
    <cellStyle name="쉼표 [0] 7 7 2 2 7" xfId="26053" xr:uid="{00000000-0005-0000-0000-000094650000}"/>
    <cellStyle name="쉼표 [0] 7 7 2 3" xfId="26054" xr:uid="{00000000-0005-0000-0000-000095650000}"/>
    <cellStyle name="쉼표 [0] 7 7 2 3 2" xfId="26055" xr:uid="{00000000-0005-0000-0000-000096650000}"/>
    <cellStyle name="쉼표 [0] 7 7 2 3 3" xfId="26056" xr:uid="{00000000-0005-0000-0000-000097650000}"/>
    <cellStyle name="쉼표 [0] 7 7 2 3 4" xfId="26057" xr:uid="{00000000-0005-0000-0000-000098650000}"/>
    <cellStyle name="쉼표 [0] 7 7 2 3 5" xfId="26058" xr:uid="{00000000-0005-0000-0000-000099650000}"/>
    <cellStyle name="쉼표 [0] 7 7 2 3 6" xfId="26059" xr:uid="{00000000-0005-0000-0000-00009A650000}"/>
    <cellStyle name="쉼표 [0] 7 7 2 4" xfId="26060" xr:uid="{00000000-0005-0000-0000-00009B650000}"/>
    <cellStyle name="쉼표 [0] 7 7 2 4 2" xfId="26061" xr:uid="{00000000-0005-0000-0000-00009C650000}"/>
    <cellStyle name="쉼표 [0] 7 7 2 5" xfId="26062" xr:uid="{00000000-0005-0000-0000-00009D650000}"/>
    <cellStyle name="쉼표 [0] 7 7 2 5 2" xfId="26063" xr:uid="{00000000-0005-0000-0000-00009E650000}"/>
    <cellStyle name="쉼표 [0] 7 7 2 6" xfId="26064" xr:uid="{00000000-0005-0000-0000-00009F650000}"/>
    <cellStyle name="쉼표 [0] 7 7 2 7" xfId="26065" xr:uid="{00000000-0005-0000-0000-0000A0650000}"/>
    <cellStyle name="쉼표 [0] 7 7 2 8" xfId="26066" xr:uid="{00000000-0005-0000-0000-0000A1650000}"/>
    <cellStyle name="쉼표 [0] 7 7 2 9" xfId="26067" xr:uid="{00000000-0005-0000-0000-0000A2650000}"/>
    <cellStyle name="쉼표 [0] 7 7 3" xfId="26068" xr:uid="{00000000-0005-0000-0000-0000A3650000}"/>
    <cellStyle name="쉼표 [0] 7 7 3 10" xfId="26069" xr:uid="{00000000-0005-0000-0000-0000A4650000}"/>
    <cellStyle name="쉼표 [0] 7 7 3 2" xfId="26070" xr:uid="{00000000-0005-0000-0000-0000A5650000}"/>
    <cellStyle name="쉼표 [0] 7 7 3 2 2" xfId="26071" xr:uid="{00000000-0005-0000-0000-0000A6650000}"/>
    <cellStyle name="쉼표 [0] 7 7 3 2 2 2" xfId="26072" xr:uid="{00000000-0005-0000-0000-0000A7650000}"/>
    <cellStyle name="쉼표 [0] 7 7 3 2 2 3" xfId="26073" xr:uid="{00000000-0005-0000-0000-0000A8650000}"/>
    <cellStyle name="쉼표 [0] 7 7 3 2 2 4" xfId="26074" xr:uid="{00000000-0005-0000-0000-0000A9650000}"/>
    <cellStyle name="쉼표 [0] 7 7 3 2 2 5" xfId="26075" xr:uid="{00000000-0005-0000-0000-0000AA650000}"/>
    <cellStyle name="쉼표 [0] 7 7 3 2 3" xfId="26076" xr:uid="{00000000-0005-0000-0000-0000AB650000}"/>
    <cellStyle name="쉼표 [0] 7 7 3 2 4" xfId="26077" xr:uid="{00000000-0005-0000-0000-0000AC650000}"/>
    <cellStyle name="쉼표 [0] 7 7 3 2 5" xfId="26078" xr:uid="{00000000-0005-0000-0000-0000AD650000}"/>
    <cellStyle name="쉼표 [0] 7 7 3 2 6" xfId="26079" xr:uid="{00000000-0005-0000-0000-0000AE650000}"/>
    <cellStyle name="쉼표 [0] 7 7 3 2 7" xfId="26080" xr:uid="{00000000-0005-0000-0000-0000AF650000}"/>
    <cellStyle name="쉼표 [0] 7 7 3 3" xfId="26081" xr:uid="{00000000-0005-0000-0000-0000B0650000}"/>
    <cellStyle name="쉼표 [0] 7 7 3 3 2" xfId="26082" xr:uid="{00000000-0005-0000-0000-0000B1650000}"/>
    <cellStyle name="쉼표 [0] 7 7 3 3 3" xfId="26083" xr:uid="{00000000-0005-0000-0000-0000B2650000}"/>
    <cellStyle name="쉼표 [0] 7 7 3 3 4" xfId="26084" xr:uid="{00000000-0005-0000-0000-0000B3650000}"/>
    <cellStyle name="쉼표 [0] 7 7 3 3 5" xfId="26085" xr:uid="{00000000-0005-0000-0000-0000B4650000}"/>
    <cellStyle name="쉼표 [0] 7 7 3 3 6" xfId="26086" xr:uid="{00000000-0005-0000-0000-0000B5650000}"/>
    <cellStyle name="쉼표 [0] 7 7 3 4" xfId="26087" xr:uid="{00000000-0005-0000-0000-0000B6650000}"/>
    <cellStyle name="쉼표 [0] 7 7 3 4 2" xfId="26088" xr:uid="{00000000-0005-0000-0000-0000B7650000}"/>
    <cellStyle name="쉼표 [0] 7 7 3 5" xfId="26089" xr:uid="{00000000-0005-0000-0000-0000B8650000}"/>
    <cellStyle name="쉼표 [0] 7 7 3 5 2" xfId="26090" xr:uid="{00000000-0005-0000-0000-0000B9650000}"/>
    <cellStyle name="쉼표 [0] 7 7 3 6" xfId="26091" xr:uid="{00000000-0005-0000-0000-0000BA650000}"/>
    <cellStyle name="쉼표 [0] 7 7 3 7" xfId="26092" xr:uid="{00000000-0005-0000-0000-0000BB650000}"/>
    <cellStyle name="쉼표 [0] 7 7 3 8" xfId="26093" xr:uid="{00000000-0005-0000-0000-0000BC650000}"/>
    <cellStyle name="쉼표 [0] 7 7 3 9" xfId="26094" xr:uid="{00000000-0005-0000-0000-0000BD650000}"/>
    <cellStyle name="쉼표 [0] 7 7 4" xfId="26095" xr:uid="{00000000-0005-0000-0000-0000BE650000}"/>
    <cellStyle name="쉼표 [0] 7 7 4 10" xfId="26096" xr:uid="{00000000-0005-0000-0000-0000BF650000}"/>
    <cellStyle name="쉼표 [0] 7 7 4 2" xfId="26097" xr:uid="{00000000-0005-0000-0000-0000C0650000}"/>
    <cellStyle name="쉼표 [0] 7 7 4 2 2" xfId="26098" xr:uid="{00000000-0005-0000-0000-0000C1650000}"/>
    <cellStyle name="쉼표 [0] 7 7 4 2 3" xfId="26099" xr:uid="{00000000-0005-0000-0000-0000C2650000}"/>
    <cellStyle name="쉼표 [0] 7 7 4 2 4" xfId="26100" xr:uid="{00000000-0005-0000-0000-0000C3650000}"/>
    <cellStyle name="쉼표 [0] 7 7 4 2 5" xfId="26101" xr:uid="{00000000-0005-0000-0000-0000C4650000}"/>
    <cellStyle name="쉼표 [0] 7 7 4 2 6" xfId="26102" xr:uid="{00000000-0005-0000-0000-0000C5650000}"/>
    <cellStyle name="쉼표 [0] 7 7 4 3" xfId="26103" xr:uid="{00000000-0005-0000-0000-0000C6650000}"/>
    <cellStyle name="쉼표 [0] 7 7 4 3 2" xfId="26104" xr:uid="{00000000-0005-0000-0000-0000C7650000}"/>
    <cellStyle name="쉼표 [0] 7 7 4 4" xfId="26105" xr:uid="{00000000-0005-0000-0000-0000C8650000}"/>
    <cellStyle name="쉼표 [0] 7 7 4 4 2" xfId="26106" xr:uid="{00000000-0005-0000-0000-0000C9650000}"/>
    <cellStyle name="쉼표 [0] 7 7 4 5" xfId="26107" xr:uid="{00000000-0005-0000-0000-0000CA650000}"/>
    <cellStyle name="쉼표 [0] 7 7 4 5 2" xfId="26108" xr:uid="{00000000-0005-0000-0000-0000CB650000}"/>
    <cellStyle name="쉼표 [0] 7 7 4 6" xfId="26109" xr:uid="{00000000-0005-0000-0000-0000CC650000}"/>
    <cellStyle name="쉼표 [0] 7 7 4 7" xfId="26110" xr:uid="{00000000-0005-0000-0000-0000CD650000}"/>
    <cellStyle name="쉼표 [0] 7 7 4 8" xfId="26111" xr:uid="{00000000-0005-0000-0000-0000CE650000}"/>
    <cellStyle name="쉼표 [0] 7 7 4 9" xfId="26112" xr:uid="{00000000-0005-0000-0000-0000CF650000}"/>
    <cellStyle name="쉼표 [0] 7 7 5" xfId="26113" xr:uid="{00000000-0005-0000-0000-0000D0650000}"/>
    <cellStyle name="쉼표 [0] 7 7 5 2" xfId="26114" xr:uid="{00000000-0005-0000-0000-0000D1650000}"/>
    <cellStyle name="쉼표 [0] 7 7 5 3" xfId="26115" xr:uid="{00000000-0005-0000-0000-0000D2650000}"/>
    <cellStyle name="쉼표 [0] 7 7 5 4" xfId="26116" xr:uid="{00000000-0005-0000-0000-0000D3650000}"/>
    <cellStyle name="쉼표 [0] 7 7 5 5" xfId="26117" xr:uid="{00000000-0005-0000-0000-0000D4650000}"/>
    <cellStyle name="쉼표 [0] 7 7 5 6" xfId="26118" xr:uid="{00000000-0005-0000-0000-0000D5650000}"/>
    <cellStyle name="쉼표 [0] 7 7 6" xfId="26119" xr:uid="{00000000-0005-0000-0000-0000D6650000}"/>
    <cellStyle name="쉼표 [0] 7 7 6 2" xfId="26120" xr:uid="{00000000-0005-0000-0000-0000D7650000}"/>
    <cellStyle name="쉼표 [0] 7 7 7" xfId="26121" xr:uid="{00000000-0005-0000-0000-0000D8650000}"/>
    <cellStyle name="쉼표 [0] 7 7 7 2" xfId="26122" xr:uid="{00000000-0005-0000-0000-0000D9650000}"/>
    <cellStyle name="쉼표 [0] 7 7 8" xfId="26123" xr:uid="{00000000-0005-0000-0000-0000DA650000}"/>
    <cellStyle name="쉼표 [0] 7 7 8 2" xfId="26124" xr:uid="{00000000-0005-0000-0000-0000DB650000}"/>
    <cellStyle name="쉼표 [0] 7 7 9" xfId="26125" xr:uid="{00000000-0005-0000-0000-0000DC650000}"/>
    <cellStyle name="쉼표 [0] 7 8" xfId="26126" xr:uid="{00000000-0005-0000-0000-0000DD650000}"/>
    <cellStyle name="쉼표 [0] 7 8 10" xfId="26127" xr:uid="{00000000-0005-0000-0000-0000DE650000}"/>
    <cellStyle name="쉼표 [0] 7 8 11" xfId="26128" xr:uid="{00000000-0005-0000-0000-0000DF650000}"/>
    <cellStyle name="쉼표 [0] 7 8 12" xfId="26129" xr:uid="{00000000-0005-0000-0000-0000E0650000}"/>
    <cellStyle name="쉼표 [0] 7 8 2" xfId="26130" xr:uid="{00000000-0005-0000-0000-0000E1650000}"/>
    <cellStyle name="쉼표 [0] 7 8 2 10" xfId="26131" xr:uid="{00000000-0005-0000-0000-0000E2650000}"/>
    <cellStyle name="쉼표 [0] 7 8 2 2" xfId="26132" xr:uid="{00000000-0005-0000-0000-0000E3650000}"/>
    <cellStyle name="쉼표 [0] 7 8 2 2 2" xfId="26133" xr:uid="{00000000-0005-0000-0000-0000E4650000}"/>
    <cellStyle name="쉼표 [0] 7 8 2 2 2 2" xfId="26134" xr:uid="{00000000-0005-0000-0000-0000E5650000}"/>
    <cellStyle name="쉼표 [0] 7 8 2 2 2 3" xfId="26135" xr:uid="{00000000-0005-0000-0000-0000E6650000}"/>
    <cellStyle name="쉼표 [0] 7 8 2 2 2 4" xfId="26136" xr:uid="{00000000-0005-0000-0000-0000E7650000}"/>
    <cellStyle name="쉼표 [0] 7 8 2 2 2 5" xfId="26137" xr:uid="{00000000-0005-0000-0000-0000E8650000}"/>
    <cellStyle name="쉼표 [0] 7 8 2 2 3" xfId="26138" xr:uid="{00000000-0005-0000-0000-0000E9650000}"/>
    <cellStyle name="쉼표 [0] 7 8 2 2 4" xfId="26139" xr:uid="{00000000-0005-0000-0000-0000EA650000}"/>
    <cellStyle name="쉼표 [0] 7 8 2 2 5" xfId="26140" xr:uid="{00000000-0005-0000-0000-0000EB650000}"/>
    <cellStyle name="쉼표 [0] 7 8 2 2 6" xfId="26141" xr:uid="{00000000-0005-0000-0000-0000EC650000}"/>
    <cellStyle name="쉼표 [0] 7 8 2 2 7" xfId="26142" xr:uid="{00000000-0005-0000-0000-0000ED650000}"/>
    <cellStyle name="쉼표 [0] 7 8 2 3" xfId="26143" xr:uid="{00000000-0005-0000-0000-0000EE650000}"/>
    <cellStyle name="쉼표 [0] 7 8 2 3 2" xfId="26144" xr:uid="{00000000-0005-0000-0000-0000EF650000}"/>
    <cellStyle name="쉼표 [0] 7 8 2 3 3" xfId="26145" xr:uid="{00000000-0005-0000-0000-0000F0650000}"/>
    <cellStyle name="쉼표 [0] 7 8 2 3 4" xfId="26146" xr:uid="{00000000-0005-0000-0000-0000F1650000}"/>
    <cellStyle name="쉼표 [0] 7 8 2 3 5" xfId="26147" xr:uid="{00000000-0005-0000-0000-0000F2650000}"/>
    <cellStyle name="쉼표 [0] 7 8 2 3 6" xfId="26148" xr:uid="{00000000-0005-0000-0000-0000F3650000}"/>
    <cellStyle name="쉼표 [0] 7 8 2 4" xfId="26149" xr:uid="{00000000-0005-0000-0000-0000F4650000}"/>
    <cellStyle name="쉼표 [0] 7 8 2 4 2" xfId="26150" xr:uid="{00000000-0005-0000-0000-0000F5650000}"/>
    <cellStyle name="쉼표 [0] 7 8 2 5" xfId="26151" xr:uid="{00000000-0005-0000-0000-0000F6650000}"/>
    <cellStyle name="쉼표 [0] 7 8 2 5 2" xfId="26152" xr:uid="{00000000-0005-0000-0000-0000F7650000}"/>
    <cellStyle name="쉼표 [0] 7 8 2 6" xfId="26153" xr:uid="{00000000-0005-0000-0000-0000F8650000}"/>
    <cellStyle name="쉼표 [0] 7 8 2 7" xfId="26154" xr:uid="{00000000-0005-0000-0000-0000F9650000}"/>
    <cellStyle name="쉼표 [0] 7 8 2 8" xfId="26155" xr:uid="{00000000-0005-0000-0000-0000FA650000}"/>
    <cellStyle name="쉼표 [0] 7 8 2 9" xfId="26156" xr:uid="{00000000-0005-0000-0000-0000FB650000}"/>
    <cellStyle name="쉼표 [0] 7 8 3" xfId="26157" xr:uid="{00000000-0005-0000-0000-0000FC650000}"/>
    <cellStyle name="쉼표 [0] 7 8 3 10" xfId="26158" xr:uid="{00000000-0005-0000-0000-0000FD650000}"/>
    <cellStyle name="쉼표 [0] 7 8 3 2" xfId="26159" xr:uid="{00000000-0005-0000-0000-0000FE650000}"/>
    <cellStyle name="쉼표 [0] 7 8 3 2 2" xfId="26160" xr:uid="{00000000-0005-0000-0000-0000FF650000}"/>
    <cellStyle name="쉼표 [0] 7 8 3 2 3" xfId="26161" xr:uid="{00000000-0005-0000-0000-000000660000}"/>
    <cellStyle name="쉼표 [0] 7 8 3 2 4" xfId="26162" xr:uid="{00000000-0005-0000-0000-000001660000}"/>
    <cellStyle name="쉼표 [0] 7 8 3 2 5" xfId="26163" xr:uid="{00000000-0005-0000-0000-000002660000}"/>
    <cellStyle name="쉼표 [0] 7 8 3 2 6" xfId="26164" xr:uid="{00000000-0005-0000-0000-000003660000}"/>
    <cellStyle name="쉼표 [0] 7 8 3 3" xfId="26165" xr:uid="{00000000-0005-0000-0000-000004660000}"/>
    <cellStyle name="쉼표 [0] 7 8 3 3 2" xfId="26166" xr:uid="{00000000-0005-0000-0000-000005660000}"/>
    <cellStyle name="쉼표 [0] 7 8 3 4" xfId="26167" xr:uid="{00000000-0005-0000-0000-000006660000}"/>
    <cellStyle name="쉼표 [0] 7 8 3 4 2" xfId="26168" xr:uid="{00000000-0005-0000-0000-000007660000}"/>
    <cellStyle name="쉼표 [0] 7 8 3 5" xfId="26169" xr:uid="{00000000-0005-0000-0000-000008660000}"/>
    <cellStyle name="쉼표 [0] 7 8 3 5 2" xfId="26170" xr:uid="{00000000-0005-0000-0000-000009660000}"/>
    <cellStyle name="쉼표 [0] 7 8 3 6" xfId="26171" xr:uid="{00000000-0005-0000-0000-00000A660000}"/>
    <cellStyle name="쉼표 [0] 7 8 3 7" xfId="26172" xr:uid="{00000000-0005-0000-0000-00000B660000}"/>
    <cellStyle name="쉼표 [0] 7 8 3 8" xfId="26173" xr:uid="{00000000-0005-0000-0000-00000C660000}"/>
    <cellStyle name="쉼표 [0] 7 8 3 9" xfId="26174" xr:uid="{00000000-0005-0000-0000-00000D660000}"/>
    <cellStyle name="쉼표 [0] 7 8 4" xfId="26175" xr:uid="{00000000-0005-0000-0000-00000E660000}"/>
    <cellStyle name="쉼표 [0] 7 8 4 2" xfId="26176" xr:uid="{00000000-0005-0000-0000-00000F660000}"/>
    <cellStyle name="쉼표 [0] 7 8 4 3" xfId="26177" xr:uid="{00000000-0005-0000-0000-000010660000}"/>
    <cellStyle name="쉼표 [0] 7 8 4 4" xfId="26178" xr:uid="{00000000-0005-0000-0000-000011660000}"/>
    <cellStyle name="쉼표 [0] 7 8 4 5" xfId="26179" xr:uid="{00000000-0005-0000-0000-000012660000}"/>
    <cellStyle name="쉼표 [0] 7 8 4 6" xfId="26180" xr:uid="{00000000-0005-0000-0000-000013660000}"/>
    <cellStyle name="쉼표 [0] 7 8 5" xfId="26181" xr:uid="{00000000-0005-0000-0000-000014660000}"/>
    <cellStyle name="쉼표 [0] 7 8 5 2" xfId="26182" xr:uid="{00000000-0005-0000-0000-000015660000}"/>
    <cellStyle name="쉼표 [0] 7 8 6" xfId="26183" xr:uid="{00000000-0005-0000-0000-000016660000}"/>
    <cellStyle name="쉼표 [0] 7 8 6 2" xfId="26184" xr:uid="{00000000-0005-0000-0000-000017660000}"/>
    <cellStyle name="쉼표 [0] 7 8 7" xfId="26185" xr:uid="{00000000-0005-0000-0000-000018660000}"/>
    <cellStyle name="쉼표 [0] 7 8 7 2" xfId="26186" xr:uid="{00000000-0005-0000-0000-000019660000}"/>
    <cellStyle name="쉼표 [0] 7 8 8" xfId="26187" xr:uid="{00000000-0005-0000-0000-00001A660000}"/>
    <cellStyle name="쉼표 [0] 7 8 9" xfId="26188" xr:uid="{00000000-0005-0000-0000-00001B660000}"/>
    <cellStyle name="쉼표 [0] 7 9" xfId="26189" xr:uid="{00000000-0005-0000-0000-00001C660000}"/>
    <cellStyle name="쉼표 [0] 7 9 10" xfId="26190" xr:uid="{00000000-0005-0000-0000-00001D660000}"/>
    <cellStyle name="쉼표 [0] 7 9 2" xfId="26191" xr:uid="{00000000-0005-0000-0000-00001E660000}"/>
    <cellStyle name="쉼표 [0] 7 9 2 2" xfId="26192" xr:uid="{00000000-0005-0000-0000-00001F660000}"/>
    <cellStyle name="쉼표 [0] 7 9 2 2 2" xfId="26193" xr:uid="{00000000-0005-0000-0000-000020660000}"/>
    <cellStyle name="쉼표 [0] 7 9 2 2 3" xfId="26194" xr:uid="{00000000-0005-0000-0000-000021660000}"/>
    <cellStyle name="쉼표 [0] 7 9 2 2 4" xfId="26195" xr:uid="{00000000-0005-0000-0000-000022660000}"/>
    <cellStyle name="쉼표 [0] 7 9 2 2 5" xfId="26196" xr:uid="{00000000-0005-0000-0000-000023660000}"/>
    <cellStyle name="쉼표 [0] 7 9 2 3" xfId="26197" xr:uid="{00000000-0005-0000-0000-000024660000}"/>
    <cellStyle name="쉼표 [0] 7 9 2 4" xfId="26198" xr:uid="{00000000-0005-0000-0000-000025660000}"/>
    <cellStyle name="쉼표 [0] 7 9 2 5" xfId="26199" xr:uid="{00000000-0005-0000-0000-000026660000}"/>
    <cellStyle name="쉼표 [0] 7 9 2 6" xfId="26200" xr:uid="{00000000-0005-0000-0000-000027660000}"/>
    <cellStyle name="쉼표 [0] 7 9 2 7" xfId="26201" xr:uid="{00000000-0005-0000-0000-000028660000}"/>
    <cellStyle name="쉼표 [0] 7 9 3" xfId="26202" xr:uid="{00000000-0005-0000-0000-000029660000}"/>
    <cellStyle name="쉼표 [0] 7 9 3 2" xfId="26203" xr:uid="{00000000-0005-0000-0000-00002A660000}"/>
    <cellStyle name="쉼표 [0] 7 9 3 3" xfId="26204" xr:uid="{00000000-0005-0000-0000-00002B660000}"/>
    <cellStyle name="쉼표 [0] 7 9 3 4" xfId="26205" xr:uid="{00000000-0005-0000-0000-00002C660000}"/>
    <cellStyle name="쉼표 [0] 7 9 3 5" xfId="26206" xr:uid="{00000000-0005-0000-0000-00002D660000}"/>
    <cellStyle name="쉼표 [0] 7 9 3 6" xfId="26207" xr:uid="{00000000-0005-0000-0000-00002E660000}"/>
    <cellStyle name="쉼표 [0] 7 9 4" xfId="26208" xr:uid="{00000000-0005-0000-0000-00002F660000}"/>
    <cellStyle name="쉼표 [0] 7 9 4 2" xfId="26209" xr:uid="{00000000-0005-0000-0000-000030660000}"/>
    <cellStyle name="쉼표 [0] 7 9 5" xfId="26210" xr:uid="{00000000-0005-0000-0000-000031660000}"/>
    <cellStyle name="쉼표 [0] 7 9 5 2" xfId="26211" xr:uid="{00000000-0005-0000-0000-000032660000}"/>
    <cellStyle name="쉼표 [0] 7 9 6" xfId="26212" xr:uid="{00000000-0005-0000-0000-000033660000}"/>
    <cellStyle name="쉼표 [0] 7 9 7" xfId="26213" xr:uid="{00000000-0005-0000-0000-000034660000}"/>
    <cellStyle name="쉼표 [0] 7 9 8" xfId="26214" xr:uid="{00000000-0005-0000-0000-000035660000}"/>
    <cellStyle name="쉼표 [0] 7 9 9" xfId="26215" xr:uid="{00000000-0005-0000-0000-000036660000}"/>
    <cellStyle name="쉼표 [0] 8" xfId="26216" xr:uid="{00000000-0005-0000-0000-000037660000}"/>
    <cellStyle name="쉼표 [0] 8 10" xfId="26217" xr:uid="{00000000-0005-0000-0000-000038660000}"/>
    <cellStyle name="쉼표 [0] 8 10 10" xfId="26218" xr:uid="{00000000-0005-0000-0000-000039660000}"/>
    <cellStyle name="쉼표 [0] 8 10 2" xfId="26219" xr:uid="{00000000-0005-0000-0000-00003A660000}"/>
    <cellStyle name="쉼표 [0] 8 10 2 2" xfId="26220" xr:uid="{00000000-0005-0000-0000-00003B660000}"/>
    <cellStyle name="쉼표 [0] 8 10 3" xfId="26221" xr:uid="{00000000-0005-0000-0000-00003C660000}"/>
    <cellStyle name="쉼표 [0] 8 10 3 2" xfId="26222" xr:uid="{00000000-0005-0000-0000-00003D660000}"/>
    <cellStyle name="쉼표 [0] 8 10 4" xfId="26223" xr:uid="{00000000-0005-0000-0000-00003E660000}"/>
    <cellStyle name="쉼표 [0] 8 10 4 2" xfId="26224" xr:uid="{00000000-0005-0000-0000-00003F660000}"/>
    <cellStyle name="쉼표 [0] 8 10 5" xfId="26225" xr:uid="{00000000-0005-0000-0000-000040660000}"/>
    <cellStyle name="쉼표 [0] 8 10 5 2" xfId="26226" xr:uid="{00000000-0005-0000-0000-000041660000}"/>
    <cellStyle name="쉼표 [0] 8 10 6" xfId="26227" xr:uid="{00000000-0005-0000-0000-000042660000}"/>
    <cellStyle name="쉼표 [0] 8 10 7" xfId="26228" xr:uid="{00000000-0005-0000-0000-000043660000}"/>
    <cellStyle name="쉼표 [0] 8 10 8" xfId="26229" xr:uid="{00000000-0005-0000-0000-000044660000}"/>
    <cellStyle name="쉼표 [0] 8 10 9" xfId="26230" xr:uid="{00000000-0005-0000-0000-000045660000}"/>
    <cellStyle name="쉼표 [0] 8 11" xfId="26231" xr:uid="{00000000-0005-0000-0000-000046660000}"/>
    <cellStyle name="쉼표 [0] 8 11 2" xfId="26232" xr:uid="{00000000-0005-0000-0000-000047660000}"/>
    <cellStyle name="쉼표 [0] 8 12" xfId="26233" xr:uid="{00000000-0005-0000-0000-000048660000}"/>
    <cellStyle name="쉼표 [0] 8 12 2" xfId="26234" xr:uid="{00000000-0005-0000-0000-000049660000}"/>
    <cellStyle name="쉼표 [0] 8 13" xfId="26235" xr:uid="{00000000-0005-0000-0000-00004A660000}"/>
    <cellStyle name="쉼표 [0] 8 13 2" xfId="26236" xr:uid="{00000000-0005-0000-0000-00004B660000}"/>
    <cellStyle name="쉼표 [0] 8 14" xfId="26237" xr:uid="{00000000-0005-0000-0000-00004C660000}"/>
    <cellStyle name="쉼표 [0] 8 14 2" xfId="26238" xr:uid="{00000000-0005-0000-0000-00004D660000}"/>
    <cellStyle name="쉼표 [0] 8 15" xfId="26239" xr:uid="{00000000-0005-0000-0000-00004E660000}"/>
    <cellStyle name="쉼표 [0] 8 16" xfId="26240" xr:uid="{00000000-0005-0000-0000-00004F660000}"/>
    <cellStyle name="쉼표 [0] 8 17" xfId="26241" xr:uid="{00000000-0005-0000-0000-000050660000}"/>
    <cellStyle name="쉼표 [0] 8 18" xfId="26242" xr:uid="{00000000-0005-0000-0000-000051660000}"/>
    <cellStyle name="쉼표 [0] 8 19" xfId="26243" xr:uid="{00000000-0005-0000-0000-000052660000}"/>
    <cellStyle name="쉼표 [0] 8 2" xfId="26244" xr:uid="{00000000-0005-0000-0000-000053660000}"/>
    <cellStyle name="쉼표 [0] 8 2 10" xfId="26245" xr:uid="{00000000-0005-0000-0000-000054660000}"/>
    <cellStyle name="쉼표 [0] 8 2 10 2" xfId="26246" xr:uid="{00000000-0005-0000-0000-000055660000}"/>
    <cellStyle name="쉼표 [0] 8 2 11" xfId="26247" xr:uid="{00000000-0005-0000-0000-000056660000}"/>
    <cellStyle name="쉼표 [0] 8 2 12" xfId="26248" xr:uid="{00000000-0005-0000-0000-000057660000}"/>
    <cellStyle name="쉼표 [0] 8 2 13" xfId="26249" xr:uid="{00000000-0005-0000-0000-000058660000}"/>
    <cellStyle name="쉼표 [0] 8 2 14" xfId="26250" xr:uid="{00000000-0005-0000-0000-000059660000}"/>
    <cellStyle name="쉼표 [0] 8 2 15" xfId="26251" xr:uid="{00000000-0005-0000-0000-00005A660000}"/>
    <cellStyle name="쉼표 [0] 8 2 2" xfId="26252" xr:uid="{00000000-0005-0000-0000-00005B660000}"/>
    <cellStyle name="쉼표 [0] 8 2 2 10" xfId="26253" xr:uid="{00000000-0005-0000-0000-00005C660000}"/>
    <cellStyle name="쉼표 [0] 8 2 2 11" xfId="26254" xr:uid="{00000000-0005-0000-0000-00005D660000}"/>
    <cellStyle name="쉼표 [0] 8 2 2 12" xfId="26255" xr:uid="{00000000-0005-0000-0000-00005E660000}"/>
    <cellStyle name="쉼표 [0] 8 2 2 13" xfId="26256" xr:uid="{00000000-0005-0000-0000-00005F660000}"/>
    <cellStyle name="쉼표 [0] 8 2 2 14" xfId="26257" xr:uid="{00000000-0005-0000-0000-000060660000}"/>
    <cellStyle name="쉼표 [0] 8 2 2 2" xfId="26258" xr:uid="{00000000-0005-0000-0000-000061660000}"/>
    <cellStyle name="쉼표 [0] 8 2 2 2 10" xfId="26259" xr:uid="{00000000-0005-0000-0000-000062660000}"/>
    <cellStyle name="쉼표 [0] 8 2 2 2 2" xfId="26260" xr:uid="{00000000-0005-0000-0000-000063660000}"/>
    <cellStyle name="쉼표 [0] 8 2 2 2 2 2" xfId="26261" xr:uid="{00000000-0005-0000-0000-000064660000}"/>
    <cellStyle name="쉼표 [0] 8 2 2 2 2 2 2" xfId="26262" xr:uid="{00000000-0005-0000-0000-000065660000}"/>
    <cellStyle name="쉼표 [0] 8 2 2 2 2 2 3" xfId="26263" xr:uid="{00000000-0005-0000-0000-000066660000}"/>
    <cellStyle name="쉼표 [0] 8 2 2 2 2 2 4" xfId="26264" xr:uid="{00000000-0005-0000-0000-000067660000}"/>
    <cellStyle name="쉼표 [0] 8 2 2 2 2 2 5" xfId="26265" xr:uid="{00000000-0005-0000-0000-000068660000}"/>
    <cellStyle name="쉼표 [0] 8 2 2 2 2 3" xfId="26266" xr:uid="{00000000-0005-0000-0000-000069660000}"/>
    <cellStyle name="쉼표 [0] 8 2 2 2 2 4" xfId="26267" xr:uid="{00000000-0005-0000-0000-00006A660000}"/>
    <cellStyle name="쉼표 [0] 8 2 2 2 2 5" xfId="26268" xr:uid="{00000000-0005-0000-0000-00006B660000}"/>
    <cellStyle name="쉼표 [0] 8 2 2 2 2 6" xfId="26269" xr:uid="{00000000-0005-0000-0000-00006C660000}"/>
    <cellStyle name="쉼표 [0] 8 2 2 2 2 7" xfId="26270" xr:uid="{00000000-0005-0000-0000-00006D660000}"/>
    <cellStyle name="쉼표 [0] 8 2 2 2 3" xfId="26271" xr:uid="{00000000-0005-0000-0000-00006E660000}"/>
    <cellStyle name="쉼표 [0] 8 2 2 2 3 2" xfId="26272" xr:uid="{00000000-0005-0000-0000-00006F660000}"/>
    <cellStyle name="쉼표 [0] 8 2 2 2 3 3" xfId="26273" xr:uid="{00000000-0005-0000-0000-000070660000}"/>
    <cellStyle name="쉼표 [0] 8 2 2 2 3 4" xfId="26274" xr:uid="{00000000-0005-0000-0000-000071660000}"/>
    <cellStyle name="쉼표 [0] 8 2 2 2 3 5" xfId="26275" xr:uid="{00000000-0005-0000-0000-000072660000}"/>
    <cellStyle name="쉼표 [0] 8 2 2 2 3 6" xfId="26276" xr:uid="{00000000-0005-0000-0000-000073660000}"/>
    <cellStyle name="쉼표 [0] 8 2 2 2 4" xfId="26277" xr:uid="{00000000-0005-0000-0000-000074660000}"/>
    <cellStyle name="쉼표 [0] 8 2 2 2 4 2" xfId="26278" xr:uid="{00000000-0005-0000-0000-000075660000}"/>
    <cellStyle name="쉼표 [0] 8 2 2 2 4 3" xfId="26279" xr:uid="{00000000-0005-0000-0000-000076660000}"/>
    <cellStyle name="쉼표 [0] 8 2 2 2 5" xfId="26280" xr:uid="{00000000-0005-0000-0000-000077660000}"/>
    <cellStyle name="쉼표 [0] 8 2 2 2 5 2" xfId="26281" xr:uid="{00000000-0005-0000-0000-000078660000}"/>
    <cellStyle name="쉼표 [0] 8 2 2 2 6" xfId="26282" xr:uid="{00000000-0005-0000-0000-000079660000}"/>
    <cellStyle name="쉼표 [0] 8 2 2 2 7" xfId="26283" xr:uid="{00000000-0005-0000-0000-00007A660000}"/>
    <cellStyle name="쉼표 [0] 8 2 2 2 8" xfId="26284" xr:uid="{00000000-0005-0000-0000-00007B660000}"/>
    <cellStyle name="쉼표 [0] 8 2 2 2 9" xfId="26285" xr:uid="{00000000-0005-0000-0000-00007C660000}"/>
    <cellStyle name="쉼표 [0] 8 2 2 3" xfId="26286" xr:uid="{00000000-0005-0000-0000-00007D660000}"/>
    <cellStyle name="쉼표 [0] 8 2 2 3 10" xfId="26287" xr:uid="{00000000-0005-0000-0000-00007E660000}"/>
    <cellStyle name="쉼표 [0] 8 2 2 3 2" xfId="26288" xr:uid="{00000000-0005-0000-0000-00007F660000}"/>
    <cellStyle name="쉼표 [0] 8 2 2 3 2 2" xfId="26289" xr:uid="{00000000-0005-0000-0000-000080660000}"/>
    <cellStyle name="쉼표 [0] 8 2 2 3 2 2 2" xfId="26290" xr:uid="{00000000-0005-0000-0000-000081660000}"/>
    <cellStyle name="쉼표 [0] 8 2 2 3 2 2 3" xfId="26291" xr:uid="{00000000-0005-0000-0000-000082660000}"/>
    <cellStyle name="쉼표 [0] 8 2 2 3 2 2 4" xfId="26292" xr:uid="{00000000-0005-0000-0000-000083660000}"/>
    <cellStyle name="쉼표 [0] 8 2 2 3 2 2 5" xfId="26293" xr:uid="{00000000-0005-0000-0000-000084660000}"/>
    <cellStyle name="쉼표 [0] 8 2 2 3 2 3" xfId="26294" xr:uid="{00000000-0005-0000-0000-000085660000}"/>
    <cellStyle name="쉼표 [0] 8 2 2 3 2 4" xfId="26295" xr:uid="{00000000-0005-0000-0000-000086660000}"/>
    <cellStyle name="쉼표 [0] 8 2 2 3 2 5" xfId="26296" xr:uid="{00000000-0005-0000-0000-000087660000}"/>
    <cellStyle name="쉼표 [0] 8 2 2 3 2 6" xfId="26297" xr:uid="{00000000-0005-0000-0000-000088660000}"/>
    <cellStyle name="쉼표 [0] 8 2 2 3 2 7" xfId="26298" xr:uid="{00000000-0005-0000-0000-000089660000}"/>
    <cellStyle name="쉼표 [0] 8 2 2 3 3" xfId="26299" xr:uid="{00000000-0005-0000-0000-00008A660000}"/>
    <cellStyle name="쉼표 [0] 8 2 2 3 3 2" xfId="26300" xr:uid="{00000000-0005-0000-0000-00008B660000}"/>
    <cellStyle name="쉼표 [0] 8 2 2 3 3 3" xfId="26301" xr:uid="{00000000-0005-0000-0000-00008C660000}"/>
    <cellStyle name="쉼표 [0] 8 2 2 3 3 4" xfId="26302" xr:uid="{00000000-0005-0000-0000-00008D660000}"/>
    <cellStyle name="쉼표 [0] 8 2 2 3 3 5" xfId="26303" xr:uid="{00000000-0005-0000-0000-00008E660000}"/>
    <cellStyle name="쉼표 [0] 8 2 2 3 3 6" xfId="26304" xr:uid="{00000000-0005-0000-0000-00008F660000}"/>
    <cellStyle name="쉼표 [0] 8 2 2 3 4" xfId="26305" xr:uid="{00000000-0005-0000-0000-000090660000}"/>
    <cellStyle name="쉼표 [0] 8 2 2 3 4 2" xfId="26306" xr:uid="{00000000-0005-0000-0000-000091660000}"/>
    <cellStyle name="쉼표 [0] 8 2 2 3 4 3" xfId="26307" xr:uid="{00000000-0005-0000-0000-000092660000}"/>
    <cellStyle name="쉼표 [0] 8 2 2 3 5" xfId="26308" xr:uid="{00000000-0005-0000-0000-000093660000}"/>
    <cellStyle name="쉼표 [0] 8 2 2 3 5 2" xfId="26309" xr:uid="{00000000-0005-0000-0000-000094660000}"/>
    <cellStyle name="쉼표 [0] 8 2 2 3 6" xfId="26310" xr:uid="{00000000-0005-0000-0000-000095660000}"/>
    <cellStyle name="쉼표 [0] 8 2 2 3 7" xfId="26311" xr:uid="{00000000-0005-0000-0000-000096660000}"/>
    <cellStyle name="쉼표 [0] 8 2 2 3 8" xfId="26312" xr:uid="{00000000-0005-0000-0000-000097660000}"/>
    <cellStyle name="쉼표 [0] 8 2 2 3 9" xfId="26313" xr:uid="{00000000-0005-0000-0000-000098660000}"/>
    <cellStyle name="쉼표 [0] 8 2 2 4" xfId="26314" xr:uid="{00000000-0005-0000-0000-000099660000}"/>
    <cellStyle name="쉼표 [0] 8 2 2 4 10" xfId="26315" xr:uid="{00000000-0005-0000-0000-00009A660000}"/>
    <cellStyle name="쉼표 [0] 8 2 2 4 2" xfId="26316" xr:uid="{00000000-0005-0000-0000-00009B660000}"/>
    <cellStyle name="쉼표 [0] 8 2 2 4 2 2" xfId="26317" xr:uid="{00000000-0005-0000-0000-00009C660000}"/>
    <cellStyle name="쉼표 [0] 8 2 2 4 2 3" xfId="26318" xr:uid="{00000000-0005-0000-0000-00009D660000}"/>
    <cellStyle name="쉼표 [0] 8 2 2 4 2 4" xfId="26319" xr:uid="{00000000-0005-0000-0000-00009E660000}"/>
    <cellStyle name="쉼표 [0] 8 2 2 4 2 5" xfId="26320" xr:uid="{00000000-0005-0000-0000-00009F660000}"/>
    <cellStyle name="쉼표 [0] 8 2 2 4 2 6" xfId="26321" xr:uid="{00000000-0005-0000-0000-0000A0660000}"/>
    <cellStyle name="쉼표 [0] 8 2 2 4 3" xfId="26322" xr:uid="{00000000-0005-0000-0000-0000A1660000}"/>
    <cellStyle name="쉼표 [0] 8 2 2 4 3 2" xfId="26323" xr:uid="{00000000-0005-0000-0000-0000A2660000}"/>
    <cellStyle name="쉼표 [0] 8 2 2 4 3 3" xfId="26324" xr:uid="{00000000-0005-0000-0000-0000A3660000}"/>
    <cellStyle name="쉼표 [0] 8 2 2 4 4" xfId="26325" xr:uid="{00000000-0005-0000-0000-0000A4660000}"/>
    <cellStyle name="쉼표 [0] 8 2 2 4 4 2" xfId="26326" xr:uid="{00000000-0005-0000-0000-0000A5660000}"/>
    <cellStyle name="쉼표 [0] 8 2 2 4 4 3" xfId="26327" xr:uid="{00000000-0005-0000-0000-0000A6660000}"/>
    <cellStyle name="쉼표 [0] 8 2 2 4 5" xfId="26328" xr:uid="{00000000-0005-0000-0000-0000A7660000}"/>
    <cellStyle name="쉼표 [0] 8 2 2 4 5 2" xfId="26329" xr:uid="{00000000-0005-0000-0000-0000A8660000}"/>
    <cellStyle name="쉼표 [0] 8 2 2 4 6" xfId="26330" xr:uid="{00000000-0005-0000-0000-0000A9660000}"/>
    <cellStyle name="쉼표 [0] 8 2 2 4 7" xfId="26331" xr:uid="{00000000-0005-0000-0000-0000AA660000}"/>
    <cellStyle name="쉼표 [0] 8 2 2 4 8" xfId="26332" xr:uid="{00000000-0005-0000-0000-0000AB660000}"/>
    <cellStyle name="쉼표 [0] 8 2 2 4 9" xfId="26333" xr:uid="{00000000-0005-0000-0000-0000AC660000}"/>
    <cellStyle name="쉼표 [0] 8 2 2 5" xfId="26334" xr:uid="{00000000-0005-0000-0000-0000AD660000}"/>
    <cellStyle name="쉼표 [0] 8 2 2 5 10" xfId="26335" xr:uid="{00000000-0005-0000-0000-0000AE660000}"/>
    <cellStyle name="쉼표 [0] 8 2 2 5 2" xfId="26336" xr:uid="{00000000-0005-0000-0000-0000AF660000}"/>
    <cellStyle name="쉼표 [0] 8 2 2 5 2 2" xfId="26337" xr:uid="{00000000-0005-0000-0000-0000B0660000}"/>
    <cellStyle name="쉼표 [0] 8 2 2 5 2 3" xfId="26338" xr:uid="{00000000-0005-0000-0000-0000B1660000}"/>
    <cellStyle name="쉼표 [0] 8 2 2 5 3" xfId="26339" xr:uid="{00000000-0005-0000-0000-0000B2660000}"/>
    <cellStyle name="쉼표 [0] 8 2 2 5 3 2" xfId="26340" xr:uid="{00000000-0005-0000-0000-0000B3660000}"/>
    <cellStyle name="쉼표 [0] 8 2 2 5 3 3" xfId="26341" xr:uid="{00000000-0005-0000-0000-0000B4660000}"/>
    <cellStyle name="쉼표 [0] 8 2 2 5 4" xfId="26342" xr:uid="{00000000-0005-0000-0000-0000B5660000}"/>
    <cellStyle name="쉼표 [0] 8 2 2 5 4 2" xfId="26343" xr:uid="{00000000-0005-0000-0000-0000B6660000}"/>
    <cellStyle name="쉼표 [0] 8 2 2 5 5" xfId="26344" xr:uid="{00000000-0005-0000-0000-0000B7660000}"/>
    <cellStyle name="쉼표 [0] 8 2 2 5 5 2" xfId="26345" xr:uid="{00000000-0005-0000-0000-0000B8660000}"/>
    <cellStyle name="쉼표 [0] 8 2 2 5 6" xfId="26346" xr:uid="{00000000-0005-0000-0000-0000B9660000}"/>
    <cellStyle name="쉼표 [0] 8 2 2 5 7" xfId="26347" xr:uid="{00000000-0005-0000-0000-0000BA660000}"/>
    <cellStyle name="쉼표 [0] 8 2 2 5 8" xfId="26348" xr:uid="{00000000-0005-0000-0000-0000BB660000}"/>
    <cellStyle name="쉼표 [0] 8 2 2 5 9" xfId="26349" xr:uid="{00000000-0005-0000-0000-0000BC660000}"/>
    <cellStyle name="쉼표 [0] 8 2 2 6" xfId="26350" xr:uid="{00000000-0005-0000-0000-0000BD660000}"/>
    <cellStyle name="쉼표 [0] 8 2 2 6 2" xfId="26351" xr:uid="{00000000-0005-0000-0000-0000BE660000}"/>
    <cellStyle name="쉼표 [0] 8 2 2 6 3" xfId="26352" xr:uid="{00000000-0005-0000-0000-0000BF660000}"/>
    <cellStyle name="쉼표 [0] 8 2 2 7" xfId="26353" xr:uid="{00000000-0005-0000-0000-0000C0660000}"/>
    <cellStyle name="쉼표 [0] 8 2 2 7 2" xfId="26354" xr:uid="{00000000-0005-0000-0000-0000C1660000}"/>
    <cellStyle name="쉼표 [0] 8 2 2 7 3" xfId="26355" xr:uid="{00000000-0005-0000-0000-0000C2660000}"/>
    <cellStyle name="쉼표 [0] 8 2 2 8" xfId="26356" xr:uid="{00000000-0005-0000-0000-0000C3660000}"/>
    <cellStyle name="쉼표 [0] 8 2 2 8 2" xfId="26357" xr:uid="{00000000-0005-0000-0000-0000C4660000}"/>
    <cellStyle name="쉼표 [0] 8 2 2 8 3" xfId="26358" xr:uid="{00000000-0005-0000-0000-0000C5660000}"/>
    <cellStyle name="쉼표 [0] 8 2 2 9" xfId="26359" xr:uid="{00000000-0005-0000-0000-0000C6660000}"/>
    <cellStyle name="쉼표 [0] 8 2 2 9 2" xfId="26360" xr:uid="{00000000-0005-0000-0000-0000C7660000}"/>
    <cellStyle name="쉼표 [0] 8 2 3" xfId="26361" xr:uid="{00000000-0005-0000-0000-0000C8660000}"/>
    <cellStyle name="쉼표 [0] 8 2 3 10" xfId="26362" xr:uid="{00000000-0005-0000-0000-0000C9660000}"/>
    <cellStyle name="쉼표 [0] 8 2 3 2" xfId="26363" xr:uid="{00000000-0005-0000-0000-0000CA660000}"/>
    <cellStyle name="쉼표 [0] 8 2 3 2 2" xfId="26364" xr:uid="{00000000-0005-0000-0000-0000CB660000}"/>
    <cellStyle name="쉼표 [0] 8 2 3 2 2 2" xfId="26365" xr:uid="{00000000-0005-0000-0000-0000CC660000}"/>
    <cellStyle name="쉼표 [0] 8 2 3 2 2 3" xfId="26366" xr:uid="{00000000-0005-0000-0000-0000CD660000}"/>
    <cellStyle name="쉼표 [0] 8 2 3 2 2 4" xfId="26367" xr:uid="{00000000-0005-0000-0000-0000CE660000}"/>
    <cellStyle name="쉼표 [0] 8 2 3 2 2 5" xfId="26368" xr:uid="{00000000-0005-0000-0000-0000CF660000}"/>
    <cellStyle name="쉼표 [0] 8 2 3 2 3" xfId="26369" xr:uid="{00000000-0005-0000-0000-0000D0660000}"/>
    <cellStyle name="쉼표 [0] 8 2 3 2 4" xfId="26370" xr:uid="{00000000-0005-0000-0000-0000D1660000}"/>
    <cellStyle name="쉼표 [0] 8 2 3 2 5" xfId="26371" xr:uid="{00000000-0005-0000-0000-0000D2660000}"/>
    <cellStyle name="쉼표 [0] 8 2 3 2 6" xfId="26372" xr:uid="{00000000-0005-0000-0000-0000D3660000}"/>
    <cellStyle name="쉼표 [0] 8 2 3 2 7" xfId="26373" xr:uid="{00000000-0005-0000-0000-0000D4660000}"/>
    <cellStyle name="쉼표 [0] 8 2 3 3" xfId="26374" xr:uid="{00000000-0005-0000-0000-0000D5660000}"/>
    <cellStyle name="쉼표 [0] 8 2 3 3 2" xfId="26375" xr:uid="{00000000-0005-0000-0000-0000D6660000}"/>
    <cellStyle name="쉼표 [0] 8 2 3 3 3" xfId="26376" xr:uid="{00000000-0005-0000-0000-0000D7660000}"/>
    <cellStyle name="쉼표 [0] 8 2 3 3 4" xfId="26377" xr:uid="{00000000-0005-0000-0000-0000D8660000}"/>
    <cellStyle name="쉼표 [0] 8 2 3 3 5" xfId="26378" xr:uid="{00000000-0005-0000-0000-0000D9660000}"/>
    <cellStyle name="쉼표 [0] 8 2 3 3 6" xfId="26379" xr:uid="{00000000-0005-0000-0000-0000DA660000}"/>
    <cellStyle name="쉼표 [0] 8 2 3 4" xfId="26380" xr:uid="{00000000-0005-0000-0000-0000DB660000}"/>
    <cellStyle name="쉼표 [0] 8 2 3 4 2" xfId="26381" xr:uid="{00000000-0005-0000-0000-0000DC660000}"/>
    <cellStyle name="쉼표 [0] 8 2 3 4 3" xfId="26382" xr:uid="{00000000-0005-0000-0000-0000DD660000}"/>
    <cellStyle name="쉼표 [0] 8 2 3 5" xfId="26383" xr:uid="{00000000-0005-0000-0000-0000DE660000}"/>
    <cellStyle name="쉼표 [0] 8 2 3 5 2" xfId="26384" xr:uid="{00000000-0005-0000-0000-0000DF660000}"/>
    <cellStyle name="쉼표 [0] 8 2 3 6" xfId="26385" xr:uid="{00000000-0005-0000-0000-0000E0660000}"/>
    <cellStyle name="쉼표 [0] 8 2 3 7" xfId="26386" xr:uid="{00000000-0005-0000-0000-0000E1660000}"/>
    <cellStyle name="쉼표 [0] 8 2 3 8" xfId="26387" xr:uid="{00000000-0005-0000-0000-0000E2660000}"/>
    <cellStyle name="쉼표 [0] 8 2 3 9" xfId="26388" xr:uid="{00000000-0005-0000-0000-0000E3660000}"/>
    <cellStyle name="쉼표 [0] 8 2 4" xfId="26389" xr:uid="{00000000-0005-0000-0000-0000E4660000}"/>
    <cellStyle name="쉼표 [0] 8 2 4 10" xfId="26390" xr:uid="{00000000-0005-0000-0000-0000E5660000}"/>
    <cellStyle name="쉼표 [0] 8 2 4 2" xfId="26391" xr:uid="{00000000-0005-0000-0000-0000E6660000}"/>
    <cellStyle name="쉼표 [0] 8 2 4 2 2" xfId="26392" xr:uid="{00000000-0005-0000-0000-0000E7660000}"/>
    <cellStyle name="쉼표 [0] 8 2 4 2 2 2" xfId="26393" xr:uid="{00000000-0005-0000-0000-0000E8660000}"/>
    <cellStyle name="쉼표 [0] 8 2 4 2 2 3" xfId="26394" xr:uid="{00000000-0005-0000-0000-0000E9660000}"/>
    <cellStyle name="쉼표 [0] 8 2 4 2 2 4" xfId="26395" xr:uid="{00000000-0005-0000-0000-0000EA660000}"/>
    <cellStyle name="쉼표 [0] 8 2 4 2 2 5" xfId="26396" xr:uid="{00000000-0005-0000-0000-0000EB660000}"/>
    <cellStyle name="쉼표 [0] 8 2 4 2 3" xfId="26397" xr:uid="{00000000-0005-0000-0000-0000EC660000}"/>
    <cellStyle name="쉼표 [0] 8 2 4 2 4" xfId="26398" xr:uid="{00000000-0005-0000-0000-0000ED660000}"/>
    <cellStyle name="쉼표 [0] 8 2 4 2 5" xfId="26399" xr:uid="{00000000-0005-0000-0000-0000EE660000}"/>
    <cellStyle name="쉼표 [0] 8 2 4 2 6" xfId="26400" xr:uid="{00000000-0005-0000-0000-0000EF660000}"/>
    <cellStyle name="쉼표 [0] 8 2 4 2 7" xfId="26401" xr:uid="{00000000-0005-0000-0000-0000F0660000}"/>
    <cellStyle name="쉼표 [0] 8 2 4 3" xfId="26402" xr:uid="{00000000-0005-0000-0000-0000F1660000}"/>
    <cellStyle name="쉼표 [0] 8 2 4 3 2" xfId="26403" xr:uid="{00000000-0005-0000-0000-0000F2660000}"/>
    <cellStyle name="쉼표 [0] 8 2 4 3 3" xfId="26404" xr:uid="{00000000-0005-0000-0000-0000F3660000}"/>
    <cellStyle name="쉼표 [0] 8 2 4 3 4" xfId="26405" xr:uid="{00000000-0005-0000-0000-0000F4660000}"/>
    <cellStyle name="쉼표 [0] 8 2 4 3 5" xfId="26406" xr:uid="{00000000-0005-0000-0000-0000F5660000}"/>
    <cellStyle name="쉼표 [0] 8 2 4 3 6" xfId="26407" xr:uid="{00000000-0005-0000-0000-0000F6660000}"/>
    <cellStyle name="쉼표 [0] 8 2 4 4" xfId="26408" xr:uid="{00000000-0005-0000-0000-0000F7660000}"/>
    <cellStyle name="쉼표 [0] 8 2 4 4 2" xfId="26409" xr:uid="{00000000-0005-0000-0000-0000F8660000}"/>
    <cellStyle name="쉼표 [0] 8 2 4 4 3" xfId="26410" xr:uid="{00000000-0005-0000-0000-0000F9660000}"/>
    <cellStyle name="쉼표 [0] 8 2 4 5" xfId="26411" xr:uid="{00000000-0005-0000-0000-0000FA660000}"/>
    <cellStyle name="쉼표 [0] 8 2 4 5 2" xfId="26412" xr:uid="{00000000-0005-0000-0000-0000FB660000}"/>
    <cellStyle name="쉼표 [0] 8 2 4 6" xfId="26413" xr:uid="{00000000-0005-0000-0000-0000FC660000}"/>
    <cellStyle name="쉼표 [0] 8 2 4 7" xfId="26414" xr:uid="{00000000-0005-0000-0000-0000FD660000}"/>
    <cellStyle name="쉼표 [0] 8 2 4 8" xfId="26415" xr:uid="{00000000-0005-0000-0000-0000FE660000}"/>
    <cellStyle name="쉼표 [0] 8 2 4 9" xfId="26416" xr:uid="{00000000-0005-0000-0000-0000FF660000}"/>
    <cellStyle name="쉼표 [0] 8 2 5" xfId="26417" xr:uid="{00000000-0005-0000-0000-000000670000}"/>
    <cellStyle name="쉼표 [0] 8 2 5 10" xfId="26418" xr:uid="{00000000-0005-0000-0000-000001670000}"/>
    <cellStyle name="쉼표 [0] 8 2 5 2" xfId="26419" xr:uid="{00000000-0005-0000-0000-000002670000}"/>
    <cellStyle name="쉼표 [0] 8 2 5 2 2" xfId="26420" xr:uid="{00000000-0005-0000-0000-000003670000}"/>
    <cellStyle name="쉼표 [0] 8 2 5 2 3" xfId="26421" xr:uid="{00000000-0005-0000-0000-000004670000}"/>
    <cellStyle name="쉼표 [0] 8 2 5 2 4" xfId="26422" xr:uid="{00000000-0005-0000-0000-000005670000}"/>
    <cellStyle name="쉼표 [0] 8 2 5 2 5" xfId="26423" xr:uid="{00000000-0005-0000-0000-000006670000}"/>
    <cellStyle name="쉼표 [0] 8 2 5 2 6" xfId="26424" xr:uid="{00000000-0005-0000-0000-000007670000}"/>
    <cellStyle name="쉼표 [0] 8 2 5 3" xfId="26425" xr:uid="{00000000-0005-0000-0000-000008670000}"/>
    <cellStyle name="쉼표 [0] 8 2 5 3 2" xfId="26426" xr:uid="{00000000-0005-0000-0000-000009670000}"/>
    <cellStyle name="쉼표 [0] 8 2 5 3 3" xfId="26427" xr:uid="{00000000-0005-0000-0000-00000A670000}"/>
    <cellStyle name="쉼표 [0] 8 2 5 4" xfId="26428" xr:uid="{00000000-0005-0000-0000-00000B670000}"/>
    <cellStyle name="쉼표 [0] 8 2 5 4 2" xfId="26429" xr:uid="{00000000-0005-0000-0000-00000C670000}"/>
    <cellStyle name="쉼표 [0] 8 2 5 4 3" xfId="26430" xr:uid="{00000000-0005-0000-0000-00000D670000}"/>
    <cellStyle name="쉼표 [0] 8 2 5 5" xfId="26431" xr:uid="{00000000-0005-0000-0000-00000E670000}"/>
    <cellStyle name="쉼표 [0] 8 2 5 5 2" xfId="26432" xr:uid="{00000000-0005-0000-0000-00000F670000}"/>
    <cellStyle name="쉼표 [0] 8 2 5 6" xfId="26433" xr:uid="{00000000-0005-0000-0000-000010670000}"/>
    <cellStyle name="쉼표 [0] 8 2 5 7" xfId="26434" xr:uid="{00000000-0005-0000-0000-000011670000}"/>
    <cellStyle name="쉼표 [0] 8 2 5 8" xfId="26435" xr:uid="{00000000-0005-0000-0000-000012670000}"/>
    <cellStyle name="쉼표 [0] 8 2 5 9" xfId="26436" xr:uid="{00000000-0005-0000-0000-000013670000}"/>
    <cellStyle name="쉼표 [0] 8 2 6" xfId="26437" xr:uid="{00000000-0005-0000-0000-000014670000}"/>
    <cellStyle name="쉼표 [0] 8 2 6 10" xfId="26438" xr:uid="{00000000-0005-0000-0000-000015670000}"/>
    <cellStyle name="쉼표 [0] 8 2 6 2" xfId="26439" xr:uid="{00000000-0005-0000-0000-000016670000}"/>
    <cellStyle name="쉼표 [0] 8 2 6 2 2" xfId="26440" xr:uid="{00000000-0005-0000-0000-000017670000}"/>
    <cellStyle name="쉼표 [0] 8 2 6 2 3" xfId="26441" xr:uid="{00000000-0005-0000-0000-000018670000}"/>
    <cellStyle name="쉼표 [0] 8 2 6 3" xfId="26442" xr:uid="{00000000-0005-0000-0000-000019670000}"/>
    <cellStyle name="쉼표 [0] 8 2 6 3 2" xfId="26443" xr:uid="{00000000-0005-0000-0000-00001A670000}"/>
    <cellStyle name="쉼표 [0] 8 2 6 3 3" xfId="26444" xr:uid="{00000000-0005-0000-0000-00001B670000}"/>
    <cellStyle name="쉼표 [0] 8 2 6 4" xfId="26445" xr:uid="{00000000-0005-0000-0000-00001C670000}"/>
    <cellStyle name="쉼표 [0] 8 2 6 4 2" xfId="26446" xr:uid="{00000000-0005-0000-0000-00001D670000}"/>
    <cellStyle name="쉼표 [0] 8 2 6 5" xfId="26447" xr:uid="{00000000-0005-0000-0000-00001E670000}"/>
    <cellStyle name="쉼표 [0] 8 2 6 5 2" xfId="26448" xr:uid="{00000000-0005-0000-0000-00001F670000}"/>
    <cellStyle name="쉼표 [0] 8 2 6 6" xfId="26449" xr:uid="{00000000-0005-0000-0000-000020670000}"/>
    <cellStyle name="쉼표 [0] 8 2 6 7" xfId="26450" xr:uid="{00000000-0005-0000-0000-000021670000}"/>
    <cellStyle name="쉼표 [0] 8 2 6 8" xfId="26451" xr:uid="{00000000-0005-0000-0000-000022670000}"/>
    <cellStyle name="쉼표 [0] 8 2 6 9" xfId="26452" xr:uid="{00000000-0005-0000-0000-000023670000}"/>
    <cellStyle name="쉼표 [0] 8 2 7" xfId="26453" xr:uid="{00000000-0005-0000-0000-000024670000}"/>
    <cellStyle name="쉼표 [0] 8 2 7 2" xfId="26454" xr:uid="{00000000-0005-0000-0000-000025670000}"/>
    <cellStyle name="쉼표 [0] 8 2 7 3" xfId="26455" xr:uid="{00000000-0005-0000-0000-000026670000}"/>
    <cellStyle name="쉼표 [0] 8 2 8" xfId="26456" xr:uid="{00000000-0005-0000-0000-000027670000}"/>
    <cellStyle name="쉼표 [0] 8 2 8 2" xfId="26457" xr:uid="{00000000-0005-0000-0000-000028670000}"/>
    <cellStyle name="쉼표 [0] 8 2 8 3" xfId="26458" xr:uid="{00000000-0005-0000-0000-000029670000}"/>
    <cellStyle name="쉼표 [0] 8 2 9" xfId="26459" xr:uid="{00000000-0005-0000-0000-00002A670000}"/>
    <cellStyle name="쉼표 [0] 8 2 9 2" xfId="26460" xr:uid="{00000000-0005-0000-0000-00002B670000}"/>
    <cellStyle name="쉼표 [0] 8 2 9 3" xfId="26461" xr:uid="{00000000-0005-0000-0000-00002C670000}"/>
    <cellStyle name="쉼표 [0] 8 3" xfId="26462" xr:uid="{00000000-0005-0000-0000-00002D670000}"/>
    <cellStyle name="쉼표 [0] 8 3 10" xfId="26463" xr:uid="{00000000-0005-0000-0000-00002E670000}"/>
    <cellStyle name="쉼표 [0] 8 3 10 2" xfId="26464" xr:uid="{00000000-0005-0000-0000-00002F670000}"/>
    <cellStyle name="쉼표 [0] 8 3 11" xfId="26465" xr:uid="{00000000-0005-0000-0000-000030670000}"/>
    <cellStyle name="쉼표 [0] 8 3 12" xfId="26466" xr:uid="{00000000-0005-0000-0000-000031670000}"/>
    <cellStyle name="쉼표 [0] 8 3 13" xfId="26467" xr:uid="{00000000-0005-0000-0000-000032670000}"/>
    <cellStyle name="쉼표 [0] 8 3 14" xfId="26468" xr:uid="{00000000-0005-0000-0000-000033670000}"/>
    <cellStyle name="쉼표 [0] 8 3 15" xfId="26469" xr:uid="{00000000-0005-0000-0000-000034670000}"/>
    <cellStyle name="쉼표 [0] 8 3 2" xfId="26470" xr:uid="{00000000-0005-0000-0000-000035670000}"/>
    <cellStyle name="쉼표 [0] 8 3 2 10" xfId="26471" xr:uid="{00000000-0005-0000-0000-000036670000}"/>
    <cellStyle name="쉼표 [0] 8 3 2 11" xfId="26472" xr:uid="{00000000-0005-0000-0000-000037670000}"/>
    <cellStyle name="쉼표 [0] 8 3 2 12" xfId="26473" xr:uid="{00000000-0005-0000-0000-000038670000}"/>
    <cellStyle name="쉼표 [0] 8 3 2 2" xfId="26474" xr:uid="{00000000-0005-0000-0000-000039670000}"/>
    <cellStyle name="쉼표 [0] 8 3 2 2 10" xfId="26475" xr:uid="{00000000-0005-0000-0000-00003A670000}"/>
    <cellStyle name="쉼표 [0] 8 3 2 2 2" xfId="26476" xr:uid="{00000000-0005-0000-0000-00003B670000}"/>
    <cellStyle name="쉼표 [0] 8 3 2 2 2 2" xfId="26477" xr:uid="{00000000-0005-0000-0000-00003C670000}"/>
    <cellStyle name="쉼표 [0] 8 3 2 2 2 2 2" xfId="26478" xr:uid="{00000000-0005-0000-0000-00003D670000}"/>
    <cellStyle name="쉼표 [0] 8 3 2 2 2 2 3" xfId="26479" xr:uid="{00000000-0005-0000-0000-00003E670000}"/>
    <cellStyle name="쉼표 [0] 8 3 2 2 2 2 4" xfId="26480" xr:uid="{00000000-0005-0000-0000-00003F670000}"/>
    <cellStyle name="쉼표 [0] 8 3 2 2 2 2 5" xfId="26481" xr:uid="{00000000-0005-0000-0000-000040670000}"/>
    <cellStyle name="쉼표 [0] 8 3 2 2 2 3" xfId="26482" xr:uid="{00000000-0005-0000-0000-000041670000}"/>
    <cellStyle name="쉼표 [0] 8 3 2 2 2 4" xfId="26483" xr:uid="{00000000-0005-0000-0000-000042670000}"/>
    <cellStyle name="쉼표 [0] 8 3 2 2 2 5" xfId="26484" xr:uid="{00000000-0005-0000-0000-000043670000}"/>
    <cellStyle name="쉼표 [0] 8 3 2 2 2 6" xfId="26485" xr:uid="{00000000-0005-0000-0000-000044670000}"/>
    <cellStyle name="쉼표 [0] 8 3 2 2 2 7" xfId="26486" xr:uid="{00000000-0005-0000-0000-000045670000}"/>
    <cellStyle name="쉼표 [0] 8 3 2 2 3" xfId="26487" xr:uid="{00000000-0005-0000-0000-000046670000}"/>
    <cellStyle name="쉼표 [0] 8 3 2 2 3 2" xfId="26488" xr:uid="{00000000-0005-0000-0000-000047670000}"/>
    <cellStyle name="쉼표 [0] 8 3 2 2 3 3" xfId="26489" xr:uid="{00000000-0005-0000-0000-000048670000}"/>
    <cellStyle name="쉼표 [0] 8 3 2 2 3 4" xfId="26490" xr:uid="{00000000-0005-0000-0000-000049670000}"/>
    <cellStyle name="쉼표 [0] 8 3 2 2 3 5" xfId="26491" xr:uid="{00000000-0005-0000-0000-00004A670000}"/>
    <cellStyle name="쉼표 [0] 8 3 2 2 3 6" xfId="26492" xr:uid="{00000000-0005-0000-0000-00004B670000}"/>
    <cellStyle name="쉼표 [0] 8 3 2 2 4" xfId="26493" xr:uid="{00000000-0005-0000-0000-00004C670000}"/>
    <cellStyle name="쉼표 [0] 8 3 2 2 4 2" xfId="26494" xr:uid="{00000000-0005-0000-0000-00004D670000}"/>
    <cellStyle name="쉼표 [0] 8 3 2 2 5" xfId="26495" xr:uid="{00000000-0005-0000-0000-00004E670000}"/>
    <cellStyle name="쉼표 [0] 8 3 2 2 5 2" xfId="26496" xr:uid="{00000000-0005-0000-0000-00004F670000}"/>
    <cellStyle name="쉼표 [0] 8 3 2 2 6" xfId="26497" xr:uid="{00000000-0005-0000-0000-000050670000}"/>
    <cellStyle name="쉼표 [0] 8 3 2 2 7" xfId="26498" xr:uid="{00000000-0005-0000-0000-000051670000}"/>
    <cellStyle name="쉼표 [0] 8 3 2 2 8" xfId="26499" xr:uid="{00000000-0005-0000-0000-000052670000}"/>
    <cellStyle name="쉼표 [0] 8 3 2 2 9" xfId="26500" xr:uid="{00000000-0005-0000-0000-000053670000}"/>
    <cellStyle name="쉼표 [0] 8 3 2 3" xfId="26501" xr:uid="{00000000-0005-0000-0000-000054670000}"/>
    <cellStyle name="쉼표 [0] 8 3 2 3 10" xfId="26502" xr:uid="{00000000-0005-0000-0000-000055670000}"/>
    <cellStyle name="쉼표 [0] 8 3 2 3 2" xfId="26503" xr:uid="{00000000-0005-0000-0000-000056670000}"/>
    <cellStyle name="쉼표 [0] 8 3 2 3 2 2" xfId="26504" xr:uid="{00000000-0005-0000-0000-000057670000}"/>
    <cellStyle name="쉼표 [0] 8 3 2 3 2 3" xfId="26505" xr:uid="{00000000-0005-0000-0000-000058670000}"/>
    <cellStyle name="쉼표 [0] 8 3 2 3 2 4" xfId="26506" xr:uid="{00000000-0005-0000-0000-000059670000}"/>
    <cellStyle name="쉼표 [0] 8 3 2 3 2 5" xfId="26507" xr:uid="{00000000-0005-0000-0000-00005A670000}"/>
    <cellStyle name="쉼표 [0] 8 3 2 3 2 6" xfId="26508" xr:uid="{00000000-0005-0000-0000-00005B670000}"/>
    <cellStyle name="쉼표 [0] 8 3 2 3 3" xfId="26509" xr:uid="{00000000-0005-0000-0000-00005C670000}"/>
    <cellStyle name="쉼표 [0] 8 3 2 3 3 2" xfId="26510" xr:uid="{00000000-0005-0000-0000-00005D670000}"/>
    <cellStyle name="쉼표 [0] 8 3 2 3 4" xfId="26511" xr:uid="{00000000-0005-0000-0000-00005E670000}"/>
    <cellStyle name="쉼표 [0] 8 3 2 3 4 2" xfId="26512" xr:uid="{00000000-0005-0000-0000-00005F670000}"/>
    <cellStyle name="쉼표 [0] 8 3 2 3 5" xfId="26513" xr:uid="{00000000-0005-0000-0000-000060670000}"/>
    <cellStyle name="쉼표 [0] 8 3 2 3 5 2" xfId="26514" xr:uid="{00000000-0005-0000-0000-000061670000}"/>
    <cellStyle name="쉼표 [0] 8 3 2 3 6" xfId="26515" xr:uid="{00000000-0005-0000-0000-000062670000}"/>
    <cellStyle name="쉼표 [0] 8 3 2 3 7" xfId="26516" xr:uid="{00000000-0005-0000-0000-000063670000}"/>
    <cellStyle name="쉼표 [0] 8 3 2 3 8" xfId="26517" xr:uid="{00000000-0005-0000-0000-000064670000}"/>
    <cellStyle name="쉼표 [0] 8 3 2 3 9" xfId="26518" xr:uid="{00000000-0005-0000-0000-000065670000}"/>
    <cellStyle name="쉼표 [0] 8 3 2 4" xfId="26519" xr:uid="{00000000-0005-0000-0000-000066670000}"/>
    <cellStyle name="쉼표 [0] 8 3 2 4 2" xfId="26520" xr:uid="{00000000-0005-0000-0000-000067670000}"/>
    <cellStyle name="쉼표 [0] 8 3 2 4 3" xfId="26521" xr:uid="{00000000-0005-0000-0000-000068670000}"/>
    <cellStyle name="쉼표 [0] 8 3 2 4 4" xfId="26522" xr:uid="{00000000-0005-0000-0000-000069670000}"/>
    <cellStyle name="쉼표 [0] 8 3 2 4 5" xfId="26523" xr:uid="{00000000-0005-0000-0000-00006A670000}"/>
    <cellStyle name="쉼표 [0] 8 3 2 4 6" xfId="26524" xr:uid="{00000000-0005-0000-0000-00006B670000}"/>
    <cellStyle name="쉼표 [0] 8 3 2 5" xfId="26525" xr:uid="{00000000-0005-0000-0000-00006C670000}"/>
    <cellStyle name="쉼표 [0] 8 3 2 5 2" xfId="26526" xr:uid="{00000000-0005-0000-0000-00006D670000}"/>
    <cellStyle name="쉼표 [0] 8 3 2 6" xfId="26527" xr:uid="{00000000-0005-0000-0000-00006E670000}"/>
    <cellStyle name="쉼표 [0] 8 3 2 6 2" xfId="26528" xr:uid="{00000000-0005-0000-0000-00006F670000}"/>
    <cellStyle name="쉼표 [0] 8 3 2 7" xfId="26529" xr:uid="{00000000-0005-0000-0000-000070670000}"/>
    <cellStyle name="쉼표 [0] 8 3 2 7 2" xfId="26530" xr:uid="{00000000-0005-0000-0000-000071670000}"/>
    <cellStyle name="쉼표 [0] 8 3 2 8" xfId="26531" xr:uid="{00000000-0005-0000-0000-000072670000}"/>
    <cellStyle name="쉼표 [0] 8 3 2 9" xfId="26532" xr:uid="{00000000-0005-0000-0000-000073670000}"/>
    <cellStyle name="쉼표 [0] 8 3 3" xfId="26533" xr:uid="{00000000-0005-0000-0000-000074670000}"/>
    <cellStyle name="쉼표 [0] 8 3 3 10" xfId="26534" xr:uid="{00000000-0005-0000-0000-000075670000}"/>
    <cellStyle name="쉼표 [0] 8 3 3 2" xfId="26535" xr:uid="{00000000-0005-0000-0000-000076670000}"/>
    <cellStyle name="쉼표 [0] 8 3 3 2 2" xfId="26536" xr:uid="{00000000-0005-0000-0000-000077670000}"/>
    <cellStyle name="쉼표 [0] 8 3 3 2 2 2" xfId="26537" xr:uid="{00000000-0005-0000-0000-000078670000}"/>
    <cellStyle name="쉼표 [0] 8 3 3 2 2 3" xfId="26538" xr:uid="{00000000-0005-0000-0000-000079670000}"/>
    <cellStyle name="쉼표 [0] 8 3 3 2 2 4" xfId="26539" xr:uid="{00000000-0005-0000-0000-00007A670000}"/>
    <cellStyle name="쉼표 [0] 8 3 3 2 2 5" xfId="26540" xr:uid="{00000000-0005-0000-0000-00007B670000}"/>
    <cellStyle name="쉼표 [0] 8 3 3 2 3" xfId="26541" xr:uid="{00000000-0005-0000-0000-00007C670000}"/>
    <cellStyle name="쉼표 [0] 8 3 3 2 4" xfId="26542" xr:uid="{00000000-0005-0000-0000-00007D670000}"/>
    <cellStyle name="쉼표 [0] 8 3 3 2 5" xfId="26543" xr:uid="{00000000-0005-0000-0000-00007E670000}"/>
    <cellStyle name="쉼표 [0] 8 3 3 2 6" xfId="26544" xr:uid="{00000000-0005-0000-0000-00007F670000}"/>
    <cellStyle name="쉼표 [0] 8 3 3 2 7" xfId="26545" xr:uid="{00000000-0005-0000-0000-000080670000}"/>
    <cellStyle name="쉼표 [0] 8 3 3 3" xfId="26546" xr:uid="{00000000-0005-0000-0000-000081670000}"/>
    <cellStyle name="쉼표 [0] 8 3 3 3 2" xfId="26547" xr:uid="{00000000-0005-0000-0000-000082670000}"/>
    <cellStyle name="쉼표 [0] 8 3 3 3 3" xfId="26548" xr:uid="{00000000-0005-0000-0000-000083670000}"/>
    <cellStyle name="쉼표 [0] 8 3 3 3 4" xfId="26549" xr:uid="{00000000-0005-0000-0000-000084670000}"/>
    <cellStyle name="쉼표 [0] 8 3 3 3 5" xfId="26550" xr:uid="{00000000-0005-0000-0000-000085670000}"/>
    <cellStyle name="쉼표 [0] 8 3 3 3 6" xfId="26551" xr:uid="{00000000-0005-0000-0000-000086670000}"/>
    <cellStyle name="쉼표 [0] 8 3 3 4" xfId="26552" xr:uid="{00000000-0005-0000-0000-000087670000}"/>
    <cellStyle name="쉼표 [0] 8 3 3 4 2" xfId="26553" xr:uid="{00000000-0005-0000-0000-000088670000}"/>
    <cellStyle name="쉼표 [0] 8 3 3 4 3" xfId="26554" xr:uid="{00000000-0005-0000-0000-000089670000}"/>
    <cellStyle name="쉼표 [0] 8 3 3 5" xfId="26555" xr:uid="{00000000-0005-0000-0000-00008A670000}"/>
    <cellStyle name="쉼표 [0] 8 3 3 5 2" xfId="26556" xr:uid="{00000000-0005-0000-0000-00008B670000}"/>
    <cellStyle name="쉼표 [0] 8 3 3 6" xfId="26557" xr:uid="{00000000-0005-0000-0000-00008C670000}"/>
    <cellStyle name="쉼표 [0] 8 3 3 7" xfId="26558" xr:uid="{00000000-0005-0000-0000-00008D670000}"/>
    <cellStyle name="쉼표 [0] 8 3 3 8" xfId="26559" xr:uid="{00000000-0005-0000-0000-00008E670000}"/>
    <cellStyle name="쉼표 [0] 8 3 3 9" xfId="26560" xr:uid="{00000000-0005-0000-0000-00008F670000}"/>
    <cellStyle name="쉼표 [0] 8 3 4" xfId="26561" xr:uid="{00000000-0005-0000-0000-000090670000}"/>
    <cellStyle name="쉼표 [0] 8 3 4 10" xfId="26562" xr:uid="{00000000-0005-0000-0000-000091670000}"/>
    <cellStyle name="쉼표 [0] 8 3 4 2" xfId="26563" xr:uid="{00000000-0005-0000-0000-000092670000}"/>
    <cellStyle name="쉼표 [0] 8 3 4 2 2" xfId="26564" xr:uid="{00000000-0005-0000-0000-000093670000}"/>
    <cellStyle name="쉼표 [0] 8 3 4 2 2 2" xfId="26565" xr:uid="{00000000-0005-0000-0000-000094670000}"/>
    <cellStyle name="쉼표 [0] 8 3 4 2 2 3" xfId="26566" xr:uid="{00000000-0005-0000-0000-000095670000}"/>
    <cellStyle name="쉼표 [0] 8 3 4 2 2 4" xfId="26567" xr:uid="{00000000-0005-0000-0000-000096670000}"/>
    <cellStyle name="쉼표 [0] 8 3 4 2 2 5" xfId="26568" xr:uid="{00000000-0005-0000-0000-000097670000}"/>
    <cellStyle name="쉼표 [0] 8 3 4 2 3" xfId="26569" xr:uid="{00000000-0005-0000-0000-000098670000}"/>
    <cellStyle name="쉼표 [0] 8 3 4 2 4" xfId="26570" xr:uid="{00000000-0005-0000-0000-000099670000}"/>
    <cellStyle name="쉼표 [0] 8 3 4 2 5" xfId="26571" xr:uid="{00000000-0005-0000-0000-00009A670000}"/>
    <cellStyle name="쉼표 [0] 8 3 4 2 6" xfId="26572" xr:uid="{00000000-0005-0000-0000-00009B670000}"/>
    <cellStyle name="쉼표 [0] 8 3 4 2 7" xfId="26573" xr:uid="{00000000-0005-0000-0000-00009C670000}"/>
    <cellStyle name="쉼표 [0] 8 3 4 3" xfId="26574" xr:uid="{00000000-0005-0000-0000-00009D670000}"/>
    <cellStyle name="쉼표 [0] 8 3 4 3 2" xfId="26575" xr:uid="{00000000-0005-0000-0000-00009E670000}"/>
    <cellStyle name="쉼표 [0] 8 3 4 3 3" xfId="26576" xr:uid="{00000000-0005-0000-0000-00009F670000}"/>
    <cellStyle name="쉼표 [0] 8 3 4 3 4" xfId="26577" xr:uid="{00000000-0005-0000-0000-0000A0670000}"/>
    <cellStyle name="쉼표 [0] 8 3 4 3 5" xfId="26578" xr:uid="{00000000-0005-0000-0000-0000A1670000}"/>
    <cellStyle name="쉼표 [0] 8 3 4 3 6" xfId="26579" xr:uid="{00000000-0005-0000-0000-0000A2670000}"/>
    <cellStyle name="쉼표 [0] 8 3 4 4" xfId="26580" xr:uid="{00000000-0005-0000-0000-0000A3670000}"/>
    <cellStyle name="쉼표 [0] 8 3 4 4 2" xfId="26581" xr:uid="{00000000-0005-0000-0000-0000A4670000}"/>
    <cellStyle name="쉼표 [0] 8 3 4 4 3" xfId="26582" xr:uid="{00000000-0005-0000-0000-0000A5670000}"/>
    <cellStyle name="쉼표 [0] 8 3 4 5" xfId="26583" xr:uid="{00000000-0005-0000-0000-0000A6670000}"/>
    <cellStyle name="쉼표 [0] 8 3 4 5 2" xfId="26584" xr:uid="{00000000-0005-0000-0000-0000A7670000}"/>
    <cellStyle name="쉼표 [0] 8 3 4 6" xfId="26585" xr:uid="{00000000-0005-0000-0000-0000A8670000}"/>
    <cellStyle name="쉼표 [0] 8 3 4 7" xfId="26586" xr:uid="{00000000-0005-0000-0000-0000A9670000}"/>
    <cellStyle name="쉼표 [0] 8 3 4 8" xfId="26587" xr:uid="{00000000-0005-0000-0000-0000AA670000}"/>
    <cellStyle name="쉼표 [0] 8 3 4 9" xfId="26588" xr:uid="{00000000-0005-0000-0000-0000AB670000}"/>
    <cellStyle name="쉼표 [0] 8 3 5" xfId="26589" xr:uid="{00000000-0005-0000-0000-0000AC670000}"/>
    <cellStyle name="쉼표 [0] 8 3 5 10" xfId="26590" xr:uid="{00000000-0005-0000-0000-0000AD670000}"/>
    <cellStyle name="쉼표 [0] 8 3 5 2" xfId="26591" xr:uid="{00000000-0005-0000-0000-0000AE670000}"/>
    <cellStyle name="쉼표 [0] 8 3 5 2 2" xfId="26592" xr:uid="{00000000-0005-0000-0000-0000AF670000}"/>
    <cellStyle name="쉼표 [0] 8 3 5 2 3" xfId="26593" xr:uid="{00000000-0005-0000-0000-0000B0670000}"/>
    <cellStyle name="쉼표 [0] 8 3 5 2 4" xfId="26594" xr:uid="{00000000-0005-0000-0000-0000B1670000}"/>
    <cellStyle name="쉼표 [0] 8 3 5 2 5" xfId="26595" xr:uid="{00000000-0005-0000-0000-0000B2670000}"/>
    <cellStyle name="쉼표 [0] 8 3 5 2 6" xfId="26596" xr:uid="{00000000-0005-0000-0000-0000B3670000}"/>
    <cellStyle name="쉼표 [0] 8 3 5 3" xfId="26597" xr:uid="{00000000-0005-0000-0000-0000B4670000}"/>
    <cellStyle name="쉼표 [0] 8 3 5 3 2" xfId="26598" xr:uid="{00000000-0005-0000-0000-0000B5670000}"/>
    <cellStyle name="쉼표 [0] 8 3 5 3 3" xfId="26599" xr:uid="{00000000-0005-0000-0000-0000B6670000}"/>
    <cellStyle name="쉼표 [0] 8 3 5 4" xfId="26600" xr:uid="{00000000-0005-0000-0000-0000B7670000}"/>
    <cellStyle name="쉼표 [0] 8 3 5 4 2" xfId="26601" xr:uid="{00000000-0005-0000-0000-0000B8670000}"/>
    <cellStyle name="쉼표 [0] 8 3 5 5" xfId="26602" xr:uid="{00000000-0005-0000-0000-0000B9670000}"/>
    <cellStyle name="쉼표 [0] 8 3 5 5 2" xfId="26603" xr:uid="{00000000-0005-0000-0000-0000BA670000}"/>
    <cellStyle name="쉼표 [0] 8 3 5 6" xfId="26604" xr:uid="{00000000-0005-0000-0000-0000BB670000}"/>
    <cellStyle name="쉼표 [0] 8 3 5 7" xfId="26605" xr:uid="{00000000-0005-0000-0000-0000BC670000}"/>
    <cellStyle name="쉼표 [0] 8 3 5 8" xfId="26606" xr:uid="{00000000-0005-0000-0000-0000BD670000}"/>
    <cellStyle name="쉼표 [0] 8 3 5 9" xfId="26607" xr:uid="{00000000-0005-0000-0000-0000BE670000}"/>
    <cellStyle name="쉼표 [0] 8 3 6" xfId="26608" xr:uid="{00000000-0005-0000-0000-0000BF670000}"/>
    <cellStyle name="쉼표 [0] 8 3 6 10" xfId="26609" xr:uid="{00000000-0005-0000-0000-0000C0670000}"/>
    <cellStyle name="쉼표 [0] 8 3 6 2" xfId="26610" xr:uid="{00000000-0005-0000-0000-0000C1670000}"/>
    <cellStyle name="쉼표 [0] 8 3 6 2 2" xfId="26611" xr:uid="{00000000-0005-0000-0000-0000C2670000}"/>
    <cellStyle name="쉼표 [0] 8 3 6 3" xfId="26612" xr:uid="{00000000-0005-0000-0000-0000C3670000}"/>
    <cellStyle name="쉼표 [0] 8 3 6 3 2" xfId="26613" xr:uid="{00000000-0005-0000-0000-0000C4670000}"/>
    <cellStyle name="쉼표 [0] 8 3 6 4" xfId="26614" xr:uid="{00000000-0005-0000-0000-0000C5670000}"/>
    <cellStyle name="쉼표 [0] 8 3 6 4 2" xfId="26615" xr:uid="{00000000-0005-0000-0000-0000C6670000}"/>
    <cellStyle name="쉼표 [0] 8 3 6 5" xfId="26616" xr:uid="{00000000-0005-0000-0000-0000C7670000}"/>
    <cellStyle name="쉼표 [0] 8 3 6 5 2" xfId="26617" xr:uid="{00000000-0005-0000-0000-0000C8670000}"/>
    <cellStyle name="쉼표 [0] 8 3 6 6" xfId="26618" xr:uid="{00000000-0005-0000-0000-0000C9670000}"/>
    <cellStyle name="쉼표 [0] 8 3 6 7" xfId="26619" xr:uid="{00000000-0005-0000-0000-0000CA670000}"/>
    <cellStyle name="쉼표 [0] 8 3 6 8" xfId="26620" xr:uid="{00000000-0005-0000-0000-0000CB670000}"/>
    <cellStyle name="쉼표 [0] 8 3 6 9" xfId="26621" xr:uid="{00000000-0005-0000-0000-0000CC670000}"/>
    <cellStyle name="쉼표 [0] 8 3 7" xfId="26622" xr:uid="{00000000-0005-0000-0000-0000CD670000}"/>
    <cellStyle name="쉼표 [0] 8 3 7 2" xfId="26623" xr:uid="{00000000-0005-0000-0000-0000CE670000}"/>
    <cellStyle name="쉼표 [0] 8 3 7 3" xfId="26624" xr:uid="{00000000-0005-0000-0000-0000CF670000}"/>
    <cellStyle name="쉼표 [0] 8 3 8" xfId="26625" xr:uid="{00000000-0005-0000-0000-0000D0670000}"/>
    <cellStyle name="쉼표 [0] 8 3 8 2" xfId="26626" xr:uid="{00000000-0005-0000-0000-0000D1670000}"/>
    <cellStyle name="쉼표 [0] 8 3 8 3" xfId="26627" xr:uid="{00000000-0005-0000-0000-0000D2670000}"/>
    <cellStyle name="쉼표 [0] 8 3 9" xfId="26628" xr:uid="{00000000-0005-0000-0000-0000D3670000}"/>
    <cellStyle name="쉼표 [0] 8 3 9 2" xfId="26629" xr:uid="{00000000-0005-0000-0000-0000D4670000}"/>
    <cellStyle name="쉼표 [0] 8 4" xfId="26630" xr:uid="{00000000-0005-0000-0000-0000D5670000}"/>
    <cellStyle name="쉼표 [0] 8 4 10" xfId="26631" xr:uid="{00000000-0005-0000-0000-0000D6670000}"/>
    <cellStyle name="쉼표 [0] 8 4 11" xfId="26632" xr:uid="{00000000-0005-0000-0000-0000D7670000}"/>
    <cellStyle name="쉼표 [0] 8 4 12" xfId="26633" xr:uid="{00000000-0005-0000-0000-0000D8670000}"/>
    <cellStyle name="쉼표 [0] 8 4 13" xfId="26634" xr:uid="{00000000-0005-0000-0000-0000D9670000}"/>
    <cellStyle name="쉼표 [0] 8 4 14" xfId="26635" xr:uid="{00000000-0005-0000-0000-0000DA670000}"/>
    <cellStyle name="쉼표 [0] 8 4 2" xfId="26636" xr:uid="{00000000-0005-0000-0000-0000DB670000}"/>
    <cellStyle name="쉼표 [0] 8 4 2 10" xfId="26637" xr:uid="{00000000-0005-0000-0000-0000DC670000}"/>
    <cellStyle name="쉼표 [0] 8 4 2 11" xfId="26638" xr:uid="{00000000-0005-0000-0000-0000DD670000}"/>
    <cellStyle name="쉼표 [0] 8 4 2 12" xfId="26639" xr:uid="{00000000-0005-0000-0000-0000DE670000}"/>
    <cellStyle name="쉼표 [0] 8 4 2 2" xfId="26640" xr:uid="{00000000-0005-0000-0000-0000DF670000}"/>
    <cellStyle name="쉼표 [0] 8 4 2 2 10" xfId="26641" xr:uid="{00000000-0005-0000-0000-0000E0670000}"/>
    <cellStyle name="쉼표 [0] 8 4 2 2 2" xfId="26642" xr:uid="{00000000-0005-0000-0000-0000E1670000}"/>
    <cellStyle name="쉼표 [0] 8 4 2 2 2 2" xfId="26643" xr:uid="{00000000-0005-0000-0000-0000E2670000}"/>
    <cellStyle name="쉼표 [0] 8 4 2 2 2 2 2" xfId="26644" xr:uid="{00000000-0005-0000-0000-0000E3670000}"/>
    <cellStyle name="쉼표 [0] 8 4 2 2 2 2 3" xfId="26645" xr:uid="{00000000-0005-0000-0000-0000E4670000}"/>
    <cellStyle name="쉼표 [0] 8 4 2 2 2 2 4" xfId="26646" xr:uid="{00000000-0005-0000-0000-0000E5670000}"/>
    <cellStyle name="쉼표 [0] 8 4 2 2 2 2 5" xfId="26647" xr:uid="{00000000-0005-0000-0000-0000E6670000}"/>
    <cellStyle name="쉼표 [0] 8 4 2 2 2 3" xfId="26648" xr:uid="{00000000-0005-0000-0000-0000E7670000}"/>
    <cellStyle name="쉼표 [0] 8 4 2 2 2 4" xfId="26649" xr:uid="{00000000-0005-0000-0000-0000E8670000}"/>
    <cellStyle name="쉼표 [0] 8 4 2 2 2 5" xfId="26650" xr:uid="{00000000-0005-0000-0000-0000E9670000}"/>
    <cellStyle name="쉼표 [0] 8 4 2 2 2 6" xfId="26651" xr:uid="{00000000-0005-0000-0000-0000EA670000}"/>
    <cellStyle name="쉼표 [0] 8 4 2 2 2 7" xfId="26652" xr:uid="{00000000-0005-0000-0000-0000EB670000}"/>
    <cellStyle name="쉼표 [0] 8 4 2 2 3" xfId="26653" xr:uid="{00000000-0005-0000-0000-0000EC670000}"/>
    <cellStyle name="쉼표 [0] 8 4 2 2 3 2" xfId="26654" xr:uid="{00000000-0005-0000-0000-0000ED670000}"/>
    <cellStyle name="쉼표 [0] 8 4 2 2 3 3" xfId="26655" xr:uid="{00000000-0005-0000-0000-0000EE670000}"/>
    <cellStyle name="쉼표 [0] 8 4 2 2 3 4" xfId="26656" xr:uid="{00000000-0005-0000-0000-0000EF670000}"/>
    <cellStyle name="쉼표 [0] 8 4 2 2 3 5" xfId="26657" xr:uid="{00000000-0005-0000-0000-0000F0670000}"/>
    <cellStyle name="쉼표 [0] 8 4 2 2 3 6" xfId="26658" xr:uid="{00000000-0005-0000-0000-0000F1670000}"/>
    <cellStyle name="쉼표 [0] 8 4 2 2 4" xfId="26659" xr:uid="{00000000-0005-0000-0000-0000F2670000}"/>
    <cellStyle name="쉼표 [0] 8 4 2 2 4 2" xfId="26660" xr:uid="{00000000-0005-0000-0000-0000F3670000}"/>
    <cellStyle name="쉼표 [0] 8 4 2 2 5" xfId="26661" xr:uid="{00000000-0005-0000-0000-0000F4670000}"/>
    <cellStyle name="쉼표 [0] 8 4 2 2 5 2" xfId="26662" xr:uid="{00000000-0005-0000-0000-0000F5670000}"/>
    <cellStyle name="쉼표 [0] 8 4 2 2 6" xfId="26663" xr:uid="{00000000-0005-0000-0000-0000F6670000}"/>
    <cellStyle name="쉼표 [0] 8 4 2 2 7" xfId="26664" xr:uid="{00000000-0005-0000-0000-0000F7670000}"/>
    <cellStyle name="쉼표 [0] 8 4 2 2 8" xfId="26665" xr:uid="{00000000-0005-0000-0000-0000F8670000}"/>
    <cellStyle name="쉼표 [0] 8 4 2 2 9" xfId="26666" xr:uid="{00000000-0005-0000-0000-0000F9670000}"/>
    <cellStyle name="쉼표 [0] 8 4 2 3" xfId="26667" xr:uid="{00000000-0005-0000-0000-0000FA670000}"/>
    <cellStyle name="쉼표 [0] 8 4 2 3 10" xfId="26668" xr:uid="{00000000-0005-0000-0000-0000FB670000}"/>
    <cellStyle name="쉼표 [0] 8 4 2 3 2" xfId="26669" xr:uid="{00000000-0005-0000-0000-0000FC670000}"/>
    <cellStyle name="쉼표 [0] 8 4 2 3 2 2" xfId="26670" xr:uid="{00000000-0005-0000-0000-0000FD670000}"/>
    <cellStyle name="쉼표 [0] 8 4 2 3 2 3" xfId="26671" xr:uid="{00000000-0005-0000-0000-0000FE670000}"/>
    <cellStyle name="쉼표 [0] 8 4 2 3 2 4" xfId="26672" xr:uid="{00000000-0005-0000-0000-0000FF670000}"/>
    <cellStyle name="쉼표 [0] 8 4 2 3 2 5" xfId="26673" xr:uid="{00000000-0005-0000-0000-000000680000}"/>
    <cellStyle name="쉼표 [0] 8 4 2 3 2 6" xfId="26674" xr:uid="{00000000-0005-0000-0000-000001680000}"/>
    <cellStyle name="쉼표 [0] 8 4 2 3 3" xfId="26675" xr:uid="{00000000-0005-0000-0000-000002680000}"/>
    <cellStyle name="쉼표 [0] 8 4 2 3 3 2" xfId="26676" xr:uid="{00000000-0005-0000-0000-000003680000}"/>
    <cellStyle name="쉼표 [0] 8 4 2 3 4" xfId="26677" xr:uid="{00000000-0005-0000-0000-000004680000}"/>
    <cellStyle name="쉼표 [0] 8 4 2 3 4 2" xfId="26678" xr:uid="{00000000-0005-0000-0000-000005680000}"/>
    <cellStyle name="쉼표 [0] 8 4 2 3 5" xfId="26679" xr:uid="{00000000-0005-0000-0000-000006680000}"/>
    <cellStyle name="쉼표 [0] 8 4 2 3 5 2" xfId="26680" xr:uid="{00000000-0005-0000-0000-000007680000}"/>
    <cellStyle name="쉼표 [0] 8 4 2 3 6" xfId="26681" xr:uid="{00000000-0005-0000-0000-000008680000}"/>
    <cellStyle name="쉼표 [0] 8 4 2 3 7" xfId="26682" xr:uid="{00000000-0005-0000-0000-000009680000}"/>
    <cellStyle name="쉼표 [0] 8 4 2 3 8" xfId="26683" xr:uid="{00000000-0005-0000-0000-00000A680000}"/>
    <cellStyle name="쉼표 [0] 8 4 2 3 9" xfId="26684" xr:uid="{00000000-0005-0000-0000-00000B680000}"/>
    <cellStyle name="쉼표 [0] 8 4 2 4" xfId="26685" xr:uid="{00000000-0005-0000-0000-00000C680000}"/>
    <cellStyle name="쉼표 [0] 8 4 2 4 2" xfId="26686" xr:uid="{00000000-0005-0000-0000-00000D680000}"/>
    <cellStyle name="쉼표 [0] 8 4 2 4 3" xfId="26687" xr:uid="{00000000-0005-0000-0000-00000E680000}"/>
    <cellStyle name="쉼표 [0] 8 4 2 4 4" xfId="26688" xr:uid="{00000000-0005-0000-0000-00000F680000}"/>
    <cellStyle name="쉼표 [0] 8 4 2 4 5" xfId="26689" xr:uid="{00000000-0005-0000-0000-000010680000}"/>
    <cellStyle name="쉼표 [0] 8 4 2 4 6" xfId="26690" xr:uid="{00000000-0005-0000-0000-000011680000}"/>
    <cellStyle name="쉼표 [0] 8 4 2 5" xfId="26691" xr:uid="{00000000-0005-0000-0000-000012680000}"/>
    <cellStyle name="쉼표 [0] 8 4 2 5 2" xfId="26692" xr:uid="{00000000-0005-0000-0000-000013680000}"/>
    <cellStyle name="쉼표 [0] 8 4 2 6" xfId="26693" xr:uid="{00000000-0005-0000-0000-000014680000}"/>
    <cellStyle name="쉼표 [0] 8 4 2 6 2" xfId="26694" xr:uid="{00000000-0005-0000-0000-000015680000}"/>
    <cellStyle name="쉼표 [0] 8 4 2 7" xfId="26695" xr:uid="{00000000-0005-0000-0000-000016680000}"/>
    <cellStyle name="쉼표 [0] 8 4 2 7 2" xfId="26696" xr:uid="{00000000-0005-0000-0000-000017680000}"/>
    <cellStyle name="쉼표 [0] 8 4 2 8" xfId="26697" xr:uid="{00000000-0005-0000-0000-000018680000}"/>
    <cellStyle name="쉼표 [0] 8 4 2 9" xfId="26698" xr:uid="{00000000-0005-0000-0000-000019680000}"/>
    <cellStyle name="쉼표 [0] 8 4 3" xfId="26699" xr:uid="{00000000-0005-0000-0000-00001A680000}"/>
    <cellStyle name="쉼표 [0] 8 4 3 10" xfId="26700" xr:uid="{00000000-0005-0000-0000-00001B680000}"/>
    <cellStyle name="쉼표 [0] 8 4 3 2" xfId="26701" xr:uid="{00000000-0005-0000-0000-00001C680000}"/>
    <cellStyle name="쉼표 [0] 8 4 3 2 2" xfId="26702" xr:uid="{00000000-0005-0000-0000-00001D680000}"/>
    <cellStyle name="쉼표 [0] 8 4 3 2 2 2" xfId="26703" xr:uid="{00000000-0005-0000-0000-00001E680000}"/>
    <cellStyle name="쉼표 [0] 8 4 3 2 2 3" xfId="26704" xr:uid="{00000000-0005-0000-0000-00001F680000}"/>
    <cellStyle name="쉼표 [0] 8 4 3 2 2 4" xfId="26705" xr:uid="{00000000-0005-0000-0000-000020680000}"/>
    <cellStyle name="쉼표 [0] 8 4 3 2 2 5" xfId="26706" xr:uid="{00000000-0005-0000-0000-000021680000}"/>
    <cellStyle name="쉼표 [0] 8 4 3 2 3" xfId="26707" xr:uid="{00000000-0005-0000-0000-000022680000}"/>
    <cellStyle name="쉼표 [0] 8 4 3 2 4" xfId="26708" xr:uid="{00000000-0005-0000-0000-000023680000}"/>
    <cellStyle name="쉼표 [0] 8 4 3 2 5" xfId="26709" xr:uid="{00000000-0005-0000-0000-000024680000}"/>
    <cellStyle name="쉼표 [0] 8 4 3 2 6" xfId="26710" xr:uid="{00000000-0005-0000-0000-000025680000}"/>
    <cellStyle name="쉼표 [0] 8 4 3 2 7" xfId="26711" xr:uid="{00000000-0005-0000-0000-000026680000}"/>
    <cellStyle name="쉼표 [0] 8 4 3 3" xfId="26712" xr:uid="{00000000-0005-0000-0000-000027680000}"/>
    <cellStyle name="쉼표 [0] 8 4 3 3 2" xfId="26713" xr:uid="{00000000-0005-0000-0000-000028680000}"/>
    <cellStyle name="쉼표 [0] 8 4 3 3 3" xfId="26714" xr:uid="{00000000-0005-0000-0000-000029680000}"/>
    <cellStyle name="쉼표 [0] 8 4 3 3 4" xfId="26715" xr:uid="{00000000-0005-0000-0000-00002A680000}"/>
    <cellStyle name="쉼표 [0] 8 4 3 3 5" xfId="26716" xr:uid="{00000000-0005-0000-0000-00002B680000}"/>
    <cellStyle name="쉼표 [0] 8 4 3 3 6" xfId="26717" xr:uid="{00000000-0005-0000-0000-00002C680000}"/>
    <cellStyle name="쉼표 [0] 8 4 3 4" xfId="26718" xr:uid="{00000000-0005-0000-0000-00002D680000}"/>
    <cellStyle name="쉼표 [0] 8 4 3 4 2" xfId="26719" xr:uid="{00000000-0005-0000-0000-00002E680000}"/>
    <cellStyle name="쉼표 [0] 8 4 3 5" xfId="26720" xr:uid="{00000000-0005-0000-0000-00002F680000}"/>
    <cellStyle name="쉼표 [0] 8 4 3 5 2" xfId="26721" xr:uid="{00000000-0005-0000-0000-000030680000}"/>
    <cellStyle name="쉼표 [0] 8 4 3 6" xfId="26722" xr:uid="{00000000-0005-0000-0000-000031680000}"/>
    <cellStyle name="쉼표 [0] 8 4 3 7" xfId="26723" xr:uid="{00000000-0005-0000-0000-000032680000}"/>
    <cellStyle name="쉼표 [0] 8 4 3 8" xfId="26724" xr:uid="{00000000-0005-0000-0000-000033680000}"/>
    <cellStyle name="쉼표 [0] 8 4 3 9" xfId="26725" xr:uid="{00000000-0005-0000-0000-000034680000}"/>
    <cellStyle name="쉼표 [0] 8 4 4" xfId="26726" xr:uid="{00000000-0005-0000-0000-000035680000}"/>
    <cellStyle name="쉼표 [0] 8 4 4 10" xfId="26727" xr:uid="{00000000-0005-0000-0000-000036680000}"/>
    <cellStyle name="쉼표 [0] 8 4 4 2" xfId="26728" xr:uid="{00000000-0005-0000-0000-000037680000}"/>
    <cellStyle name="쉼표 [0] 8 4 4 2 2" xfId="26729" xr:uid="{00000000-0005-0000-0000-000038680000}"/>
    <cellStyle name="쉼표 [0] 8 4 4 2 2 2" xfId="26730" xr:uid="{00000000-0005-0000-0000-000039680000}"/>
    <cellStyle name="쉼표 [0] 8 4 4 2 2 3" xfId="26731" xr:uid="{00000000-0005-0000-0000-00003A680000}"/>
    <cellStyle name="쉼표 [0] 8 4 4 2 2 4" xfId="26732" xr:uid="{00000000-0005-0000-0000-00003B680000}"/>
    <cellStyle name="쉼표 [0] 8 4 4 2 2 5" xfId="26733" xr:uid="{00000000-0005-0000-0000-00003C680000}"/>
    <cellStyle name="쉼표 [0] 8 4 4 2 3" xfId="26734" xr:uid="{00000000-0005-0000-0000-00003D680000}"/>
    <cellStyle name="쉼표 [0] 8 4 4 2 4" xfId="26735" xr:uid="{00000000-0005-0000-0000-00003E680000}"/>
    <cellStyle name="쉼표 [0] 8 4 4 2 5" xfId="26736" xr:uid="{00000000-0005-0000-0000-00003F680000}"/>
    <cellStyle name="쉼표 [0] 8 4 4 2 6" xfId="26737" xr:uid="{00000000-0005-0000-0000-000040680000}"/>
    <cellStyle name="쉼표 [0] 8 4 4 2 7" xfId="26738" xr:uid="{00000000-0005-0000-0000-000041680000}"/>
    <cellStyle name="쉼표 [0] 8 4 4 3" xfId="26739" xr:uid="{00000000-0005-0000-0000-000042680000}"/>
    <cellStyle name="쉼표 [0] 8 4 4 3 2" xfId="26740" xr:uid="{00000000-0005-0000-0000-000043680000}"/>
    <cellStyle name="쉼표 [0] 8 4 4 3 3" xfId="26741" xr:uid="{00000000-0005-0000-0000-000044680000}"/>
    <cellStyle name="쉼표 [0] 8 4 4 3 4" xfId="26742" xr:uid="{00000000-0005-0000-0000-000045680000}"/>
    <cellStyle name="쉼표 [0] 8 4 4 3 5" xfId="26743" xr:uid="{00000000-0005-0000-0000-000046680000}"/>
    <cellStyle name="쉼표 [0] 8 4 4 3 6" xfId="26744" xr:uid="{00000000-0005-0000-0000-000047680000}"/>
    <cellStyle name="쉼표 [0] 8 4 4 4" xfId="26745" xr:uid="{00000000-0005-0000-0000-000048680000}"/>
    <cellStyle name="쉼표 [0] 8 4 4 4 2" xfId="26746" xr:uid="{00000000-0005-0000-0000-000049680000}"/>
    <cellStyle name="쉼표 [0] 8 4 4 5" xfId="26747" xr:uid="{00000000-0005-0000-0000-00004A680000}"/>
    <cellStyle name="쉼표 [0] 8 4 4 5 2" xfId="26748" xr:uid="{00000000-0005-0000-0000-00004B680000}"/>
    <cellStyle name="쉼표 [0] 8 4 4 6" xfId="26749" xr:uid="{00000000-0005-0000-0000-00004C680000}"/>
    <cellStyle name="쉼표 [0] 8 4 4 7" xfId="26750" xr:uid="{00000000-0005-0000-0000-00004D680000}"/>
    <cellStyle name="쉼표 [0] 8 4 4 8" xfId="26751" xr:uid="{00000000-0005-0000-0000-00004E680000}"/>
    <cellStyle name="쉼표 [0] 8 4 4 9" xfId="26752" xr:uid="{00000000-0005-0000-0000-00004F680000}"/>
    <cellStyle name="쉼표 [0] 8 4 5" xfId="26753" xr:uid="{00000000-0005-0000-0000-000050680000}"/>
    <cellStyle name="쉼표 [0] 8 4 5 10" xfId="26754" xr:uid="{00000000-0005-0000-0000-000051680000}"/>
    <cellStyle name="쉼표 [0] 8 4 5 2" xfId="26755" xr:uid="{00000000-0005-0000-0000-000052680000}"/>
    <cellStyle name="쉼표 [0] 8 4 5 2 2" xfId="26756" xr:uid="{00000000-0005-0000-0000-000053680000}"/>
    <cellStyle name="쉼표 [0] 8 4 5 2 3" xfId="26757" xr:uid="{00000000-0005-0000-0000-000054680000}"/>
    <cellStyle name="쉼표 [0] 8 4 5 2 4" xfId="26758" xr:uid="{00000000-0005-0000-0000-000055680000}"/>
    <cellStyle name="쉼표 [0] 8 4 5 2 5" xfId="26759" xr:uid="{00000000-0005-0000-0000-000056680000}"/>
    <cellStyle name="쉼표 [0] 8 4 5 2 6" xfId="26760" xr:uid="{00000000-0005-0000-0000-000057680000}"/>
    <cellStyle name="쉼표 [0] 8 4 5 3" xfId="26761" xr:uid="{00000000-0005-0000-0000-000058680000}"/>
    <cellStyle name="쉼표 [0] 8 4 5 3 2" xfId="26762" xr:uid="{00000000-0005-0000-0000-000059680000}"/>
    <cellStyle name="쉼표 [0] 8 4 5 4" xfId="26763" xr:uid="{00000000-0005-0000-0000-00005A680000}"/>
    <cellStyle name="쉼표 [0] 8 4 5 4 2" xfId="26764" xr:uid="{00000000-0005-0000-0000-00005B680000}"/>
    <cellStyle name="쉼표 [0] 8 4 5 5" xfId="26765" xr:uid="{00000000-0005-0000-0000-00005C680000}"/>
    <cellStyle name="쉼표 [0] 8 4 5 5 2" xfId="26766" xr:uid="{00000000-0005-0000-0000-00005D680000}"/>
    <cellStyle name="쉼표 [0] 8 4 5 6" xfId="26767" xr:uid="{00000000-0005-0000-0000-00005E680000}"/>
    <cellStyle name="쉼표 [0] 8 4 5 7" xfId="26768" xr:uid="{00000000-0005-0000-0000-00005F680000}"/>
    <cellStyle name="쉼표 [0] 8 4 5 8" xfId="26769" xr:uid="{00000000-0005-0000-0000-000060680000}"/>
    <cellStyle name="쉼표 [0] 8 4 5 9" xfId="26770" xr:uid="{00000000-0005-0000-0000-000061680000}"/>
    <cellStyle name="쉼표 [0] 8 4 6" xfId="26771" xr:uid="{00000000-0005-0000-0000-000062680000}"/>
    <cellStyle name="쉼표 [0] 8 4 6 2" xfId="26772" xr:uid="{00000000-0005-0000-0000-000063680000}"/>
    <cellStyle name="쉼표 [0] 8 4 6 3" xfId="26773" xr:uid="{00000000-0005-0000-0000-000064680000}"/>
    <cellStyle name="쉼표 [0] 8 4 6 4" xfId="26774" xr:uid="{00000000-0005-0000-0000-000065680000}"/>
    <cellStyle name="쉼표 [0] 8 4 6 5" xfId="26775" xr:uid="{00000000-0005-0000-0000-000066680000}"/>
    <cellStyle name="쉼표 [0] 8 4 6 6" xfId="26776" xr:uid="{00000000-0005-0000-0000-000067680000}"/>
    <cellStyle name="쉼표 [0] 8 4 7" xfId="26777" xr:uid="{00000000-0005-0000-0000-000068680000}"/>
    <cellStyle name="쉼표 [0] 8 4 7 2" xfId="26778" xr:uid="{00000000-0005-0000-0000-000069680000}"/>
    <cellStyle name="쉼표 [0] 8 4 8" xfId="26779" xr:uid="{00000000-0005-0000-0000-00006A680000}"/>
    <cellStyle name="쉼표 [0] 8 4 8 2" xfId="26780" xr:uid="{00000000-0005-0000-0000-00006B680000}"/>
    <cellStyle name="쉼표 [0] 8 4 9" xfId="26781" xr:uid="{00000000-0005-0000-0000-00006C680000}"/>
    <cellStyle name="쉼표 [0] 8 4 9 2" xfId="26782" xr:uid="{00000000-0005-0000-0000-00006D680000}"/>
    <cellStyle name="쉼표 [0] 8 5" xfId="26783" xr:uid="{00000000-0005-0000-0000-00006E680000}"/>
    <cellStyle name="쉼표 [0] 8 5 10" xfId="26784" xr:uid="{00000000-0005-0000-0000-00006F680000}"/>
    <cellStyle name="쉼표 [0] 8 5 11" xfId="26785" xr:uid="{00000000-0005-0000-0000-000070680000}"/>
    <cellStyle name="쉼표 [0] 8 5 12" xfId="26786" xr:uid="{00000000-0005-0000-0000-000071680000}"/>
    <cellStyle name="쉼표 [0] 8 5 13" xfId="26787" xr:uid="{00000000-0005-0000-0000-000072680000}"/>
    <cellStyle name="쉼표 [0] 8 5 14" xfId="26788" xr:uid="{00000000-0005-0000-0000-000073680000}"/>
    <cellStyle name="쉼표 [0] 8 5 2" xfId="26789" xr:uid="{00000000-0005-0000-0000-000074680000}"/>
    <cellStyle name="쉼표 [0] 8 5 2 10" xfId="26790" xr:uid="{00000000-0005-0000-0000-000075680000}"/>
    <cellStyle name="쉼표 [0] 8 5 2 11" xfId="26791" xr:uid="{00000000-0005-0000-0000-000076680000}"/>
    <cellStyle name="쉼표 [0] 8 5 2 12" xfId="26792" xr:uid="{00000000-0005-0000-0000-000077680000}"/>
    <cellStyle name="쉼표 [0] 8 5 2 2" xfId="26793" xr:uid="{00000000-0005-0000-0000-000078680000}"/>
    <cellStyle name="쉼표 [0] 8 5 2 2 10" xfId="26794" xr:uid="{00000000-0005-0000-0000-000079680000}"/>
    <cellStyle name="쉼표 [0] 8 5 2 2 2" xfId="26795" xr:uid="{00000000-0005-0000-0000-00007A680000}"/>
    <cellStyle name="쉼표 [0] 8 5 2 2 2 2" xfId="26796" xr:uid="{00000000-0005-0000-0000-00007B680000}"/>
    <cellStyle name="쉼표 [0] 8 5 2 2 2 2 2" xfId="26797" xr:uid="{00000000-0005-0000-0000-00007C680000}"/>
    <cellStyle name="쉼표 [0] 8 5 2 2 2 2 3" xfId="26798" xr:uid="{00000000-0005-0000-0000-00007D680000}"/>
    <cellStyle name="쉼표 [0] 8 5 2 2 2 2 4" xfId="26799" xr:uid="{00000000-0005-0000-0000-00007E680000}"/>
    <cellStyle name="쉼표 [0] 8 5 2 2 2 2 5" xfId="26800" xr:uid="{00000000-0005-0000-0000-00007F680000}"/>
    <cellStyle name="쉼표 [0] 8 5 2 2 2 3" xfId="26801" xr:uid="{00000000-0005-0000-0000-000080680000}"/>
    <cellStyle name="쉼표 [0] 8 5 2 2 2 4" xfId="26802" xr:uid="{00000000-0005-0000-0000-000081680000}"/>
    <cellStyle name="쉼표 [0] 8 5 2 2 2 5" xfId="26803" xr:uid="{00000000-0005-0000-0000-000082680000}"/>
    <cellStyle name="쉼표 [0] 8 5 2 2 2 6" xfId="26804" xr:uid="{00000000-0005-0000-0000-000083680000}"/>
    <cellStyle name="쉼표 [0] 8 5 2 2 2 7" xfId="26805" xr:uid="{00000000-0005-0000-0000-000084680000}"/>
    <cellStyle name="쉼표 [0] 8 5 2 2 3" xfId="26806" xr:uid="{00000000-0005-0000-0000-000085680000}"/>
    <cellStyle name="쉼표 [0] 8 5 2 2 3 2" xfId="26807" xr:uid="{00000000-0005-0000-0000-000086680000}"/>
    <cellStyle name="쉼표 [0] 8 5 2 2 3 3" xfId="26808" xr:uid="{00000000-0005-0000-0000-000087680000}"/>
    <cellStyle name="쉼표 [0] 8 5 2 2 3 4" xfId="26809" xr:uid="{00000000-0005-0000-0000-000088680000}"/>
    <cellStyle name="쉼표 [0] 8 5 2 2 3 5" xfId="26810" xr:uid="{00000000-0005-0000-0000-000089680000}"/>
    <cellStyle name="쉼표 [0] 8 5 2 2 3 6" xfId="26811" xr:uid="{00000000-0005-0000-0000-00008A680000}"/>
    <cellStyle name="쉼표 [0] 8 5 2 2 4" xfId="26812" xr:uid="{00000000-0005-0000-0000-00008B680000}"/>
    <cellStyle name="쉼표 [0] 8 5 2 2 4 2" xfId="26813" xr:uid="{00000000-0005-0000-0000-00008C680000}"/>
    <cellStyle name="쉼표 [0] 8 5 2 2 5" xfId="26814" xr:uid="{00000000-0005-0000-0000-00008D680000}"/>
    <cellStyle name="쉼표 [0] 8 5 2 2 5 2" xfId="26815" xr:uid="{00000000-0005-0000-0000-00008E680000}"/>
    <cellStyle name="쉼표 [0] 8 5 2 2 6" xfId="26816" xr:uid="{00000000-0005-0000-0000-00008F680000}"/>
    <cellStyle name="쉼표 [0] 8 5 2 2 7" xfId="26817" xr:uid="{00000000-0005-0000-0000-000090680000}"/>
    <cellStyle name="쉼표 [0] 8 5 2 2 8" xfId="26818" xr:uid="{00000000-0005-0000-0000-000091680000}"/>
    <cellStyle name="쉼표 [0] 8 5 2 2 9" xfId="26819" xr:uid="{00000000-0005-0000-0000-000092680000}"/>
    <cellStyle name="쉼표 [0] 8 5 2 3" xfId="26820" xr:uid="{00000000-0005-0000-0000-000093680000}"/>
    <cellStyle name="쉼표 [0] 8 5 2 3 10" xfId="26821" xr:uid="{00000000-0005-0000-0000-000094680000}"/>
    <cellStyle name="쉼표 [0] 8 5 2 3 2" xfId="26822" xr:uid="{00000000-0005-0000-0000-000095680000}"/>
    <cellStyle name="쉼표 [0] 8 5 2 3 2 2" xfId="26823" xr:uid="{00000000-0005-0000-0000-000096680000}"/>
    <cellStyle name="쉼표 [0] 8 5 2 3 2 3" xfId="26824" xr:uid="{00000000-0005-0000-0000-000097680000}"/>
    <cellStyle name="쉼표 [0] 8 5 2 3 2 4" xfId="26825" xr:uid="{00000000-0005-0000-0000-000098680000}"/>
    <cellStyle name="쉼표 [0] 8 5 2 3 2 5" xfId="26826" xr:uid="{00000000-0005-0000-0000-000099680000}"/>
    <cellStyle name="쉼표 [0] 8 5 2 3 2 6" xfId="26827" xr:uid="{00000000-0005-0000-0000-00009A680000}"/>
    <cellStyle name="쉼표 [0] 8 5 2 3 3" xfId="26828" xr:uid="{00000000-0005-0000-0000-00009B680000}"/>
    <cellStyle name="쉼표 [0] 8 5 2 3 3 2" xfId="26829" xr:uid="{00000000-0005-0000-0000-00009C680000}"/>
    <cellStyle name="쉼표 [0] 8 5 2 3 4" xfId="26830" xr:uid="{00000000-0005-0000-0000-00009D680000}"/>
    <cellStyle name="쉼표 [0] 8 5 2 3 4 2" xfId="26831" xr:uid="{00000000-0005-0000-0000-00009E680000}"/>
    <cellStyle name="쉼표 [0] 8 5 2 3 5" xfId="26832" xr:uid="{00000000-0005-0000-0000-00009F680000}"/>
    <cellStyle name="쉼표 [0] 8 5 2 3 5 2" xfId="26833" xr:uid="{00000000-0005-0000-0000-0000A0680000}"/>
    <cellStyle name="쉼표 [0] 8 5 2 3 6" xfId="26834" xr:uid="{00000000-0005-0000-0000-0000A1680000}"/>
    <cellStyle name="쉼표 [0] 8 5 2 3 7" xfId="26835" xr:uid="{00000000-0005-0000-0000-0000A2680000}"/>
    <cellStyle name="쉼표 [0] 8 5 2 3 8" xfId="26836" xr:uid="{00000000-0005-0000-0000-0000A3680000}"/>
    <cellStyle name="쉼표 [0] 8 5 2 3 9" xfId="26837" xr:uid="{00000000-0005-0000-0000-0000A4680000}"/>
    <cellStyle name="쉼표 [0] 8 5 2 4" xfId="26838" xr:uid="{00000000-0005-0000-0000-0000A5680000}"/>
    <cellStyle name="쉼표 [0] 8 5 2 4 2" xfId="26839" xr:uid="{00000000-0005-0000-0000-0000A6680000}"/>
    <cellStyle name="쉼표 [0] 8 5 2 4 3" xfId="26840" xr:uid="{00000000-0005-0000-0000-0000A7680000}"/>
    <cellStyle name="쉼표 [0] 8 5 2 4 4" xfId="26841" xr:uid="{00000000-0005-0000-0000-0000A8680000}"/>
    <cellStyle name="쉼표 [0] 8 5 2 4 5" xfId="26842" xr:uid="{00000000-0005-0000-0000-0000A9680000}"/>
    <cellStyle name="쉼표 [0] 8 5 2 4 6" xfId="26843" xr:uid="{00000000-0005-0000-0000-0000AA680000}"/>
    <cellStyle name="쉼표 [0] 8 5 2 5" xfId="26844" xr:uid="{00000000-0005-0000-0000-0000AB680000}"/>
    <cellStyle name="쉼표 [0] 8 5 2 5 2" xfId="26845" xr:uid="{00000000-0005-0000-0000-0000AC680000}"/>
    <cellStyle name="쉼표 [0] 8 5 2 6" xfId="26846" xr:uid="{00000000-0005-0000-0000-0000AD680000}"/>
    <cellStyle name="쉼표 [0] 8 5 2 6 2" xfId="26847" xr:uid="{00000000-0005-0000-0000-0000AE680000}"/>
    <cellStyle name="쉼표 [0] 8 5 2 7" xfId="26848" xr:uid="{00000000-0005-0000-0000-0000AF680000}"/>
    <cellStyle name="쉼표 [0] 8 5 2 7 2" xfId="26849" xr:uid="{00000000-0005-0000-0000-0000B0680000}"/>
    <cellStyle name="쉼표 [0] 8 5 2 8" xfId="26850" xr:uid="{00000000-0005-0000-0000-0000B1680000}"/>
    <cellStyle name="쉼표 [0] 8 5 2 9" xfId="26851" xr:uid="{00000000-0005-0000-0000-0000B2680000}"/>
    <cellStyle name="쉼표 [0] 8 5 3" xfId="26852" xr:uid="{00000000-0005-0000-0000-0000B3680000}"/>
    <cellStyle name="쉼표 [0] 8 5 3 10" xfId="26853" xr:uid="{00000000-0005-0000-0000-0000B4680000}"/>
    <cellStyle name="쉼표 [0] 8 5 3 2" xfId="26854" xr:uid="{00000000-0005-0000-0000-0000B5680000}"/>
    <cellStyle name="쉼표 [0] 8 5 3 2 2" xfId="26855" xr:uid="{00000000-0005-0000-0000-0000B6680000}"/>
    <cellStyle name="쉼표 [0] 8 5 3 2 2 2" xfId="26856" xr:uid="{00000000-0005-0000-0000-0000B7680000}"/>
    <cellStyle name="쉼표 [0] 8 5 3 2 2 3" xfId="26857" xr:uid="{00000000-0005-0000-0000-0000B8680000}"/>
    <cellStyle name="쉼표 [0] 8 5 3 2 2 4" xfId="26858" xr:uid="{00000000-0005-0000-0000-0000B9680000}"/>
    <cellStyle name="쉼표 [0] 8 5 3 2 2 5" xfId="26859" xr:uid="{00000000-0005-0000-0000-0000BA680000}"/>
    <cellStyle name="쉼표 [0] 8 5 3 2 3" xfId="26860" xr:uid="{00000000-0005-0000-0000-0000BB680000}"/>
    <cellStyle name="쉼표 [0] 8 5 3 2 4" xfId="26861" xr:uid="{00000000-0005-0000-0000-0000BC680000}"/>
    <cellStyle name="쉼표 [0] 8 5 3 2 5" xfId="26862" xr:uid="{00000000-0005-0000-0000-0000BD680000}"/>
    <cellStyle name="쉼표 [0] 8 5 3 2 6" xfId="26863" xr:uid="{00000000-0005-0000-0000-0000BE680000}"/>
    <cellStyle name="쉼표 [0] 8 5 3 2 7" xfId="26864" xr:uid="{00000000-0005-0000-0000-0000BF680000}"/>
    <cellStyle name="쉼표 [0] 8 5 3 3" xfId="26865" xr:uid="{00000000-0005-0000-0000-0000C0680000}"/>
    <cellStyle name="쉼표 [0] 8 5 3 3 2" xfId="26866" xr:uid="{00000000-0005-0000-0000-0000C1680000}"/>
    <cellStyle name="쉼표 [0] 8 5 3 3 3" xfId="26867" xr:uid="{00000000-0005-0000-0000-0000C2680000}"/>
    <cellStyle name="쉼표 [0] 8 5 3 3 4" xfId="26868" xr:uid="{00000000-0005-0000-0000-0000C3680000}"/>
    <cellStyle name="쉼표 [0] 8 5 3 3 5" xfId="26869" xr:uid="{00000000-0005-0000-0000-0000C4680000}"/>
    <cellStyle name="쉼표 [0] 8 5 3 3 6" xfId="26870" xr:uid="{00000000-0005-0000-0000-0000C5680000}"/>
    <cellStyle name="쉼표 [0] 8 5 3 4" xfId="26871" xr:uid="{00000000-0005-0000-0000-0000C6680000}"/>
    <cellStyle name="쉼표 [0] 8 5 3 4 2" xfId="26872" xr:uid="{00000000-0005-0000-0000-0000C7680000}"/>
    <cellStyle name="쉼표 [0] 8 5 3 5" xfId="26873" xr:uid="{00000000-0005-0000-0000-0000C8680000}"/>
    <cellStyle name="쉼표 [0] 8 5 3 5 2" xfId="26874" xr:uid="{00000000-0005-0000-0000-0000C9680000}"/>
    <cellStyle name="쉼표 [0] 8 5 3 6" xfId="26875" xr:uid="{00000000-0005-0000-0000-0000CA680000}"/>
    <cellStyle name="쉼표 [0] 8 5 3 7" xfId="26876" xr:uid="{00000000-0005-0000-0000-0000CB680000}"/>
    <cellStyle name="쉼표 [0] 8 5 3 8" xfId="26877" xr:uid="{00000000-0005-0000-0000-0000CC680000}"/>
    <cellStyle name="쉼표 [0] 8 5 3 9" xfId="26878" xr:uid="{00000000-0005-0000-0000-0000CD680000}"/>
    <cellStyle name="쉼표 [0] 8 5 4" xfId="26879" xr:uid="{00000000-0005-0000-0000-0000CE680000}"/>
    <cellStyle name="쉼표 [0] 8 5 4 10" xfId="26880" xr:uid="{00000000-0005-0000-0000-0000CF680000}"/>
    <cellStyle name="쉼표 [0] 8 5 4 2" xfId="26881" xr:uid="{00000000-0005-0000-0000-0000D0680000}"/>
    <cellStyle name="쉼표 [0] 8 5 4 2 2" xfId="26882" xr:uid="{00000000-0005-0000-0000-0000D1680000}"/>
    <cellStyle name="쉼표 [0] 8 5 4 2 2 2" xfId="26883" xr:uid="{00000000-0005-0000-0000-0000D2680000}"/>
    <cellStyle name="쉼표 [0] 8 5 4 2 2 3" xfId="26884" xr:uid="{00000000-0005-0000-0000-0000D3680000}"/>
    <cellStyle name="쉼표 [0] 8 5 4 2 2 4" xfId="26885" xr:uid="{00000000-0005-0000-0000-0000D4680000}"/>
    <cellStyle name="쉼표 [0] 8 5 4 2 2 5" xfId="26886" xr:uid="{00000000-0005-0000-0000-0000D5680000}"/>
    <cellStyle name="쉼표 [0] 8 5 4 2 3" xfId="26887" xr:uid="{00000000-0005-0000-0000-0000D6680000}"/>
    <cellStyle name="쉼표 [0] 8 5 4 2 4" xfId="26888" xr:uid="{00000000-0005-0000-0000-0000D7680000}"/>
    <cellStyle name="쉼표 [0] 8 5 4 2 5" xfId="26889" xr:uid="{00000000-0005-0000-0000-0000D8680000}"/>
    <cellStyle name="쉼표 [0] 8 5 4 2 6" xfId="26890" xr:uid="{00000000-0005-0000-0000-0000D9680000}"/>
    <cellStyle name="쉼표 [0] 8 5 4 2 7" xfId="26891" xr:uid="{00000000-0005-0000-0000-0000DA680000}"/>
    <cellStyle name="쉼표 [0] 8 5 4 3" xfId="26892" xr:uid="{00000000-0005-0000-0000-0000DB680000}"/>
    <cellStyle name="쉼표 [0] 8 5 4 3 2" xfId="26893" xr:uid="{00000000-0005-0000-0000-0000DC680000}"/>
    <cellStyle name="쉼표 [0] 8 5 4 3 3" xfId="26894" xr:uid="{00000000-0005-0000-0000-0000DD680000}"/>
    <cellStyle name="쉼표 [0] 8 5 4 3 4" xfId="26895" xr:uid="{00000000-0005-0000-0000-0000DE680000}"/>
    <cellStyle name="쉼표 [0] 8 5 4 3 5" xfId="26896" xr:uid="{00000000-0005-0000-0000-0000DF680000}"/>
    <cellStyle name="쉼표 [0] 8 5 4 3 6" xfId="26897" xr:uid="{00000000-0005-0000-0000-0000E0680000}"/>
    <cellStyle name="쉼표 [0] 8 5 4 4" xfId="26898" xr:uid="{00000000-0005-0000-0000-0000E1680000}"/>
    <cellStyle name="쉼표 [0] 8 5 4 4 2" xfId="26899" xr:uid="{00000000-0005-0000-0000-0000E2680000}"/>
    <cellStyle name="쉼표 [0] 8 5 4 5" xfId="26900" xr:uid="{00000000-0005-0000-0000-0000E3680000}"/>
    <cellStyle name="쉼표 [0] 8 5 4 5 2" xfId="26901" xr:uid="{00000000-0005-0000-0000-0000E4680000}"/>
    <cellStyle name="쉼표 [0] 8 5 4 6" xfId="26902" xr:uid="{00000000-0005-0000-0000-0000E5680000}"/>
    <cellStyle name="쉼표 [0] 8 5 4 7" xfId="26903" xr:uid="{00000000-0005-0000-0000-0000E6680000}"/>
    <cellStyle name="쉼표 [0] 8 5 4 8" xfId="26904" xr:uid="{00000000-0005-0000-0000-0000E7680000}"/>
    <cellStyle name="쉼표 [0] 8 5 4 9" xfId="26905" xr:uid="{00000000-0005-0000-0000-0000E8680000}"/>
    <cellStyle name="쉼표 [0] 8 5 5" xfId="26906" xr:uid="{00000000-0005-0000-0000-0000E9680000}"/>
    <cellStyle name="쉼표 [0] 8 5 5 10" xfId="26907" xr:uid="{00000000-0005-0000-0000-0000EA680000}"/>
    <cellStyle name="쉼표 [0] 8 5 5 2" xfId="26908" xr:uid="{00000000-0005-0000-0000-0000EB680000}"/>
    <cellStyle name="쉼표 [0] 8 5 5 2 2" xfId="26909" xr:uid="{00000000-0005-0000-0000-0000EC680000}"/>
    <cellStyle name="쉼표 [0] 8 5 5 2 3" xfId="26910" xr:uid="{00000000-0005-0000-0000-0000ED680000}"/>
    <cellStyle name="쉼표 [0] 8 5 5 2 4" xfId="26911" xr:uid="{00000000-0005-0000-0000-0000EE680000}"/>
    <cellStyle name="쉼표 [0] 8 5 5 2 5" xfId="26912" xr:uid="{00000000-0005-0000-0000-0000EF680000}"/>
    <cellStyle name="쉼표 [0] 8 5 5 2 6" xfId="26913" xr:uid="{00000000-0005-0000-0000-0000F0680000}"/>
    <cellStyle name="쉼표 [0] 8 5 5 3" xfId="26914" xr:uid="{00000000-0005-0000-0000-0000F1680000}"/>
    <cellStyle name="쉼표 [0] 8 5 5 3 2" xfId="26915" xr:uid="{00000000-0005-0000-0000-0000F2680000}"/>
    <cellStyle name="쉼표 [0] 8 5 5 4" xfId="26916" xr:uid="{00000000-0005-0000-0000-0000F3680000}"/>
    <cellStyle name="쉼표 [0] 8 5 5 4 2" xfId="26917" xr:uid="{00000000-0005-0000-0000-0000F4680000}"/>
    <cellStyle name="쉼표 [0] 8 5 5 5" xfId="26918" xr:uid="{00000000-0005-0000-0000-0000F5680000}"/>
    <cellStyle name="쉼표 [0] 8 5 5 5 2" xfId="26919" xr:uid="{00000000-0005-0000-0000-0000F6680000}"/>
    <cellStyle name="쉼표 [0] 8 5 5 6" xfId="26920" xr:uid="{00000000-0005-0000-0000-0000F7680000}"/>
    <cellStyle name="쉼표 [0] 8 5 5 7" xfId="26921" xr:uid="{00000000-0005-0000-0000-0000F8680000}"/>
    <cellStyle name="쉼표 [0] 8 5 5 8" xfId="26922" xr:uid="{00000000-0005-0000-0000-0000F9680000}"/>
    <cellStyle name="쉼표 [0] 8 5 5 9" xfId="26923" xr:uid="{00000000-0005-0000-0000-0000FA680000}"/>
    <cellStyle name="쉼표 [0] 8 5 6" xfId="26924" xr:uid="{00000000-0005-0000-0000-0000FB680000}"/>
    <cellStyle name="쉼표 [0] 8 5 6 2" xfId="26925" xr:uid="{00000000-0005-0000-0000-0000FC680000}"/>
    <cellStyle name="쉼표 [0] 8 5 6 3" xfId="26926" xr:uid="{00000000-0005-0000-0000-0000FD680000}"/>
    <cellStyle name="쉼표 [0] 8 5 6 4" xfId="26927" xr:uid="{00000000-0005-0000-0000-0000FE680000}"/>
    <cellStyle name="쉼표 [0] 8 5 6 5" xfId="26928" xr:uid="{00000000-0005-0000-0000-0000FF680000}"/>
    <cellStyle name="쉼표 [0] 8 5 6 6" xfId="26929" xr:uid="{00000000-0005-0000-0000-000000690000}"/>
    <cellStyle name="쉼표 [0] 8 5 7" xfId="26930" xr:uid="{00000000-0005-0000-0000-000001690000}"/>
    <cellStyle name="쉼표 [0] 8 5 7 2" xfId="26931" xr:uid="{00000000-0005-0000-0000-000002690000}"/>
    <cellStyle name="쉼표 [0] 8 5 8" xfId="26932" xr:uid="{00000000-0005-0000-0000-000003690000}"/>
    <cellStyle name="쉼표 [0] 8 5 8 2" xfId="26933" xr:uid="{00000000-0005-0000-0000-000004690000}"/>
    <cellStyle name="쉼표 [0] 8 5 9" xfId="26934" xr:uid="{00000000-0005-0000-0000-000005690000}"/>
    <cellStyle name="쉼표 [0] 8 5 9 2" xfId="26935" xr:uid="{00000000-0005-0000-0000-000006690000}"/>
    <cellStyle name="쉼표 [0] 8 6" xfId="26936" xr:uid="{00000000-0005-0000-0000-000007690000}"/>
    <cellStyle name="쉼표 [0] 8 6 10" xfId="26937" xr:uid="{00000000-0005-0000-0000-000008690000}"/>
    <cellStyle name="쉼표 [0] 8 6 11" xfId="26938" xr:uid="{00000000-0005-0000-0000-000009690000}"/>
    <cellStyle name="쉼표 [0] 8 6 12" xfId="26939" xr:uid="{00000000-0005-0000-0000-00000A690000}"/>
    <cellStyle name="쉼표 [0] 8 6 13" xfId="26940" xr:uid="{00000000-0005-0000-0000-00000B690000}"/>
    <cellStyle name="쉼표 [0] 8 6 2" xfId="26941" xr:uid="{00000000-0005-0000-0000-00000C690000}"/>
    <cellStyle name="쉼표 [0] 8 6 2 10" xfId="26942" xr:uid="{00000000-0005-0000-0000-00000D690000}"/>
    <cellStyle name="쉼표 [0] 8 6 2 2" xfId="26943" xr:uid="{00000000-0005-0000-0000-00000E690000}"/>
    <cellStyle name="쉼표 [0] 8 6 2 2 2" xfId="26944" xr:uid="{00000000-0005-0000-0000-00000F690000}"/>
    <cellStyle name="쉼표 [0] 8 6 2 2 2 2" xfId="26945" xr:uid="{00000000-0005-0000-0000-000010690000}"/>
    <cellStyle name="쉼표 [0] 8 6 2 2 2 3" xfId="26946" xr:uid="{00000000-0005-0000-0000-000011690000}"/>
    <cellStyle name="쉼표 [0] 8 6 2 2 2 4" xfId="26947" xr:uid="{00000000-0005-0000-0000-000012690000}"/>
    <cellStyle name="쉼표 [0] 8 6 2 2 2 5" xfId="26948" xr:uid="{00000000-0005-0000-0000-000013690000}"/>
    <cellStyle name="쉼표 [0] 8 6 2 2 3" xfId="26949" xr:uid="{00000000-0005-0000-0000-000014690000}"/>
    <cellStyle name="쉼표 [0] 8 6 2 2 4" xfId="26950" xr:uid="{00000000-0005-0000-0000-000015690000}"/>
    <cellStyle name="쉼표 [0] 8 6 2 2 5" xfId="26951" xr:uid="{00000000-0005-0000-0000-000016690000}"/>
    <cellStyle name="쉼표 [0] 8 6 2 2 6" xfId="26952" xr:uid="{00000000-0005-0000-0000-000017690000}"/>
    <cellStyle name="쉼표 [0] 8 6 2 2 7" xfId="26953" xr:uid="{00000000-0005-0000-0000-000018690000}"/>
    <cellStyle name="쉼표 [0] 8 6 2 3" xfId="26954" xr:uid="{00000000-0005-0000-0000-000019690000}"/>
    <cellStyle name="쉼표 [0] 8 6 2 3 2" xfId="26955" xr:uid="{00000000-0005-0000-0000-00001A690000}"/>
    <cellStyle name="쉼표 [0] 8 6 2 3 3" xfId="26956" xr:uid="{00000000-0005-0000-0000-00001B690000}"/>
    <cellStyle name="쉼표 [0] 8 6 2 3 4" xfId="26957" xr:uid="{00000000-0005-0000-0000-00001C690000}"/>
    <cellStyle name="쉼표 [0] 8 6 2 3 5" xfId="26958" xr:uid="{00000000-0005-0000-0000-00001D690000}"/>
    <cellStyle name="쉼표 [0] 8 6 2 3 6" xfId="26959" xr:uid="{00000000-0005-0000-0000-00001E690000}"/>
    <cellStyle name="쉼표 [0] 8 6 2 4" xfId="26960" xr:uid="{00000000-0005-0000-0000-00001F690000}"/>
    <cellStyle name="쉼표 [0] 8 6 2 4 2" xfId="26961" xr:uid="{00000000-0005-0000-0000-000020690000}"/>
    <cellStyle name="쉼표 [0] 8 6 2 5" xfId="26962" xr:uid="{00000000-0005-0000-0000-000021690000}"/>
    <cellStyle name="쉼표 [0] 8 6 2 5 2" xfId="26963" xr:uid="{00000000-0005-0000-0000-000022690000}"/>
    <cellStyle name="쉼표 [0] 8 6 2 6" xfId="26964" xr:uid="{00000000-0005-0000-0000-000023690000}"/>
    <cellStyle name="쉼표 [0] 8 6 2 7" xfId="26965" xr:uid="{00000000-0005-0000-0000-000024690000}"/>
    <cellStyle name="쉼표 [0] 8 6 2 8" xfId="26966" xr:uid="{00000000-0005-0000-0000-000025690000}"/>
    <cellStyle name="쉼표 [0] 8 6 2 9" xfId="26967" xr:uid="{00000000-0005-0000-0000-000026690000}"/>
    <cellStyle name="쉼표 [0] 8 6 3" xfId="26968" xr:uid="{00000000-0005-0000-0000-000027690000}"/>
    <cellStyle name="쉼표 [0] 8 6 3 10" xfId="26969" xr:uid="{00000000-0005-0000-0000-000028690000}"/>
    <cellStyle name="쉼표 [0] 8 6 3 2" xfId="26970" xr:uid="{00000000-0005-0000-0000-000029690000}"/>
    <cellStyle name="쉼표 [0] 8 6 3 2 2" xfId="26971" xr:uid="{00000000-0005-0000-0000-00002A690000}"/>
    <cellStyle name="쉼표 [0] 8 6 3 2 2 2" xfId="26972" xr:uid="{00000000-0005-0000-0000-00002B690000}"/>
    <cellStyle name="쉼표 [0] 8 6 3 2 2 3" xfId="26973" xr:uid="{00000000-0005-0000-0000-00002C690000}"/>
    <cellStyle name="쉼표 [0] 8 6 3 2 2 4" xfId="26974" xr:uid="{00000000-0005-0000-0000-00002D690000}"/>
    <cellStyle name="쉼표 [0] 8 6 3 2 2 5" xfId="26975" xr:uid="{00000000-0005-0000-0000-00002E690000}"/>
    <cellStyle name="쉼표 [0] 8 6 3 2 3" xfId="26976" xr:uid="{00000000-0005-0000-0000-00002F690000}"/>
    <cellStyle name="쉼표 [0] 8 6 3 2 4" xfId="26977" xr:uid="{00000000-0005-0000-0000-000030690000}"/>
    <cellStyle name="쉼표 [0] 8 6 3 2 5" xfId="26978" xr:uid="{00000000-0005-0000-0000-000031690000}"/>
    <cellStyle name="쉼표 [0] 8 6 3 2 6" xfId="26979" xr:uid="{00000000-0005-0000-0000-000032690000}"/>
    <cellStyle name="쉼표 [0] 8 6 3 2 7" xfId="26980" xr:uid="{00000000-0005-0000-0000-000033690000}"/>
    <cellStyle name="쉼표 [0] 8 6 3 3" xfId="26981" xr:uid="{00000000-0005-0000-0000-000034690000}"/>
    <cellStyle name="쉼표 [0] 8 6 3 3 2" xfId="26982" xr:uid="{00000000-0005-0000-0000-000035690000}"/>
    <cellStyle name="쉼표 [0] 8 6 3 3 3" xfId="26983" xr:uid="{00000000-0005-0000-0000-000036690000}"/>
    <cellStyle name="쉼표 [0] 8 6 3 3 4" xfId="26984" xr:uid="{00000000-0005-0000-0000-000037690000}"/>
    <cellStyle name="쉼표 [0] 8 6 3 3 5" xfId="26985" xr:uid="{00000000-0005-0000-0000-000038690000}"/>
    <cellStyle name="쉼표 [0] 8 6 3 3 6" xfId="26986" xr:uid="{00000000-0005-0000-0000-000039690000}"/>
    <cellStyle name="쉼표 [0] 8 6 3 4" xfId="26987" xr:uid="{00000000-0005-0000-0000-00003A690000}"/>
    <cellStyle name="쉼표 [0] 8 6 3 4 2" xfId="26988" xr:uid="{00000000-0005-0000-0000-00003B690000}"/>
    <cellStyle name="쉼표 [0] 8 6 3 5" xfId="26989" xr:uid="{00000000-0005-0000-0000-00003C690000}"/>
    <cellStyle name="쉼표 [0] 8 6 3 5 2" xfId="26990" xr:uid="{00000000-0005-0000-0000-00003D690000}"/>
    <cellStyle name="쉼표 [0] 8 6 3 6" xfId="26991" xr:uid="{00000000-0005-0000-0000-00003E690000}"/>
    <cellStyle name="쉼표 [0] 8 6 3 7" xfId="26992" xr:uid="{00000000-0005-0000-0000-00003F690000}"/>
    <cellStyle name="쉼표 [0] 8 6 3 8" xfId="26993" xr:uid="{00000000-0005-0000-0000-000040690000}"/>
    <cellStyle name="쉼표 [0] 8 6 3 9" xfId="26994" xr:uid="{00000000-0005-0000-0000-000041690000}"/>
    <cellStyle name="쉼표 [0] 8 6 4" xfId="26995" xr:uid="{00000000-0005-0000-0000-000042690000}"/>
    <cellStyle name="쉼표 [0] 8 6 4 10" xfId="26996" xr:uid="{00000000-0005-0000-0000-000043690000}"/>
    <cellStyle name="쉼표 [0] 8 6 4 2" xfId="26997" xr:uid="{00000000-0005-0000-0000-000044690000}"/>
    <cellStyle name="쉼표 [0] 8 6 4 2 2" xfId="26998" xr:uid="{00000000-0005-0000-0000-000045690000}"/>
    <cellStyle name="쉼표 [0] 8 6 4 2 3" xfId="26999" xr:uid="{00000000-0005-0000-0000-000046690000}"/>
    <cellStyle name="쉼표 [0] 8 6 4 2 4" xfId="27000" xr:uid="{00000000-0005-0000-0000-000047690000}"/>
    <cellStyle name="쉼표 [0] 8 6 4 2 5" xfId="27001" xr:uid="{00000000-0005-0000-0000-000048690000}"/>
    <cellStyle name="쉼표 [0] 8 6 4 2 6" xfId="27002" xr:uid="{00000000-0005-0000-0000-000049690000}"/>
    <cellStyle name="쉼표 [0] 8 6 4 3" xfId="27003" xr:uid="{00000000-0005-0000-0000-00004A690000}"/>
    <cellStyle name="쉼표 [0] 8 6 4 3 2" xfId="27004" xr:uid="{00000000-0005-0000-0000-00004B690000}"/>
    <cellStyle name="쉼표 [0] 8 6 4 4" xfId="27005" xr:uid="{00000000-0005-0000-0000-00004C690000}"/>
    <cellStyle name="쉼표 [0] 8 6 4 4 2" xfId="27006" xr:uid="{00000000-0005-0000-0000-00004D690000}"/>
    <cellStyle name="쉼표 [0] 8 6 4 5" xfId="27007" xr:uid="{00000000-0005-0000-0000-00004E690000}"/>
    <cellStyle name="쉼표 [0] 8 6 4 5 2" xfId="27008" xr:uid="{00000000-0005-0000-0000-00004F690000}"/>
    <cellStyle name="쉼표 [0] 8 6 4 6" xfId="27009" xr:uid="{00000000-0005-0000-0000-000050690000}"/>
    <cellStyle name="쉼표 [0] 8 6 4 7" xfId="27010" xr:uid="{00000000-0005-0000-0000-000051690000}"/>
    <cellStyle name="쉼표 [0] 8 6 4 8" xfId="27011" xr:uid="{00000000-0005-0000-0000-000052690000}"/>
    <cellStyle name="쉼표 [0] 8 6 4 9" xfId="27012" xr:uid="{00000000-0005-0000-0000-000053690000}"/>
    <cellStyle name="쉼표 [0] 8 6 5" xfId="27013" xr:uid="{00000000-0005-0000-0000-000054690000}"/>
    <cellStyle name="쉼표 [0] 8 6 5 2" xfId="27014" xr:uid="{00000000-0005-0000-0000-000055690000}"/>
    <cellStyle name="쉼표 [0] 8 6 5 3" xfId="27015" xr:uid="{00000000-0005-0000-0000-000056690000}"/>
    <cellStyle name="쉼표 [0] 8 6 5 4" xfId="27016" xr:uid="{00000000-0005-0000-0000-000057690000}"/>
    <cellStyle name="쉼표 [0] 8 6 5 5" xfId="27017" xr:uid="{00000000-0005-0000-0000-000058690000}"/>
    <cellStyle name="쉼표 [0] 8 6 5 6" xfId="27018" xr:uid="{00000000-0005-0000-0000-000059690000}"/>
    <cellStyle name="쉼표 [0] 8 6 6" xfId="27019" xr:uid="{00000000-0005-0000-0000-00005A690000}"/>
    <cellStyle name="쉼표 [0] 8 6 6 2" xfId="27020" xr:uid="{00000000-0005-0000-0000-00005B690000}"/>
    <cellStyle name="쉼표 [0] 8 6 7" xfId="27021" xr:uid="{00000000-0005-0000-0000-00005C690000}"/>
    <cellStyle name="쉼표 [0] 8 6 7 2" xfId="27022" xr:uid="{00000000-0005-0000-0000-00005D690000}"/>
    <cellStyle name="쉼표 [0] 8 6 8" xfId="27023" xr:uid="{00000000-0005-0000-0000-00005E690000}"/>
    <cellStyle name="쉼표 [0] 8 6 8 2" xfId="27024" xr:uid="{00000000-0005-0000-0000-00005F690000}"/>
    <cellStyle name="쉼표 [0] 8 6 9" xfId="27025" xr:uid="{00000000-0005-0000-0000-000060690000}"/>
    <cellStyle name="쉼표 [0] 8 7" xfId="27026" xr:uid="{00000000-0005-0000-0000-000061690000}"/>
    <cellStyle name="쉼표 [0] 8 7 10" xfId="27027" xr:uid="{00000000-0005-0000-0000-000062690000}"/>
    <cellStyle name="쉼표 [0] 8 7 11" xfId="27028" xr:uid="{00000000-0005-0000-0000-000063690000}"/>
    <cellStyle name="쉼표 [0] 8 7 12" xfId="27029" xr:uid="{00000000-0005-0000-0000-000064690000}"/>
    <cellStyle name="쉼표 [0] 8 7 2" xfId="27030" xr:uid="{00000000-0005-0000-0000-000065690000}"/>
    <cellStyle name="쉼표 [0] 8 7 2 10" xfId="27031" xr:uid="{00000000-0005-0000-0000-000066690000}"/>
    <cellStyle name="쉼표 [0] 8 7 2 2" xfId="27032" xr:uid="{00000000-0005-0000-0000-000067690000}"/>
    <cellStyle name="쉼표 [0] 8 7 2 2 2" xfId="27033" xr:uid="{00000000-0005-0000-0000-000068690000}"/>
    <cellStyle name="쉼표 [0] 8 7 2 2 2 2" xfId="27034" xr:uid="{00000000-0005-0000-0000-000069690000}"/>
    <cellStyle name="쉼표 [0] 8 7 2 2 2 3" xfId="27035" xr:uid="{00000000-0005-0000-0000-00006A690000}"/>
    <cellStyle name="쉼표 [0] 8 7 2 2 2 4" xfId="27036" xr:uid="{00000000-0005-0000-0000-00006B690000}"/>
    <cellStyle name="쉼표 [0] 8 7 2 2 2 5" xfId="27037" xr:uid="{00000000-0005-0000-0000-00006C690000}"/>
    <cellStyle name="쉼표 [0] 8 7 2 2 3" xfId="27038" xr:uid="{00000000-0005-0000-0000-00006D690000}"/>
    <cellStyle name="쉼표 [0] 8 7 2 2 4" xfId="27039" xr:uid="{00000000-0005-0000-0000-00006E690000}"/>
    <cellStyle name="쉼표 [0] 8 7 2 2 5" xfId="27040" xr:uid="{00000000-0005-0000-0000-00006F690000}"/>
    <cellStyle name="쉼표 [0] 8 7 2 2 6" xfId="27041" xr:uid="{00000000-0005-0000-0000-000070690000}"/>
    <cellStyle name="쉼표 [0] 8 7 2 2 7" xfId="27042" xr:uid="{00000000-0005-0000-0000-000071690000}"/>
    <cellStyle name="쉼표 [0] 8 7 2 3" xfId="27043" xr:uid="{00000000-0005-0000-0000-000072690000}"/>
    <cellStyle name="쉼표 [0] 8 7 2 3 2" xfId="27044" xr:uid="{00000000-0005-0000-0000-000073690000}"/>
    <cellStyle name="쉼표 [0] 8 7 2 3 3" xfId="27045" xr:uid="{00000000-0005-0000-0000-000074690000}"/>
    <cellStyle name="쉼표 [0] 8 7 2 3 4" xfId="27046" xr:uid="{00000000-0005-0000-0000-000075690000}"/>
    <cellStyle name="쉼표 [0] 8 7 2 3 5" xfId="27047" xr:uid="{00000000-0005-0000-0000-000076690000}"/>
    <cellStyle name="쉼표 [0] 8 7 2 3 6" xfId="27048" xr:uid="{00000000-0005-0000-0000-000077690000}"/>
    <cellStyle name="쉼표 [0] 8 7 2 4" xfId="27049" xr:uid="{00000000-0005-0000-0000-000078690000}"/>
    <cellStyle name="쉼표 [0] 8 7 2 4 2" xfId="27050" xr:uid="{00000000-0005-0000-0000-000079690000}"/>
    <cellStyle name="쉼표 [0] 8 7 2 5" xfId="27051" xr:uid="{00000000-0005-0000-0000-00007A690000}"/>
    <cellStyle name="쉼표 [0] 8 7 2 5 2" xfId="27052" xr:uid="{00000000-0005-0000-0000-00007B690000}"/>
    <cellStyle name="쉼표 [0] 8 7 2 6" xfId="27053" xr:uid="{00000000-0005-0000-0000-00007C690000}"/>
    <cellStyle name="쉼표 [0] 8 7 2 7" xfId="27054" xr:uid="{00000000-0005-0000-0000-00007D690000}"/>
    <cellStyle name="쉼표 [0] 8 7 2 8" xfId="27055" xr:uid="{00000000-0005-0000-0000-00007E690000}"/>
    <cellStyle name="쉼표 [0] 8 7 2 9" xfId="27056" xr:uid="{00000000-0005-0000-0000-00007F690000}"/>
    <cellStyle name="쉼표 [0] 8 7 3" xfId="27057" xr:uid="{00000000-0005-0000-0000-000080690000}"/>
    <cellStyle name="쉼표 [0] 8 7 3 10" xfId="27058" xr:uid="{00000000-0005-0000-0000-000081690000}"/>
    <cellStyle name="쉼표 [0] 8 7 3 2" xfId="27059" xr:uid="{00000000-0005-0000-0000-000082690000}"/>
    <cellStyle name="쉼표 [0] 8 7 3 2 2" xfId="27060" xr:uid="{00000000-0005-0000-0000-000083690000}"/>
    <cellStyle name="쉼표 [0] 8 7 3 2 3" xfId="27061" xr:uid="{00000000-0005-0000-0000-000084690000}"/>
    <cellStyle name="쉼표 [0] 8 7 3 2 4" xfId="27062" xr:uid="{00000000-0005-0000-0000-000085690000}"/>
    <cellStyle name="쉼표 [0] 8 7 3 2 5" xfId="27063" xr:uid="{00000000-0005-0000-0000-000086690000}"/>
    <cellStyle name="쉼표 [0] 8 7 3 2 6" xfId="27064" xr:uid="{00000000-0005-0000-0000-000087690000}"/>
    <cellStyle name="쉼표 [0] 8 7 3 3" xfId="27065" xr:uid="{00000000-0005-0000-0000-000088690000}"/>
    <cellStyle name="쉼표 [0] 8 7 3 3 2" xfId="27066" xr:uid="{00000000-0005-0000-0000-000089690000}"/>
    <cellStyle name="쉼표 [0] 8 7 3 4" xfId="27067" xr:uid="{00000000-0005-0000-0000-00008A690000}"/>
    <cellStyle name="쉼표 [0] 8 7 3 4 2" xfId="27068" xr:uid="{00000000-0005-0000-0000-00008B690000}"/>
    <cellStyle name="쉼표 [0] 8 7 3 5" xfId="27069" xr:uid="{00000000-0005-0000-0000-00008C690000}"/>
    <cellStyle name="쉼표 [0] 8 7 3 5 2" xfId="27070" xr:uid="{00000000-0005-0000-0000-00008D690000}"/>
    <cellStyle name="쉼표 [0] 8 7 3 6" xfId="27071" xr:uid="{00000000-0005-0000-0000-00008E690000}"/>
    <cellStyle name="쉼표 [0] 8 7 3 7" xfId="27072" xr:uid="{00000000-0005-0000-0000-00008F690000}"/>
    <cellStyle name="쉼표 [0] 8 7 3 8" xfId="27073" xr:uid="{00000000-0005-0000-0000-000090690000}"/>
    <cellStyle name="쉼표 [0] 8 7 3 9" xfId="27074" xr:uid="{00000000-0005-0000-0000-000091690000}"/>
    <cellStyle name="쉼표 [0] 8 7 4" xfId="27075" xr:uid="{00000000-0005-0000-0000-000092690000}"/>
    <cellStyle name="쉼표 [0] 8 7 4 2" xfId="27076" xr:uid="{00000000-0005-0000-0000-000093690000}"/>
    <cellStyle name="쉼표 [0] 8 7 4 3" xfId="27077" xr:uid="{00000000-0005-0000-0000-000094690000}"/>
    <cellStyle name="쉼표 [0] 8 7 4 4" xfId="27078" xr:uid="{00000000-0005-0000-0000-000095690000}"/>
    <cellStyle name="쉼표 [0] 8 7 4 5" xfId="27079" xr:uid="{00000000-0005-0000-0000-000096690000}"/>
    <cellStyle name="쉼표 [0] 8 7 4 6" xfId="27080" xr:uid="{00000000-0005-0000-0000-000097690000}"/>
    <cellStyle name="쉼표 [0] 8 7 5" xfId="27081" xr:uid="{00000000-0005-0000-0000-000098690000}"/>
    <cellStyle name="쉼표 [0] 8 7 5 2" xfId="27082" xr:uid="{00000000-0005-0000-0000-000099690000}"/>
    <cellStyle name="쉼표 [0] 8 7 6" xfId="27083" xr:uid="{00000000-0005-0000-0000-00009A690000}"/>
    <cellStyle name="쉼표 [0] 8 7 6 2" xfId="27084" xr:uid="{00000000-0005-0000-0000-00009B690000}"/>
    <cellStyle name="쉼표 [0] 8 7 7" xfId="27085" xr:uid="{00000000-0005-0000-0000-00009C690000}"/>
    <cellStyle name="쉼표 [0] 8 7 7 2" xfId="27086" xr:uid="{00000000-0005-0000-0000-00009D690000}"/>
    <cellStyle name="쉼표 [0] 8 7 8" xfId="27087" xr:uid="{00000000-0005-0000-0000-00009E690000}"/>
    <cellStyle name="쉼표 [0] 8 7 9" xfId="27088" xr:uid="{00000000-0005-0000-0000-00009F690000}"/>
    <cellStyle name="쉼표 [0] 8 8" xfId="27089" xr:uid="{00000000-0005-0000-0000-0000A0690000}"/>
    <cellStyle name="쉼표 [0] 8 8 10" xfId="27090" xr:uid="{00000000-0005-0000-0000-0000A1690000}"/>
    <cellStyle name="쉼표 [0] 8 8 2" xfId="27091" xr:uid="{00000000-0005-0000-0000-0000A2690000}"/>
    <cellStyle name="쉼표 [0] 8 8 2 2" xfId="27092" xr:uid="{00000000-0005-0000-0000-0000A3690000}"/>
    <cellStyle name="쉼표 [0] 8 8 2 2 2" xfId="27093" xr:uid="{00000000-0005-0000-0000-0000A4690000}"/>
    <cellStyle name="쉼표 [0] 8 8 2 2 3" xfId="27094" xr:uid="{00000000-0005-0000-0000-0000A5690000}"/>
    <cellStyle name="쉼표 [0] 8 8 2 2 4" xfId="27095" xr:uid="{00000000-0005-0000-0000-0000A6690000}"/>
    <cellStyle name="쉼표 [0] 8 8 2 2 5" xfId="27096" xr:uid="{00000000-0005-0000-0000-0000A7690000}"/>
    <cellStyle name="쉼표 [0] 8 8 2 3" xfId="27097" xr:uid="{00000000-0005-0000-0000-0000A8690000}"/>
    <cellStyle name="쉼표 [0] 8 8 2 4" xfId="27098" xr:uid="{00000000-0005-0000-0000-0000A9690000}"/>
    <cellStyle name="쉼표 [0] 8 8 2 5" xfId="27099" xr:uid="{00000000-0005-0000-0000-0000AA690000}"/>
    <cellStyle name="쉼표 [0] 8 8 2 6" xfId="27100" xr:uid="{00000000-0005-0000-0000-0000AB690000}"/>
    <cellStyle name="쉼표 [0] 8 8 2 7" xfId="27101" xr:uid="{00000000-0005-0000-0000-0000AC690000}"/>
    <cellStyle name="쉼표 [0] 8 8 3" xfId="27102" xr:uid="{00000000-0005-0000-0000-0000AD690000}"/>
    <cellStyle name="쉼표 [0] 8 8 3 2" xfId="27103" xr:uid="{00000000-0005-0000-0000-0000AE690000}"/>
    <cellStyle name="쉼표 [0] 8 8 3 3" xfId="27104" xr:uid="{00000000-0005-0000-0000-0000AF690000}"/>
    <cellStyle name="쉼표 [0] 8 8 3 4" xfId="27105" xr:uid="{00000000-0005-0000-0000-0000B0690000}"/>
    <cellStyle name="쉼표 [0] 8 8 3 5" xfId="27106" xr:uid="{00000000-0005-0000-0000-0000B1690000}"/>
    <cellStyle name="쉼표 [0] 8 8 3 6" xfId="27107" xr:uid="{00000000-0005-0000-0000-0000B2690000}"/>
    <cellStyle name="쉼표 [0] 8 8 4" xfId="27108" xr:uid="{00000000-0005-0000-0000-0000B3690000}"/>
    <cellStyle name="쉼표 [0] 8 8 4 2" xfId="27109" xr:uid="{00000000-0005-0000-0000-0000B4690000}"/>
    <cellStyle name="쉼표 [0] 8 8 5" xfId="27110" xr:uid="{00000000-0005-0000-0000-0000B5690000}"/>
    <cellStyle name="쉼표 [0] 8 8 5 2" xfId="27111" xr:uid="{00000000-0005-0000-0000-0000B6690000}"/>
    <cellStyle name="쉼표 [0] 8 8 6" xfId="27112" xr:uid="{00000000-0005-0000-0000-0000B7690000}"/>
    <cellStyle name="쉼표 [0] 8 8 7" xfId="27113" xr:uid="{00000000-0005-0000-0000-0000B8690000}"/>
    <cellStyle name="쉼표 [0] 8 8 8" xfId="27114" xr:uid="{00000000-0005-0000-0000-0000B9690000}"/>
    <cellStyle name="쉼표 [0] 8 8 9" xfId="27115" xr:uid="{00000000-0005-0000-0000-0000BA690000}"/>
    <cellStyle name="쉼표 [0] 8 9" xfId="27116" xr:uid="{00000000-0005-0000-0000-0000BB690000}"/>
    <cellStyle name="쉼표 [0] 8 9 10" xfId="27117" xr:uid="{00000000-0005-0000-0000-0000BC690000}"/>
    <cellStyle name="쉼표 [0] 8 9 2" xfId="27118" xr:uid="{00000000-0005-0000-0000-0000BD690000}"/>
    <cellStyle name="쉼표 [0] 8 9 2 2" xfId="27119" xr:uid="{00000000-0005-0000-0000-0000BE690000}"/>
    <cellStyle name="쉼표 [0] 8 9 2 3" xfId="27120" xr:uid="{00000000-0005-0000-0000-0000BF690000}"/>
    <cellStyle name="쉼표 [0] 8 9 2 4" xfId="27121" xr:uid="{00000000-0005-0000-0000-0000C0690000}"/>
    <cellStyle name="쉼표 [0] 8 9 2 5" xfId="27122" xr:uid="{00000000-0005-0000-0000-0000C1690000}"/>
    <cellStyle name="쉼표 [0] 8 9 2 6" xfId="27123" xr:uid="{00000000-0005-0000-0000-0000C2690000}"/>
    <cellStyle name="쉼표 [0] 8 9 3" xfId="27124" xr:uid="{00000000-0005-0000-0000-0000C3690000}"/>
    <cellStyle name="쉼표 [0] 8 9 3 2" xfId="27125" xr:uid="{00000000-0005-0000-0000-0000C4690000}"/>
    <cellStyle name="쉼표 [0] 8 9 4" xfId="27126" xr:uid="{00000000-0005-0000-0000-0000C5690000}"/>
    <cellStyle name="쉼표 [0] 8 9 4 2" xfId="27127" xr:uid="{00000000-0005-0000-0000-0000C6690000}"/>
    <cellStyle name="쉼표 [0] 8 9 5" xfId="27128" xr:uid="{00000000-0005-0000-0000-0000C7690000}"/>
    <cellStyle name="쉼표 [0] 8 9 5 2" xfId="27129" xr:uid="{00000000-0005-0000-0000-0000C8690000}"/>
    <cellStyle name="쉼표 [0] 8 9 6" xfId="27130" xr:uid="{00000000-0005-0000-0000-0000C9690000}"/>
    <cellStyle name="쉼표 [0] 8 9 7" xfId="27131" xr:uid="{00000000-0005-0000-0000-0000CA690000}"/>
    <cellStyle name="쉼표 [0] 8 9 8" xfId="27132" xr:uid="{00000000-0005-0000-0000-0000CB690000}"/>
    <cellStyle name="쉼표 [0] 8 9 9" xfId="27133" xr:uid="{00000000-0005-0000-0000-0000CC690000}"/>
    <cellStyle name="쉼표 [0] 9" xfId="27134" xr:uid="{00000000-0005-0000-0000-0000CD690000}"/>
    <cellStyle name="쉼표 [0] 9 2" xfId="27135" xr:uid="{00000000-0005-0000-0000-0000CE690000}"/>
    <cellStyle name="쉼표 [0] 9 3" xfId="27136" xr:uid="{00000000-0005-0000-0000-0000CF690000}"/>
    <cellStyle name="쉼표 [0] 9 4" xfId="27137" xr:uid="{00000000-0005-0000-0000-0000D0690000}"/>
    <cellStyle name="쉼표 [0] 9 5" xfId="27138" xr:uid="{00000000-0005-0000-0000-0000D1690000}"/>
    <cellStyle name="연결된 셀 2" xfId="27139" xr:uid="{00000000-0005-0000-0000-0000D2690000}"/>
    <cellStyle name="요약 2" xfId="27140" xr:uid="{00000000-0005-0000-0000-0000D3690000}"/>
    <cellStyle name="입력 2" xfId="27141" xr:uid="{00000000-0005-0000-0000-0000D4690000}"/>
    <cellStyle name="제목 1 2" xfId="27142" xr:uid="{00000000-0005-0000-0000-0000D5690000}"/>
    <cellStyle name="제목 2 2" xfId="27143" xr:uid="{00000000-0005-0000-0000-0000D6690000}"/>
    <cellStyle name="제목 3 2" xfId="27144" xr:uid="{00000000-0005-0000-0000-0000D7690000}"/>
    <cellStyle name="제목 4 2" xfId="27145" xr:uid="{00000000-0005-0000-0000-0000D8690000}"/>
    <cellStyle name="제목 5" xfId="27146" xr:uid="{00000000-0005-0000-0000-0000D9690000}"/>
    <cellStyle name="좋음 2" xfId="27147" xr:uid="{00000000-0005-0000-0000-0000DA690000}"/>
    <cellStyle name="출력 2" xfId="27148" xr:uid="{00000000-0005-0000-0000-0000DB690000}"/>
    <cellStyle name="통화 [0] 2" xfId="27149" xr:uid="{00000000-0005-0000-0000-0000DD690000}"/>
    <cellStyle name="통화 [0] 3" xfId="27150" xr:uid="{00000000-0005-0000-0000-0000DE690000}"/>
    <cellStyle name="통화 [0] 4" xfId="27151" xr:uid="{00000000-0005-0000-0000-0000DF690000}"/>
    <cellStyle name="통화 2" xfId="27152" xr:uid="{00000000-0005-0000-0000-0000E0690000}"/>
    <cellStyle name="표준" xfId="0" builtinId="0"/>
    <cellStyle name="표준 10" xfId="27153" xr:uid="{00000000-0005-0000-0000-0000E2690000}"/>
    <cellStyle name="표준 11" xfId="27154" xr:uid="{00000000-0005-0000-0000-0000E3690000}"/>
    <cellStyle name="표준 12" xfId="27155" xr:uid="{00000000-0005-0000-0000-0000E4690000}"/>
    <cellStyle name="표준 12 10" xfId="27156" xr:uid="{00000000-0005-0000-0000-0000E5690000}"/>
    <cellStyle name="표준 12 10 10" xfId="27157" xr:uid="{00000000-0005-0000-0000-0000E6690000}"/>
    <cellStyle name="표준 12 10 2" xfId="27158" xr:uid="{00000000-0005-0000-0000-0000E7690000}"/>
    <cellStyle name="표준 12 10 2 2" xfId="27159" xr:uid="{00000000-0005-0000-0000-0000E8690000}"/>
    <cellStyle name="표준 12 10 3" xfId="27160" xr:uid="{00000000-0005-0000-0000-0000E9690000}"/>
    <cellStyle name="표준 12 10 3 2" xfId="27161" xr:uid="{00000000-0005-0000-0000-0000EA690000}"/>
    <cellStyle name="표준 12 10 4" xfId="27162" xr:uid="{00000000-0005-0000-0000-0000EB690000}"/>
    <cellStyle name="표준 12 10 4 2" xfId="27163" xr:uid="{00000000-0005-0000-0000-0000EC690000}"/>
    <cellStyle name="표준 12 10 5" xfId="27164" xr:uid="{00000000-0005-0000-0000-0000ED690000}"/>
    <cellStyle name="표준 12 10 5 2" xfId="27165" xr:uid="{00000000-0005-0000-0000-0000EE690000}"/>
    <cellStyle name="표준 12 10 6" xfId="27166" xr:uid="{00000000-0005-0000-0000-0000EF690000}"/>
    <cellStyle name="표준 12 10 7" xfId="27167" xr:uid="{00000000-0005-0000-0000-0000F0690000}"/>
    <cellStyle name="표준 12 10 8" xfId="27168" xr:uid="{00000000-0005-0000-0000-0000F1690000}"/>
    <cellStyle name="표준 12 10 9" xfId="27169" xr:uid="{00000000-0005-0000-0000-0000F2690000}"/>
    <cellStyle name="표준 12 11" xfId="27170" xr:uid="{00000000-0005-0000-0000-0000F3690000}"/>
    <cellStyle name="표준 12 11 2" xfId="27171" xr:uid="{00000000-0005-0000-0000-0000F4690000}"/>
    <cellStyle name="표준 12 12" xfId="27172" xr:uid="{00000000-0005-0000-0000-0000F5690000}"/>
    <cellStyle name="표준 12 12 2" xfId="27173" xr:uid="{00000000-0005-0000-0000-0000F6690000}"/>
    <cellStyle name="표준 12 13" xfId="27174" xr:uid="{00000000-0005-0000-0000-0000F7690000}"/>
    <cellStyle name="표준 12 13 2" xfId="27175" xr:uid="{00000000-0005-0000-0000-0000F8690000}"/>
    <cellStyle name="표준 12 14" xfId="27176" xr:uid="{00000000-0005-0000-0000-0000F9690000}"/>
    <cellStyle name="표준 12 14 2" xfId="27177" xr:uid="{00000000-0005-0000-0000-0000FA690000}"/>
    <cellStyle name="표준 12 15" xfId="27178" xr:uid="{00000000-0005-0000-0000-0000FB690000}"/>
    <cellStyle name="표준 12 16" xfId="27179" xr:uid="{00000000-0005-0000-0000-0000FC690000}"/>
    <cellStyle name="표준 12 17" xfId="27180" xr:uid="{00000000-0005-0000-0000-0000FD690000}"/>
    <cellStyle name="표준 12 18" xfId="27181" xr:uid="{00000000-0005-0000-0000-0000FE690000}"/>
    <cellStyle name="표준 12 19" xfId="27182" xr:uid="{00000000-0005-0000-0000-0000FF690000}"/>
    <cellStyle name="표준 12 2" xfId="27183" xr:uid="{00000000-0005-0000-0000-0000006A0000}"/>
    <cellStyle name="표준 12 2 10" xfId="27184" xr:uid="{00000000-0005-0000-0000-0000016A0000}"/>
    <cellStyle name="표준 12 2 10 2" xfId="27185" xr:uid="{00000000-0005-0000-0000-0000026A0000}"/>
    <cellStyle name="표준 12 2 11" xfId="27186" xr:uid="{00000000-0005-0000-0000-0000036A0000}"/>
    <cellStyle name="표준 12 2 12" xfId="27187" xr:uid="{00000000-0005-0000-0000-0000046A0000}"/>
    <cellStyle name="표준 12 2 13" xfId="27188" xr:uid="{00000000-0005-0000-0000-0000056A0000}"/>
    <cellStyle name="표준 12 2 14" xfId="27189" xr:uid="{00000000-0005-0000-0000-0000066A0000}"/>
    <cellStyle name="표준 12 2 15" xfId="27190" xr:uid="{00000000-0005-0000-0000-0000076A0000}"/>
    <cellStyle name="표준 12 2 2" xfId="27191" xr:uid="{00000000-0005-0000-0000-0000086A0000}"/>
    <cellStyle name="표준 12 2 2 10" xfId="27192" xr:uid="{00000000-0005-0000-0000-0000096A0000}"/>
    <cellStyle name="표준 12 2 2 11" xfId="27193" xr:uid="{00000000-0005-0000-0000-00000A6A0000}"/>
    <cellStyle name="표준 12 2 2 12" xfId="27194" xr:uid="{00000000-0005-0000-0000-00000B6A0000}"/>
    <cellStyle name="표준 12 2 2 13" xfId="27195" xr:uid="{00000000-0005-0000-0000-00000C6A0000}"/>
    <cellStyle name="표준 12 2 2 14" xfId="27196" xr:uid="{00000000-0005-0000-0000-00000D6A0000}"/>
    <cellStyle name="표준 12 2 2 2" xfId="27197" xr:uid="{00000000-0005-0000-0000-00000E6A0000}"/>
    <cellStyle name="표준 12 2 2 2 10" xfId="27198" xr:uid="{00000000-0005-0000-0000-00000F6A0000}"/>
    <cellStyle name="표준 12 2 2 2 2" xfId="27199" xr:uid="{00000000-0005-0000-0000-0000106A0000}"/>
    <cellStyle name="표준 12 2 2 2 2 2" xfId="27200" xr:uid="{00000000-0005-0000-0000-0000116A0000}"/>
    <cellStyle name="표준 12 2 2 2 2 2 2" xfId="27201" xr:uid="{00000000-0005-0000-0000-0000126A0000}"/>
    <cellStyle name="표준 12 2 2 2 2 2 3" xfId="27202" xr:uid="{00000000-0005-0000-0000-0000136A0000}"/>
    <cellStyle name="표준 12 2 2 2 2 2 4" xfId="27203" xr:uid="{00000000-0005-0000-0000-0000146A0000}"/>
    <cellStyle name="표준 12 2 2 2 2 2 5" xfId="27204" xr:uid="{00000000-0005-0000-0000-0000156A0000}"/>
    <cellStyle name="표준 12 2 2 2 2 3" xfId="27205" xr:uid="{00000000-0005-0000-0000-0000166A0000}"/>
    <cellStyle name="표준 12 2 2 2 2 4" xfId="27206" xr:uid="{00000000-0005-0000-0000-0000176A0000}"/>
    <cellStyle name="표준 12 2 2 2 2 5" xfId="27207" xr:uid="{00000000-0005-0000-0000-0000186A0000}"/>
    <cellStyle name="표준 12 2 2 2 2 6" xfId="27208" xr:uid="{00000000-0005-0000-0000-0000196A0000}"/>
    <cellStyle name="표준 12 2 2 2 2 7" xfId="27209" xr:uid="{00000000-0005-0000-0000-00001A6A0000}"/>
    <cellStyle name="표준 12 2 2 2 3" xfId="27210" xr:uid="{00000000-0005-0000-0000-00001B6A0000}"/>
    <cellStyle name="표준 12 2 2 2 3 2" xfId="27211" xr:uid="{00000000-0005-0000-0000-00001C6A0000}"/>
    <cellStyle name="표준 12 2 2 2 3 3" xfId="27212" xr:uid="{00000000-0005-0000-0000-00001D6A0000}"/>
    <cellStyle name="표준 12 2 2 2 3 4" xfId="27213" xr:uid="{00000000-0005-0000-0000-00001E6A0000}"/>
    <cellStyle name="표준 12 2 2 2 3 5" xfId="27214" xr:uid="{00000000-0005-0000-0000-00001F6A0000}"/>
    <cellStyle name="표준 12 2 2 2 3 6" xfId="27215" xr:uid="{00000000-0005-0000-0000-0000206A0000}"/>
    <cellStyle name="표준 12 2 2 2 4" xfId="27216" xr:uid="{00000000-0005-0000-0000-0000216A0000}"/>
    <cellStyle name="표준 12 2 2 2 4 2" xfId="27217" xr:uid="{00000000-0005-0000-0000-0000226A0000}"/>
    <cellStyle name="표준 12 2 2 2 4 3" xfId="27218" xr:uid="{00000000-0005-0000-0000-0000236A0000}"/>
    <cellStyle name="표준 12 2 2 2 5" xfId="27219" xr:uid="{00000000-0005-0000-0000-0000246A0000}"/>
    <cellStyle name="표준 12 2 2 2 5 2" xfId="27220" xr:uid="{00000000-0005-0000-0000-0000256A0000}"/>
    <cellStyle name="표준 12 2 2 2 6" xfId="27221" xr:uid="{00000000-0005-0000-0000-0000266A0000}"/>
    <cellStyle name="표준 12 2 2 2 7" xfId="27222" xr:uid="{00000000-0005-0000-0000-0000276A0000}"/>
    <cellStyle name="표준 12 2 2 2 8" xfId="27223" xr:uid="{00000000-0005-0000-0000-0000286A0000}"/>
    <cellStyle name="표준 12 2 2 2 9" xfId="27224" xr:uid="{00000000-0005-0000-0000-0000296A0000}"/>
    <cellStyle name="표준 12 2 2 3" xfId="27225" xr:uid="{00000000-0005-0000-0000-00002A6A0000}"/>
    <cellStyle name="표준 12 2 2 3 10" xfId="27226" xr:uid="{00000000-0005-0000-0000-00002B6A0000}"/>
    <cellStyle name="표준 12 2 2 3 2" xfId="27227" xr:uid="{00000000-0005-0000-0000-00002C6A0000}"/>
    <cellStyle name="표준 12 2 2 3 2 2" xfId="27228" xr:uid="{00000000-0005-0000-0000-00002D6A0000}"/>
    <cellStyle name="표준 12 2 2 3 2 2 2" xfId="27229" xr:uid="{00000000-0005-0000-0000-00002E6A0000}"/>
    <cellStyle name="표준 12 2 2 3 2 2 3" xfId="27230" xr:uid="{00000000-0005-0000-0000-00002F6A0000}"/>
    <cellStyle name="표준 12 2 2 3 2 2 4" xfId="27231" xr:uid="{00000000-0005-0000-0000-0000306A0000}"/>
    <cellStyle name="표준 12 2 2 3 2 2 5" xfId="27232" xr:uid="{00000000-0005-0000-0000-0000316A0000}"/>
    <cellStyle name="표준 12 2 2 3 2 3" xfId="27233" xr:uid="{00000000-0005-0000-0000-0000326A0000}"/>
    <cellStyle name="표준 12 2 2 3 2 4" xfId="27234" xr:uid="{00000000-0005-0000-0000-0000336A0000}"/>
    <cellStyle name="표준 12 2 2 3 2 5" xfId="27235" xr:uid="{00000000-0005-0000-0000-0000346A0000}"/>
    <cellStyle name="표준 12 2 2 3 2 6" xfId="27236" xr:uid="{00000000-0005-0000-0000-0000356A0000}"/>
    <cellStyle name="표준 12 2 2 3 2 7" xfId="27237" xr:uid="{00000000-0005-0000-0000-0000366A0000}"/>
    <cellStyle name="표준 12 2 2 3 3" xfId="27238" xr:uid="{00000000-0005-0000-0000-0000376A0000}"/>
    <cellStyle name="표준 12 2 2 3 3 2" xfId="27239" xr:uid="{00000000-0005-0000-0000-0000386A0000}"/>
    <cellStyle name="표준 12 2 2 3 3 3" xfId="27240" xr:uid="{00000000-0005-0000-0000-0000396A0000}"/>
    <cellStyle name="표준 12 2 2 3 3 4" xfId="27241" xr:uid="{00000000-0005-0000-0000-00003A6A0000}"/>
    <cellStyle name="표준 12 2 2 3 3 5" xfId="27242" xr:uid="{00000000-0005-0000-0000-00003B6A0000}"/>
    <cellStyle name="표준 12 2 2 3 3 6" xfId="27243" xr:uid="{00000000-0005-0000-0000-00003C6A0000}"/>
    <cellStyle name="표준 12 2 2 3 4" xfId="27244" xr:uid="{00000000-0005-0000-0000-00003D6A0000}"/>
    <cellStyle name="표준 12 2 2 3 4 2" xfId="27245" xr:uid="{00000000-0005-0000-0000-00003E6A0000}"/>
    <cellStyle name="표준 12 2 2 3 4 3" xfId="27246" xr:uid="{00000000-0005-0000-0000-00003F6A0000}"/>
    <cellStyle name="표준 12 2 2 3 5" xfId="27247" xr:uid="{00000000-0005-0000-0000-0000406A0000}"/>
    <cellStyle name="표준 12 2 2 3 5 2" xfId="27248" xr:uid="{00000000-0005-0000-0000-0000416A0000}"/>
    <cellStyle name="표준 12 2 2 3 6" xfId="27249" xr:uid="{00000000-0005-0000-0000-0000426A0000}"/>
    <cellStyle name="표준 12 2 2 3 7" xfId="27250" xr:uid="{00000000-0005-0000-0000-0000436A0000}"/>
    <cellStyle name="표준 12 2 2 3 8" xfId="27251" xr:uid="{00000000-0005-0000-0000-0000446A0000}"/>
    <cellStyle name="표준 12 2 2 3 9" xfId="27252" xr:uid="{00000000-0005-0000-0000-0000456A0000}"/>
    <cellStyle name="표준 12 2 2 4" xfId="27253" xr:uid="{00000000-0005-0000-0000-0000466A0000}"/>
    <cellStyle name="표준 12 2 2 4 10" xfId="27254" xr:uid="{00000000-0005-0000-0000-0000476A0000}"/>
    <cellStyle name="표준 12 2 2 4 2" xfId="27255" xr:uid="{00000000-0005-0000-0000-0000486A0000}"/>
    <cellStyle name="표준 12 2 2 4 2 2" xfId="27256" xr:uid="{00000000-0005-0000-0000-0000496A0000}"/>
    <cellStyle name="표준 12 2 2 4 2 3" xfId="27257" xr:uid="{00000000-0005-0000-0000-00004A6A0000}"/>
    <cellStyle name="표준 12 2 2 4 2 4" xfId="27258" xr:uid="{00000000-0005-0000-0000-00004B6A0000}"/>
    <cellStyle name="표준 12 2 2 4 2 5" xfId="27259" xr:uid="{00000000-0005-0000-0000-00004C6A0000}"/>
    <cellStyle name="표준 12 2 2 4 2 6" xfId="27260" xr:uid="{00000000-0005-0000-0000-00004D6A0000}"/>
    <cellStyle name="표준 12 2 2 4 3" xfId="27261" xr:uid="{00000000-0005-0000-0000-00004E6A0000}"/>
    <cellStyle name="표준 12 2 2 4 3 2" xfId="27262" xr:uid="{00000000-0005-0000-0000-00004F6A0000}"/>
    <cellStyle name="표준 12 2 2 4 3 3" xfId="27263" xr:uid="{00000000-0005-0000-0000-0000506A0000}"/>
    <cellStyle name="표준 12 2 2 4 4" xfId="27264" xr:uid="{00000000-0005-0000-0000-0000516A0000}"/>
    <cellStyle name="표준 12 2 2 4 4 2" xfId="27265" xr:uid="{00000000-0005-0000-0000-0000526A0000}"/>
    <cellStyle name="표준 12 2 2 4 4 3" xfId="27266" xr:uid="{00000000-0005-0000-0000-0000536A0000}"/>
    <cellStyle name="표준 12 2 2 4 5" xfId="27267" xr:uid="{00000000-0005-0000-0000-0000546A0000}"/>
    <cellStyle name="표준 12 2 2 4 5 2" xfId="27268" xr:uid="{00000000-0005-0000-0000-0000556A0000}"/>
    <cellStyle name="표준 12 2 2 4 6" xfId="27269" xr:uid="{00000000-0005-0000-0000-0000566A0000}"/>
    <cellStyle name="표준 12 2 2 4 7" xfId="27270" xr:uid="{00000000-0005-0000-0000-0000576A0000}"/>
    <cellStyle name="표준 12 2 2 4 8" xfId="27271" xr:uid="{00000000-0005-0000-0000-0000586A0000}"/>
    <cellStyle name="표준 12 2 2 4 9" xfId="27272" xr:uid="{00000000-0005-0000-0000-0000596A0000}"/>
    <cellStyle name="표준 12 2 2 5" xfId="27273" xr:uid="{00000000-0005-0000-0000-00005A6A0000}"/>
    <cellStyle name="표준 12 2 2 5 10" xfId="27274" xr:uid="{00000000-0005-0000-0000-00005B6A0000}"/>
    <cellStyle name="표준 12 2 2 5 2" xfId="27275" xr:uid="{00000000-0005-0000-0000-00005C6A0000}"/>
    <cellStyle name="표준 12 2 2 5 2 2" xfId="27276" xr:uid="{00000000-0005-0000-0000-00005D6A0000}"/>
    <cellStyle name="표준 12 2 2 5 2 3" xfId="27277" xr:uid="{00000000-0005-0000-0000-00005E6A0000}"/>
    <cellStyle name="표준 12 2 2 5 3" xfId="27278" xr:uid="{00000000-0005-0000-0000-00005F6A0000}"/>
    <cellStyle name="표준 12 2 2 5 3 2" xfId="27279" xr:uid="{00000000-0005-0000-0000-0000606A0000}"/>
    <cellStyle name="표준 12 2 2 5 3 3" xfId="27280" xr:uid="{00000000-0005-0000-0000-0000616A0000}"/>
    <cellStyle name="표준 12 2 2 5 4" xfId="27281" xr:uid="{00000000-0005-0000-0000-0000626A0000}"/>
    <cellStyle name="표준 12 2 2 5 4 2" xfId="27282" xr:uid="{00000000-0005-0000-0000-0000636A0000}"/>
    <cellStyle name="표준 12 2 2 5 5" xfId="27283" xr:uid="{00000000-0005-0000-0000-0000646A0000}"/>
    <cellStyle name="표준 12 2 2 5 5 2" xfId="27284" xr:uid="{00000000-0005-0000-0000-0000656A0000}"/>
    <cellStyle name="표준 12 2 2 5 6" xfId="27285" xr:uid="{00000000-0005-0000-0000-0000666A0000}"/>
    <cellStyle name="표준 12 2 2 5 7" xfId="27286" xr:uid="{00000000-0005-0000-0000-0000676A0000}"/>
    <cellStyle name="표준 12 2 2 5 8" xfId="27287" xr:uid="{00000000-0005-0000-0000-0000686A0000}"/>
    <cellStyle name="표준 12 2 2 5 9" xfId="27288" xr:uid="{00000000-0005-0000-0000-0000696A0000}"/>
    <cellStyle name="표준 12 2 2 6" xfId="27289" xr:uid="{00000000-0005-0000-0000-00006A6A0000}"/>
    <cellStyle name="표준 12 2 2 6 2" xfId="27290" xr:uid="{00000000-0005-0000-0000-00006B6A0000}"/>
    <cellStyle name="표준 12 2 2 6 3" xfId="27291" xr:uid="{00000000-0005-0000-0000-00006C6A0000}"/>
    <cellStyle name="표준 12 2 2 7" xfId="27292" xr:uid="{00000000-0005-0000-0000-00006D6A0000}"/>
    <cellStyle name="표준 12 2 2 7 2" xfId="27293" xr:uid="{00000000-0005-0000-0000-00006E6A0000}"/>
    <cellStyle name="표준 12 2 2 7 3" xfId="27294" xr:uid="{00000000-0005-0000-0000-00006F6A0000}"/>
    <cellStyle name="표준 12 2 2 8" xfId="27295" xr:uid="{00000000-0005-0000-0000-0000706A0000}"/>
    <cellStyle name="표준 12 2 2 8 2" xfId="27296" xr:uid="{00000000-0005-0000-0000-0000716A0000}"/>
    <cellStyle name="표준 12 2 2 8 3" xfId="27297" xr:uid="{00000000-0005-0000-0000-0000726A0000}"/>
    <cellStyle name="표준 12 2 2 9" xfId="27298" xr:uid="{00000000-0005-0000-0000-0000736A0000}"/>
    <cellStyle name="표준 12 2 2 9 2" xfId="27299" xr:uid="{00000000-0005-0000-0000-0000746A0000}"/>
    <cellStyle name="표준 12 2 3" xfId="27300" xr:uid="{00000000-0005-0000-0000-0000756A0000}"/>
    <cellStyle name="표준 12 2 3 10" xfId="27301" xr:uid="{00000000-0005-0000-0000-0000766A0000}"/>
    <cellStyle name="표준 12 2 3 2" xfId="27302" xr:uid="{00000000-0005-0000-0000-0000776A0000}"/>
    <cellStyle name="표준 12 2 3 2 2" xfId="27303" xr:uid="{00000000-0005-0000-0000-0000786A0000}"/>
    <cellStyle name="표준 12 2 3 2 2 2" xfId="27304" xr:uid="{00000000-0005-0000-0000-0000796A0000}"/>
    <cellStyle name="표준 12 2 3 2 2 3" xfId="27305" xr:uid="{00000000-0005-0000-0000-00007A6A0000}"/>
    <cellStyle name="표준 12 2 3 2 2 4" xfId="27306" xr:uid="{00000000-0005-0000-0000-00007B6A0000}"/>
    <cellStyle name="표준 12 2 3 2 2 5" xfId="27307" xr:uid="{00000000-0005-0000-0000-00007C6A0000}"/>
    <cellStyle name="표준 12 2 3 2 3" xfId="27308" xr:uid="{00000000-0005-0000-0000-00007D6A0000}"/>
    <cellStyle name="표준 12 2 3 2 4" xfId="27309" xr:uid="{00000000-0005-0000-0000-00007E6A0000}"/>
    <cellStyle name="표준 12 2 3 2 5" xfId="27310" xr:uid="{00000000-0005-0000-0000-00007F6A0000}"/>
    <cellStyle name="표준 12 2 3 2 6" xfId="27311" xr:uid="{00000000-0005-0000-0000-0000806A0000}"/>
    <cellStyle name="표준 12 2 3 2 7" xfId="27312" xr:uid="{00000000-0005-0000-0000-0000816A0000}"/>
    <cellStyle name="표준 12 2 3 3" xfId="27313" xr:uid="{00000000-0005-0000-0000-0000826A0000}"/>
    <cellStyle name="표준 12 2 3 3 2" xfId="27314" xr:uid="{00000000-0005-0000-0000-0000836A0000}"/>
    <cellStyle name="표준 12 2 3 3 3" xfId="27315" xr:uid="{00000000-0005-0000-0000-0000846A0000}"/>
    <cellStyle name="표준 12 2 3 3 4" xfId="27316" xr:uid="{00000000-0005-0000-0000-0000856A0000}"/>
    <cellStyle name="표준 12 2 3 3 5" xfId="27317" xr:uid="{00000000-0005-0000-0000-0000866A0000}"/>
    <cellStyle name="표준 12 2 3 3 6" xfId="27318" xr:uid="{00000000-0005-0000-0000-0000876A0000}"/>
    <cellStyle name="표준 12 2 3 4" xfId="27319" xr:uid="{00000000-0005-0000-0000-0000886A0000}"/>
    <cellStyle name="표준 12 2 3 4 2" xfId="27320" xr:uid="{00000000-0005-0000-0000-0000896A0000}"/>
    <cellStyle name="표준 12 2 3 4 3" xfId="27321" xr:uid="{00000000-0005-0000-0000-00008A6A0000}"/>
    <cellStyle name="표준 12 2 3 5" xfId="27322" xr:uid="{00000000-0005-0000-0000-00008B6A0000}"/>
    <cellStyle name="표준 12 2 3 5 2" xfId="27323" xr:uid="{00000000-0005-0000-0000-00008C6A0000}"/>
    <cellStyle name="표준 12 2 3 6" xfId="27324" xr:uid="{00000000-0005-0000-0000-00008D6A0000}"/>
    <cellStyle name="표준 12 2 3 7" xfId="27325" xr:uid="{00000000-0005-0000-0000-00008E6A0000}"/>
    <cellStyle name="표준 12 2 3 8" xfId="27326" xr:uid="{00000000-0005-0000-0000-00008F6A0000}"/>
    <cellStyle name="표준 12 2 3 9" xfId="27327" xr:uid="{00000000-0005-0000-0000-0000906A0000}"/>
    <cellStyle name="표준 12 2 4" xfId="27328" xr:uid="{00000000-0005-0000-0000-0000916A0000}"/>
    <cellStyle name="표준 12 2 4 10" xfId="27329" xr:uid="{00000000-0005-0000-0000-0000926A0000}"/>
    <cellStyle name="표준 12 2 4 2" xfId="27330" xr:uid="{00000000-0005-0000-0000-0000936A0000}"/>
    <cellStyle name="표준 12 2 4 2 2" xfId="27331" xr:uid="{00000000-0005-0000-0000-0000946A0000}"/>
    <cellStyle name="표준 12 2 4 2 2 2" xfId="27332" xr:uid="{00000000-0005-0000-0000-0000956A0000}"/>
    <cellStyle name="표준 12 2 4 2 2 3" xfId="27333" xr:uid="{00000000-0005-0000-0000-0000966A0000}"/>
    <cellStyle name="표준 12 2 4 2 2 4" xfId="27334" xr:uid="{00000000-0005-0000-0000-0000976A0000}"/>
    <cellStyle name="표준 12 2 4 2 2 5" xfId="27335" xr:uid="{00000000-0005-0000-0000-0000986A0000}"/>
    <cellStyle name="표준 12 2 4 2 3" xfId="27336" xr:uid="{00000000-0005-0000-0000-0000996A0000}"/>
    <cellStyle name="표준 12 2 4 2 4" xfId="27337" xr:uid="{00000000-0005-0000-0000-00009A6A0000}"/>
    <cellStyle name="표준 12 2 4 2 5" xfId="27338" xr:uid="{00000000-0005-0000-0000-00009B6A0000}"/>
    <cellStyle name="표준 12 2 4 2 6" xfId="27339" xr:uid="{00000000-0005-0000-0000-00009C6A0000}"/>
    <cellStyle name="표준 12 2 4 2 7" xfId="27340" xr:uid="{00000000-0005-0000-0000-00009D6A0000}"/>
    <cellStyle name="표준 12 2 4 3" xfId="27341" xr:uid="{00000000-0005-0000-0000-00009E6A0000}"/>
    <cellStyle name="표준 12 2 4 3 2" xfId="27342" xr:uid="{00000000-0005-0000-0000-00009F6A0000}"/>
    <cellStyle name="표준 12 2 4 3 3" xfId="27343" xr:uid="{00000000-0005-0000-0000-0000A06A0000}"/>
    <cellStyle name="표준 12 2 4 3 4" xfId="27344" xr:uid="{00000000-0005-0000-0000-0000A16A0000}"/>
    <cellStyle name="표준 12 2 4 3 5" xfId="27345" xr:uid="{00000000-0005-0000-0000-0000A26A0000}"/>
    <cellStyle name="표준 12 2 4 3 6" xfId="27346" xr:uid="{00000000-0005-0000-0000-0000A36A0000}"/>
    <cellStyle name="표준 12 2 4 4" xfId="27347" xr:uid="{00000000-0005-0000-0000-0000A46A0000}"/>
    <cellStyle name="표준 12 2 4 4 2" xfId="27348" xr:uid="{00000000-0005-0000-0000-0000A56A0000}"/>
    <cellStyle name="표준 12 2 4 4 3" xfId="27349" xr:uid="{00000000-0005-0000-0000-0000A66A0000}"/>
    <cellStyle name="표준 12 2 4 5" xfId="27350" xr:uid="{00000000-0005-0000-0000-0000A76A0000}"/>
    <cellStyle name="표준 12 2 4 5 2" xfId="27351" xr:uid="{00000000-0005-0000-0000-0000A86A0000}"/>
    <cellStyle name="표준 12 2 4 6" xfId="27352" xr:uid="{00000000-0005-0000-0000-0000A96A0000}"/>
    <cellStyle name="표준 12 2 4 7" xfId="27353" xr:uid="{00000000-0005-0000-0000-0000AA6A0000}"/>
    <cellStyle name="표준 12 2 4 8" xfId="27354" xr:uid="{00000000-0005-0000-0000-0000AB6A0000}"/>
    <cellStyle name="표준 12 2 4 9" xfId="27355" xr:uid="{00000000-0005-0000-0000-0000AC6A0000}"/>
    <cellStyle name="표준 12 2 5" xfId="27356" xr:uid="{00000000-0005-0000-0000-0000AD6A0000}"/>
    <cellStyle name="표준 12 2 5 10" xfId="27357" xr:uid="{00000000-0005-0000-0000-0000AE6A0000}"/>
    <cellStyle name="표준 12 2 5 2" xfId="27358" xr:uid="{00000000-0005-0000-0000-0000AF6A0000}"/>
    <cellStyle name="표준 12 2 5 2 2" xfId="27359" xr:uid="{00000000-0005-0000-0000-0000B06A0000}"/>
    <cellStyle name="표준 12 2 5 2 3" xfId="27360" xr:uid="{00000000-0005-0000-0000-0000B16A0000}"/>
    <cellStyle name="표준 12 2 5 2 4" xfId="27361" xr:uid="{00000000-0005-0000-0000-0000B26A0000}"/>
    <cellStyle name="표준 12 2 5 2 5" xfId="27362" xr:uid="{00000000-0005-0000-0000-0000B36A0000}"/>
    <cellStyle name="표준 12 2 5 2 6" xfId="27363" xr:uid="{00000000-0005-0000-0000-0000B46A0000}"/>
    <cellStyle name="표준 12 2 5 3" xfId="27364" xr:uid="{00000000-0005-0000-0000-0000B56A0000}"/>
    <cellStyle name="표준 12 2 5 3 2" xfId="27365" xr:uid="{00000000-0005-0000-0000-0000B66A0000}"/>
    <cellStyle name="표준 12 2 5 3 3" xfId="27366" xr:uid="{00000000-0005-0000-0000-0000B76A0000}"/>
    <cellStyle name="표준 12 2 5 4" xfId="27367" xr:uid="{00000000-0005-0000-0000-0000B86A0000}"/>
    <cellStyle name="표준 12 2 5 4 2" xfId="27368" xr:uid="{00000000-0005-0000-0000-0000B96A0000}"/>
    <cellStyle name="표준 12 2 5 4 3" xfId="27369" xr:uid="{00000000-0005-0000-0000-0000BA6A0000}"/>
    <cellStyle name="표준 12 2 5 5" xfId="27370" xr:uid="{00000000-0005-0000-0000-0000BB6A0000}"/>
    <cellStyle name="표준 12 2 5 5 2" xfId="27371" xr:uid="{00000000-0005-0000-0000-0000BC6A0000}"/>
    <cellStyle name="표준 12 2 5 6" xfId="27372" xr:uid="{00000000-0005-0000-0000-0000BD6A0000}"/>
    <cellStyle name="표준 12 2 5 7" xfId="27373" xr:uid="{00000000-0005-0000-0000-0000BE6A0000}"/>
    <cellStyle name="표준 12 2 5 8" xfId="27374" xr:uid="{00000000-0005-0000-0000-0000BF6A0000}"/>
    <cellStyle name="표준 12 2 5 9" xfId="27375" xr:uid="{00000000-0005-0000-0000-0000C06A0000}"/>
    <cellStyle name="표준 12 2 6" xfId="27376" xr:uid="{00000000-0005-0000-0000-0000C16A0000}"/>
    <cellStyle name="표준 12 2 6 10" xfId="27377" xr:uid="{00000000-0005-0000-0000-0000C26A0000}"/>
    <cellStyle name="표준 12 2 6 2" xfId="27378" xr:uid="{00000000-0005-0000-0000-0000C36A0000}"/>
    <cellStyle name="표준 12 2 6 2 2" xfId="27379" xr:uid="{00000000-0005-0000-0000-0000C46A0000}"/>
    <cellStyle name="표준 12 2 6 2 3" xfId="27380" xr:uid="{00000000-0005-0000-0000-0000C56A0000}"/>
    <cellStyle name="표준 12 2 6 3" xfId="27381" xr:uid="{00000000-0005-0000-0000-0000C66A0000}"/>
    <cellStyle name="표준 12 2 6 3 2" xfId="27382" xr:uid="{00000000-0005-0000-0000-0000C76A0000}"/>
    <cellStyle name="표준 12 2 6 3 3" xfId="27383" xr:uid="{00000000-0005-0000-0000-0000C86A0000}"/>
    <cellStyle name="표준 12 2 6 4" xfId="27384" xr:uid="{00000000-0005-0000-0000-0000C96A0000}"/>
    <cellStyle name="표준 12 2 6 4 2" xfId="27385" xr:uid="{00000000-0005-0000-0000-0000CA6A0000}"/>
    <cellStyle name="표준 12 2 6 5" xfId="27386" xr:uid="{00000000-0005-0000-0000-0000CB6A0000}"/>
    <cellStyle name="표준 12 2 6 5 2" xfId="27387" xr:uid="{00000000-0005-0000-0000-0000CC6A0000}"/>
    <cellStyle name="표준 12 2 6 6" xfId="27388" xr:uid="{00000000-0005-0000-0000-0000CD6A0000}"/>
    <cellStyle name="표준 12 2 6 7" xfId="27389" xr:uid="{00000000-0005-0000-0000-0000CE6A0000}"/>
    <cellStyle name="표준 12 2 6 8" xfId="27390" xr:uid="{00000000-0005-0000-0000-0000CF6A0000}"/>
    <cellStyle name="표준 12 2 6 9" xfId="27391" xr:uid="{00000000-0005-0000-0000-0000D06A0000}"/>
    <cellStyle name="표준 12 2 7" xfId="27392" xr:uid="{00000000-0005-0000-0000-0000D16A0000}"/>
    <cellStyle name="표준 12 2 7 2" xfId="27393" xr:uid="{00000000-0005-0000-0000-0000D26A0000}"/>
    <cellStyle name="표준 12 2 7 3" xfId="27394" xr:uid="{00000000-0005-0000-0000-0000D36A0000}"/>
    <cellStyle name="표준 12 2 8" xfId="27395" xr:uid="{00000000-0005-0000-0000-0000D46A0000}"/>
    <cellStyle name="표준 12 2 8 2" xfId="27396" xr:uid="{00000000-0005-0000-0000-0000D56A0000}"/>
    <cellStyle name="표준 12 2 8 3" xfId="27397" xr:uid="{00000000-0005-0000-0000-0000D66A0000}"/>
    <cellStyle name="표준 12 2 9" xfId="27398" xr:uid="{00000000-0005-0000-0000-0000D76A0000}"/>
    <cellStyle name="표준 12 2 9 2" xfId="27399" xr:uid="{00000000-0005-0000-0000-0000D86A0000}"/>
    <cellStyle name="표준 12 2 9 3" xfId="27400" xr:uid="{00000000-0005-0000-0000-0000D96A0000}"/>
    <cellStyle name="표준 12 3" xfId="27401" xr:uid="{00000000-0005-0000-0000-0000DA6A0000}"/>
    <cellStyle name="표준 12 3 10" xfId="27402" xr:uid="{00000000-0005-0000-0000-0000DB6A0000}"/>
    <cellStyle name="표준 12 3 10 2" xfId="27403" xr:uid="{00000000-0005-0000-0000-0000DC6A0000}"/>
    <cellStyle name="표준 12 3 11" xfId="27404" xr:uid="{00000000-0005-0000-0000-0000DD6A0000}"/>
    <cellStyle name="표준 12 3 12" xfId="27405" xr:uid="{00000000-0005-0000-0000-0000DE6A0000}"/>
    <cellStyle name="표준 12 3 13" xfId="27406" xr:uid="{00000000-0005-0000-0000-0000DF6A0000}"/>
    <cellStyle name="표준 12 3 14" xfId="27407" xr:uid="{00000000-0005-0000-0000-0000E06A0000}"/>
    <cellStyle name="표준 12 3 15" xfId="27408" xr:uid="{00000000-0005-0000-0000-0000E16A0000}"/>
    <cellStyle name="표준 12 3 2" xfId="27409" xr:uid="{00000000-0005-0000-0000-0000E26A0000}"/>
    <cellStyle name="표준 12 3 2 10" xfId="27410" xr:uid="{00000000-0005-0000-0000-0000E36A0000}"/>
    <cellStyle name="표준 12 3 2 11" xfId="27411" xr:uid="{00000000-0005-0000-0000-0000E46A0000}"/>
    <cellStyle name="표준 12 3 2 12" xfId="27412" xr:uid="{00000000-0005-0000-0000-0000E56A0000}"/>
    <cellStyle name="표준 12 3 2 2" xfId="27413" xr:uid="{00000000-0005-0000-0000-0000E66A0000}"/>
    <cellStyle name="표준 12 3 2 2 10" xfId="27414" xr:uid="{00000000-0005-0000-0000-0000E76A0000}"/>
    <cellStyle name="표준 12 3 2 2 2" xfId="27415" xr:uid="{00000000-0005-0000-0000-0000E86A0000}"/>
    <cellStyle name="표준 12 3 2 2 2 2" xfId="27416" xr:uid="{00000000-0005-0000-0000-0000E96A0000}"/>
    <cellStyle name="표준 12 3 2 2 2 2 2" xfId="27417" xr:uid="{00000000-0005-0000-0000-0000EA6A0000}"/>
    <cellStyle name="표준 12 3 2 2 2 2 3" xfId="27418" xr:uid="{00000000-0005-0000-0000-0000EB6A0000}"/>
    <cellStyle name="표준 12 3 2 2 2 2 4" xfId="27419" xr:uid="{00000000-0005-0000-0000-0000EC6A0000}"/>
    <cellStyle name="표준 12 3 2 2 2 2 5" xfId="27420" xr:uid="{00000000-0005-0000-0000-0000ED6A0000}"/>
    <cellStyle name="표준 12 3 2 2 2 3" xfId="27421" xr:uid="{00000000-0005-0000-0000-0000EE6A0000}"/>
    <cellStyle name="표준 12 3 2 2 2 4" xfId="27422" xr:uid="{00000000-0005-0000-0000-0000EF6A0000}"/>
    <cellStyle name="표준 12 3 2 2 2 5" xfId="27423" xr:uid="{00000000-0005-0000-0000-0000F06A0000}"/>
    <cellStyle name="표준 12 3 2 2 2 6" xfId="27424" xr:uid="{00000000-0005-0000-0000-0000F16A0000}"/>
    <cellStyle name="표준 12 3 2 2 2 7" xfId="27425" xr:uid="{00000000-0005-0000-0000-0000F26A0000}"/>
    <cellStyle name="표준 12 3 2 2 3" xfId="27426" xr:uid="{00000000-0005-0000-0000-0000F36A0000}"/>
    <cellStyle name="표준 12 3 2 2 3 2" xfId="27427" xr:uid="{00000000-0005-0000-0000-0000F46A0000}"/>
    <cellStyle name="표준 12 3 2 2 3 3" xfId="27428" xr:uid="{00000000-0005-0000-0000-0000F56A0000}"/>
    <cellStyle name="표준 12 3 2 2 3 4" xfId="27429" xr:uid="{00000000-0005-0000-0000-0000F66A0000}"/>
    <cellStyle name="표준 12 3 2 2 3 5" xfId="27430" xr:uid="{00000000-0005-0000-0000-0000F76A0000}"/>
    <cellStyle name="표준 12 3 2 2 3 6" xfId="27431" xr:uid="{00000000-0005-0000-0000-0000F86A0000}"/>
    <cellStyle name="표준 12 3 2 2 4" xfId="27432" xr:uid="{00000000-0005-0000-0000-0000F96A0000}"/>
    <cellStyle name="표준 12 3 2 2 4 2" xfId="27433" xr:uid="{00000000-0005-0000-0000-0000FA6A0000}"/>
    <cellStyle name="표준 12 3 2 2 5" xfId="27434" xr:uid="{00000000-0005-0000-0000-0000FB6A0000}"/>
    <cellStyle name="표준 12 3 2 2 5 2" xfId="27435" xr:uid="{00000000-0005-0000-0000-0000FC6A0000}"/>
    <cellStyle name="표준 12 3 2 2 6" xfId="27436" xr:uid="{00000000-0005-0000-0000-0000FD6A0000}"/>
    <cellStyle name="표준 12 3 2 2 7" xfId="27437" xr:uid="{00000000-0005-0000-0000-0000FE6A0000}"/>
    <cellStyle name="표준 12 3 2 2 8" xfId="27438" xr:uid="{00000000-0005-0000-0000-0000FF6A0000}"/>
    <cellStyle name="표준 12 3 2 2 9" xfId="27439" xr:uid="{00000000-0005-0000-0000-0000006B0000}"/>
    <cellStyle name="표준 12 3 2 3" xfId="27440" xr:uid="{00000000-0005-0000-0000-0000016B0000}"/>
    <cellStyle name="표준 12 3 2 3 10" xfId="27441" xr:uid="{00000000-0005-0000-0000-0000026B0000}"/>
    <cellStyle name="표준 12 3 2 3 2" xfId="27442" xr:uid="{00000000-0005-0000-0000-0000036B0000}"/>
    <cellStyle name="표준 12 3 2 3 2 2" xfId="27443" xr:uid="{00000000-0005-0000-0000-0000046B0000}"/>
    <cellStyle name="표준 12 3 2 3 2 3" xfId="27444" xr:uid="{00000000-0005-0000-0000-0000056B0000}"/>
    <cellStyle name="표준 12 3 2 3 2 4" xfId="27445" xr:uid="{00000000-0005-0000-0000-0000066B0000}"/>
    <cellStyle name="표준 12 3 2 3 2 5" xfId="27446" xr:uid="{00000000-0005-0000-0000-0000076B0000}"/>
    <cellStyle name="표준 12 3 2 3 2 6" xfId="27447" xr:uid="{00000000-0005-0000-0000-0000086B0000}"/>
    <cellStyle name="표준 12 3 2 3 3" xfId="27448" xr:uid="{00000000-0005-0000-0000-0000096B0000}"/>
    <cellStyle name="표준 12 3 2 3 3 2" xfId="27449" xr:uid="{00000000-0005-0000-0000-00000A6B0000}"/>
    <cellStyle name="표준 12 3 2 3 4" xfId="27450" xr:uid="{00000000-0005-0000-0000-00000B6B0000}"/>
    <cellStyle name="표준 12 3 2 3 4 2" xfId="27451" xr:uid="{00000000-0005-0000-0000-00000C6B0000}"/>
    <cellStyle name="표준 12 3 2 3 5" xfId="27452" xr:uid="{00000000-0005-0000-0000-00000D6B0000}"/>
    <cellStyle name="표준 12 3 2 3 5 2" xfId="27453" xr:uid="{00000000-0005-0000-0000-00000E6B0000}"/>
    <cellStyle name="표준 12 3 2 3 6" xfId="27454" xr:uid="{00000000-0005-0000-0000-00000F6B0000}"/>
    <cellStyle name="표준 12 3 2 3 7" xfId="27455" xr:uid="{00000000-0005-0000-0000-0000106B0000}"/>
    <cellStyle name="표준 12 3 2 3 8" xfId="27456" xr:uid="{00000000-0005-0000-0000-0000116B0000}"/>
    <cellStyle name="표준 12 3 2 3 9" xfId="27457" xr:uid="{00000000-0005-0000-0000-0000126B0000}"/>
    <cellStyle name="표준 12 3 2 4" xfId="27458" xr:uid="{00000000-0005-0000-0000-0000136B0000}"/>
    <cellStyle name="표준 12 3 2 4 2" xfId="27459" xr:uid="{00000000-0005-0000-0000-0000146B0000}"/>
    <cellStyle name="표준 12 3 2 4 3" xfId="27460" xr:uid="{00000000-0005-0000-0000-0000156B0000}"/>
    <cellStyle name="표준 12 3 2 4 4" xfId="27461" xr:uid="{00000000-0005-0000-0000-0000166B0000}"/>
    <cellStyle name="표준 12 3 2 4 5" xfId="27462" xr:uid="{00000000-0005-0000-0000-0000176B0000}"/>
    <cellStyle name="표준 12 3 2 4 6" xfId="27463" xr:uid="{00000000-0005-0000-0000-0000186B0000}"/>
    <cellStyle name="표준 12 3 2 5" xfId="27464" xr:uid="{00000000-0005-0000-0000-0000196B0000}"/>
    <cellStyle name="표준 12 3 2 5 2" xfId="27465" xr:uid="{00000000-0005-0000-0000-00001A6B0000}"/>
    <cellStyle name="표준 12 3 2 6" xfId="27466" xr:uid="{00000000-0005-0000-0000-00001B6B0000}"/>
    <cellStyle name="표준 12 3 2 6 2" xfId="27467" xr:uid="{00000000-0005-0000-0000-00001C6B0000}"/>
    <cellStyle name="표준 12 3 2 7" xfId="27468" xr:uid="{00000000-0005-0000-0000-00001D6B0000}"/>
    <cellStyle name="표준 12 3 2 7 2" xfId="27469" xr:uid="{00000000-0005-0000-0000-00001E6B0000}"/>
    <cellStyle name="표준 12 3 2 8" xfId="27470" xr:uid="{00000000-0005-0000-0000-00001F6B0000}"/>
    <cellStyle name="표준 12 3 2 9" xfId="27471" xr:uid="{00000000-0005-0000-0000-0000206B0000}"/>
    <cellStyle name="표준 12 3 3" xfId="27472" xr:uid="{00000000-0005-0000-0000-0000216B0000}"/>
    <cellStyle name="표준 12 3 3 10" xfId="27473" xr:uid="{00000000-0005-0000-0000-0000226B0000}"/>
    <cellStyle name="표준 12 3 3 2" xfId="27474" xr:uid="{00000000-0005-0000-0000-0000236B0000}"/>
    <cellStyle name="표준 12 3 3 2 2" xfId="27475" xr:uid="{00000000-0005-0000-0000-0000246B0000}"/>
    <cellStyle name="표준 12 3 3 2 2 2" xfId="27476" xr:uid="{00000000-0005-0000-0000-0000256B0000}"/>
    <cellStyle name="표준 12 3 3 2 2 3" xfId="27477" xr:uid="{00000000-0005-0000-0000-0000266B0000}"/>
    <cellStyle name="표준 12 3 3 2 2 4" xfId="27478" xr:uid="{00000000-0005-0000-0000-0000276B0000}"/>
    <cellStyle name="표준 12 3 3 2 2 5" xfId="27479" xr:uid="{00000000-0005-0000-0000-0000286B0000}"/>
    <cellStyle name="표준 12 3 3 2 3" xfId="27480" xr:uid="{00000000-0005-0000-0000-0000296B0000}"/>
    <cellStyle name="표준 12 3 3 2 4" xfId="27481" xr:uid="{00000000-0005-0000-0000-00002A6B0000}"/>
    <cellStyle name="표준 12 3 3 2 5" xfId="27482" xr:uid="{00000000-0005-0000-0000-00002B6B0000}"/>
    <cellStyle name="표준 12 3 3 2 6" xfId="27483" xr:uid="{00000000-0005-0000-0000-00002C6B0000}"/>
    <cellStyle name="표준 12 3 3 2 7" xfId="27484" xr:uid="{00000000-0005-0000-0000-00002D6B0000}"/>
    <cellStyle name="표준 12 3 3 3" xfId="27485" xr:uid="{00000000-0005-0000-0000-00002E6B0000}"/>
    <cellStyle name="표준 12 3 3 3 2" xfId="27486" xr:uid="{00000000-0005-0000-0000-00002F6B0000}"/>
    <cellStyle name="표준 12 3 3 3 3" xfId="27487" xr:uid="{00000000-0005-0000-0000-0000306B0000}"/>
    <cellStyle name="표준 12 3 3 3 4" xfId="27488" xr:uid="{00000000-0005-0000-0000-0000316B0000}"/>
    <cellStyle name="표준 12 3 3 3 5" xfId="27489" xr:uid="{00000000-0005-0000-0000-0000326B0000}"/>
    <cellStyle name="표준 12 3 3 3 6" xfId="27490" xr:uid="{00000000-0005-0000-0000-0000336B0000}"/>
    <cellStyle name="표준 12 3 3 4" xfId="27491" xr:uid="{00000000-0005-0000-0000-0000346B0000}"/>
    <cellStyle name="표준 12 3 3 4 2" xfId="27492" xr:uid="{00000000-0005-0000-0000-0000356B0000}"/>
    <cellStyle name="표준 12 3 3 4 3" xfId="27493" xr:uid="{00000000-0005-0000-0000-0000366B0000}"/>
    <cellStyle name="표준 12 3 3 5" xfId="27494" xr:uid="{00000000-0005-0000-0000-0000376B0000}"/>
    <cellStyle name="표준 12 3 3 5 2" xfId="27495" xr:uid="{00000000-0005-0000-0000-0000386B0000}"/>
    <cellStyle name="표준 12 3 3 6" xfId="27496" xr:uid="{00000000-0005-0000-0000-0000396B0000}"/>
    <cellStyle name="표준 12 3 3 7" xfId="27497" xr:uid="{00000000-0005-0000-0000-00003A6B0000}"/>
    <cellStyle name="표준 12 3 3 8" xfId="27498" xr:uid="{00000000-0005-0000-0000-00003B6B0000}"/>
    <cellStyle name="표준 12 3 3 9" xfId="27499" xr:uid="{00000000-0005-0000-0000-00003C6B0000}"/>
    <cellStyle name="표준 12 3 4" xfId="27500" xr:uid="{00000000-0005-0000-0000-00003D6B0000}"/>
    <cellStyle name="표준 12 3 4 10" xfId="27501" xr:uid="{00000000-0005-0000-0000-00003E6B0000}"/>
    <cellStyle name="표준 12 3 4 2" xfId="27502" xr:uid="{00000000-0005-0000-0000-00003F6B0000}"/>
    <cellStyle name="표준 12 3 4 2 2" xfId="27503" xr:uid="{00000000-0005-0000-0000-0000406B0000}"/>
    <cellStyle name="표준 12 3 4 2 2 2" xfId="27504" xr:uid="{00000000-0005-0000-0000-0000416B0000}"/>
    <cellStyle name="표준 12 3 4 2 2 3" xfId="27505" xr:uid="{00000000-0005-0000-0000-0000426B0000}"/>
    <cellStyle name="표준 12 3 4 2 2 4" xfId="27506" xr:uid="{00000000-0005-0000-0000-0000436B0000}"/>
    <cellStyle name="표준 12 3 4 2 2 5" xfId="27507" xr:uid="{00000000-0005-0000-0000-0000446B0000}"/>
    <cellStyle name="표준 12 3 4 2 3" xfId="27508" xr:uid="{00000000-0005-0000-0000-0000456B0000}"/>
    <cellStyle name="표준 12 3 4 2 4" xfId="27509" xr:uid="{00000000-0005-0000-0000-0000466B0000}"/>
    <cellStyle name="표준 12 3 4 2 5" xfId="27510" xr:uid="{00000000-0005-0000-0000-0000476B0000}"/>
    <cellStyle name="표준 12 3 4 2 6" xfId="27511" xr:uid="{00000000-0005-0000-0000-0000486B0000}"/>
    <cellStyle name="표준 12 3 4 2 7" xfId="27512" xr:uid="{00000000-0005-0000-0000-0000496B0000}"/>
    <cellStyle name="표준 12 3 4 3" xfId="27513" xr:uid="{00000000-0005-0000-0000-00004A6B0000}"/>
    <cellStyle name="표준 12 3 4 3 2" xfId="27514" xr:uid="{00000000-0005-0000-0000-00004B6B0000}"/>
    <cellStyle name="표준 12 3 4 3 3" xfId="27515" xr:uid="{00000000-0005-0000-0000-00004C6B0000}"/>
    <cellStyle name="표준 12 3 4 3 4" xfId="27516" xr:uid="{00000000-0005-0000-0000-00004D6B0000}"/>
    <cellStyle name="표준 12 3 4 3 5" xfId="27517" xr:uid="{00000000-0005-0000-0000-00004E6B0000}"/>
    <cellStyle name="표준 12 3 4 3 6" xfId="27518" xr:uid="{00000000-0005-0000-0000-00004F6B0000}"/>
    <cellStyle name="표준 12 3 4 4" xfId="27519" xr:uid="{00000000-0005-0000-0000-0000506B0000}"/>
    <cellStyle name="표준 12 3 4 4 2" xfId="27520" xr:uid="{00000000-0005-0000-0000-0000516B0000}"/>
    <cellStyle name="표준 12 3 4 4 3" xfId="27521" xr:uid="{00000000-0005-0000-0000-0000526B0000}"/>
    <cellStyle name="표준 12 3 4 5" xfId="27522" xr:uid="{00000000-0005-0000-0000-0000536B0000}"/>
    <cellStyle name="표준 12 3 4 5 2" xfId="27523" xr:uid="{00000000-0005-0000-0000-0000546B0000}"/>
    <cellStyle name="표준 12 3 4 6" xfId="27524" xr:uid="{00000000-0005-0000-0000-0000556B0000}"/>
    <cellStyle name="표준 12 3 4 7" xfId="27525" xr:uid="{00000000-0005-0000-0000-0000566B0000}"/>
    <cellStyle name="표준 12 3 4 8" xfId="27526" xr:uid="{00000000-0005-0000-0000-0000576B0000}"/>
    <cellStyle name="표준 12 3 4 9" xfId="27527" xr:uid="{00000000-0005-0000-0000-0000586B0000}"/>
    <cellStyle name="표준 12 3 5" xfId="27528" xr:uid="{00000000-0005-0000-0000-0000596B0000}"/>
    <cellStyle name="표준 12 3 5 10" xfId="27529" xr:uid="{00000000-0005-0000-0000-00005A6B0000}"/>
    <cellStyle name="표준 12 3 5 2" xfId="27530" xr:uid="{00000000-0005-0000-0000-00005B6B0000}"/>
    <cellStyle name="표준 12 3 5 2 2" xfId="27531" xr:uid="{00000000-0005-0000-0000-00005C6B0000}"/>
    <cellStyle name="표준 12 3 5 2 3" xfId="27532" xr:uid="{00000000-0005-0000-0000-00005D6B0000}"/>
    <cellStyle name="표준 12 3 5 2 4" xfId="27533" xr:uid="{00000000-0005-0000-0000-00005E6B0000}"/>
    <cellStyle name="표준 12 3 5 2 5" xfId="27534" xr:uid="{00000000-0005-0000-0000-00005F6B0000}"/>
    <cellStyle name="표준 12 3 5 2 6" xfId="27535" xr:uid="{00000000-0005-0000-0000-0000606B0000}"/>
    <cellStyle name="표준 12 3 5 3" xfId="27536" xr:uid="{00000000-0005-0000-0000-0000616B0000}"/>
    <cellStyle name="표준 12 3 5 3 2" xfId="27537" xr:uid="{00000000-0005-0000-0000-0000626B0000}"/>
    <cellStyle name="표준 12 3 5 3 3" xfId="27538" xr:uid="{00000000-0005-0000-0000-0000636B0000}"/>
    <cellStyle name="표준 12 3 5 4" xfId="27539" xr:uid="{00000000-0005-0000-0000-0000646B0000}"/>
    <cellStyle name="표준 12 3 5 4 2" xfId="27540" xr:uid="{00000000-0005-0000-0000-0000656B0000}"/>
    <cellStyle name="표준 12 3 5 5" xfId="27541" xr:uid="{00000000-0005-0000-0000-0000666B0000}"/>
    <cellStyle name="표준 12 3 5 5 2" xfId="27542" xr:uid="{00000000-0005-0000-0000-0000676B0000}"/>
    <cellStyle name="표준 12 3 5 6" xfId="27543" xr:uid="{00000000-0005-0000-0000-0000686B0000}"/>
    <cellStyle name="표준 12 3 5 7" xfId="27544" xr:uid="{00000000-0005-0000-0000-0000696B0000}"/>
    <cellStyle name="표준 12 3 5 8" xfId="27545" xr:uid="{00000000-0005-0000-0000-00006A6B0000}"/>
    <cellStyle name="표준 12 3 5 9" xfId="27546" xr:uid="{00000000-0005-0000-0000-00006B6B0000}"/>
    <cellStyle name="표준 12 3 6" xfId="27547" xr:uid="{00000000-0005-0000-0000-00006C6B0000}"/>
    <cellStyle name="표준 12 3 6 10" xfId="27548" xr:uid="{00000000-0005-0000-0000-00006D6B0000}"/>
    <cellStyle name="표준 12 3 6 2" xfId="27549" xr:uid="{00000000-0005-0000-0000-00006E6B0000}"/>
    <cellStyle name="표준 12 3 6 2 2" xfId="27550" xr:uid="{00000000-0005-0000-0000-00006F6B0000}"/>
    <cellStyle name="표준 12 3 6 3" xfId="27551" xr:uid="{00000000-0005-0000-0000-0000706B0000}"/>
    <cellStyle name="표준 12 3 6 3 2" xfId="27552" xr:uid="{00000000-0005-0000-0000-0000716B0000}"/>
    <cellStyle name="표준 12 3 6 4" xfId="27553" xr:uid="{00000000-0005-0000-0000-0000726B0000}"/>
    <cellStyle name="표준 12 3 6 4 2" xfId="27554" xr:uid="{00000000-0005-0000-0000-0000736B0000}"/>
    <cellStyle name="표준 12 3 6 5" xfId="27555" xr:uid="{00000000-0005-0000-0000-0000746B0000}"/>
    <cellStyle name="표준 12 3 6 5 2" xfId="27556" xr:uid="{00000000-0005-0000-0000-0000756B0000}"/>
    <cellStyle name="표준 12 3 6 6" xfId="27557" xr:uid="{00000000-0005-0000-0000-0000766B0000}"/>
    <cellStyle name="표준 12 3 6 7" xfId="27558" xr:uid="{00000000-0005-0000-0000-0000776B0000}"/>
    <cellStyle name="표준 12 3 6 8" xfId="27559" xr:uid="{00000000-0005-0000-0000-0000786B0000}"/>
    <cellStyle name="표준 12 3 6 9" xfId="27560" xr:uid="{00000000-0005-0000-0000-0000796B0000}"/>
    <cellStyle name="표준 12 3 7" xfId="27561" xr:uid="{00000000-0005-0000-0000-00007A6B0000}"/>
    <cellStyle name="표준 12 3 7 2" xfId="27562" xr:uid="{00000000-0005-0000-0000-00007B6B0000}"/>
    <cellStyle name="표준 12 3 7 3" xfId="27563" xr:uid="{00000000-0005-0000-0000-00007C6B0000}"/>
    <cellStyle name="표준 12 3 8" xfId="27564" xr:uid="{00000000-0005-0000-0000-00007D6B0000}"/>
    <cellStyle name="표준 12 3 8 2" xfId="27565" xr:uid="{00000000-0005-0000-0000-00007E6B0000}"/>
    <cellStyle name="표준 12 3 8 3" xfId="27566" xr:uid="{00000000-0005-0000-0000-00007F6B0000}"/>
    <cellStyle name="표준 12 3 9" xfId="27567" xr:uid="{00000000-0005-0000-0000-0000806B0000}"/>
    <cellStyle name="표준 12 3 9 2" xfId="27568" xr:uid="{00000000-0005-0000-0000-0000816B0000}"/>
    <cellStyle name="표준 12 4" xfId="27569" xr:uid="{00000000-0005-0000-0000-0000826B0000}"/>
    <cellStyle name="표준 12 4 10" xfId="27570" xr:uid="{00000000-0005-0000-0000-0000836B0000}"/>
    <cellStyle name="표준 12 4 11" xfId="27571" xr:uid="{00000000-0005-0000-0000-0000846B0000}"/>
    <cellStyle name="표준 12 4 12" xfId="27572" xr:uid="{00000000-0005-0000-0000-0000856B0000}"/>
    <cellStyle name="표준 12 4 13" xfId="27573" xr:uid="{00000000-0005-0000-0000-0000866B0000}"/>
    <cellStyle name="표준 12 4 14" xfId="27574" xr:uid="{00000000-0005-0000-0000-0000876B0000}"/>
    <cellStyle name="표준 12 4 2" xfId="27575" xr:uid="{00000000-0005-0000-0000-0000886B0000}"/>
    <cellStyle name="표준 12 4 2 10" xfId="27576" xr:uid="{00000000-0005-0000-0000-0000896B0000}"/>
    <cellStyle name="표준 12 4 2 11" xfId="27577" xr:uid="{00000000-0005-0000-0000-00008A6B0000}"/>
    <cellStyle name="표준 12 4 2 12" xfId="27578" xr:uid="{00000000-0005-0000-0000-00008B6B0000}"/>
    <cellStyle name="표준 12 4 2 2" xfId="27579" xr:uid="{00000000-0005-0000-0000-00008C6B0000}"/>
    <cellStyle name="표준 12 4 2 2 10" xfId="27580" xr:uid="{00000000-0005-0000-0000-00008D6B0000}"/>
    <cellStyle name="표준 12 4 2 2 2" xfId="27581" xr:uid="{00000000-0005-0000-0000-00008E6B0000}"/>
    <cellStyle name="표준 12 4 2 2 2 2" xfId="27582" xr:uid="{00000000-0005-0000-0000-00008F6B0000}"/>
    <cellStyle name="표준 12 4 2 2 2 2 2" xfId="27583" xr:uid="{00000000-0005-0000-0000-0000906B0000}"/>
    <cellStyle name="표준 12 4 2 2 2 2 3" xfId="27584" xr:uid="{00000000-0005-0000-0000-0000916B0000}"/>
    <cellStyle name="표준 12 4 2 2 2 2 4" xfId="27585" xr:uid="{00000000-0005-0000-0000-0000926B0000}"/>
    <cellStyle name="표준 12 4 2 2 2 2 5" xfId="27586" xr:uid="{00000000-0005-0000-0000-0000936B0000}"/>
    <cellStyle name="표준 12 4 2 2 2 3" xfId="27587" xr:uid="{00000000-0005-0000-0000-0000946B0000}"/>
    <cellStyle name="표준 12 4 2 2 2 4" xfId="27588" xr:uid="{00000000-0005-0000-0000-0000956B0000}"/>
    <cellStyle name="표준 12 4 2 2 2 5" xfId="27589" xr:uid="{00000000-0005-0000-0000-0000966B0000}"/>
    <cellStyle name="표준 12 4 2 2 2 6" xfId="27590" xr:uid="{00000000-0005-0000-0000-0000976B0000}"/>
    <cellStyle name="표준 12 4 2 2 2 7" xfId="27591" xr:uid="{00000000-0005-0000-0000-0000986B0000}"/>
    <cellStyle name="표준 12 4 2 2 3" xfId="27592" xr:uid="{00000000-0005-0000-0000-0000996B0000}"/>
    <cellStyle name="표준 12 4 2 2 3 2" xfId="27593" xr:uid="{00000000-0005-0000-0000-00009A6B0000}"/>
    <cellStyle name="표준 12 4 2 2 3 3" xfId="27594" xr:uid="{00000000-0005-0000-0000-00009B6B0000}"/>
    <cellStyle name="표준 12 4 2 2 3 4" xfId="27595" xr:uid="{00000000-0005-0000-0000-00009C6B0000}"/>
    <cellStyle name="표준 12 4 2 2 3 5" xfId="27596" xr:uid="{00000000-0005-0000-0000-00009D6B0000}"/>
    <cellStyle name="표준 12 4 2 2 3 6" xfId="27597" xr:uid="{00000000-0005-0000-0000-00009E6B0000}"/>
    <cellStyle name="표준 12 4 2 2 4" xfId="27598" xr:uid="{00000000-0005-0000-0000-00009F6B0000}"/>
    <cellStyle name="표준 12 4 2 2 4 2" xfId="27599" xr:uid="{00000000-0005-0000-0000-0000A06B0000}"/>
    <cellStyle name="표준 12 4 2 2 5" xfId="27600" xr:uid="{00000000-0005-0000-0000-0000A16B0000}"/>
    <cellStyle name="표준 12 4 2 2 5 2" xfId="27601" xr:uid="{00000000-0005-0000-0000-0000A26B0000}"/>
    <cellStyle name="표준 12 4 2 2 6" xfId="27602" xr:uid="{00000000-0005-0000-0000-0000A36B0000}"/>
    <cellStyle name="표준 12 4 2 2 7" xfId="27603" xr:uid="{00000000-0005-0000-0000-0000A46B0000}"/>
    <cellStyle name="표준 12 4 2 2 8" xfId="27604" xr:uid="{00000000-0005-0000-0000-0000A56B0000}"/>
    <cellStyle name="표준 12 4 2 2 9" xfId="27605" xr:uid="{00000000-0005-0000-0000-0000A66B0000}"/>
    <cellStyle name="표준 12 4 2 3" xfId="27606" xr:uid="{00000000-0005-0000-0000-0000A76B0000}"/>
    <cellStyle name="표준 12 4 2 3 10" xfId="27607" xr:uid="{00000000-0005-0000-0000-0000A86B0000}"/>
    <cellStyle name="표준 12 4 2 3 2" xfId="27608" xr:uid="{00000000-0005-0000-0000-0000A96B0000}"/>
    <cellStyle name="표준 12 4 2 3 2 2" xfId="27609" xr:uid="{00000000-0005-0000-0000-0000AA6B0000}"/>
    <cellStyle name="표준 12 4 2 3 2 3" xfId="27610" xr:uid="{00000000-0005-0000-0000-0000AB6B0000}"/>
    <cellStyle name="표준 12 4 2 3 2 4" xfId="27611" xr:uid="{00000000-0005-0000-0000-0000AC6B0000}"/>
    <cellStyle name="표준 12 4 2 3 2 5" xfId="27612" xr:uid="{00000000-0005-0000-0000-0000AD6B0000}"/>
    <cellStyle name="표준 12 4 2 3 2 6" xfId="27613" xr:uid="{00000000-0005-0000-0000-0000AE6B0000}"/>
    <cellStyle name="표준 12 4 2 3 3" xfId="27614" xr:uid="{00000000-0005-0000-0000-0000AF6B0000}"/>
    <cellStyle name="표준 12 4 2 3 3 2" xfId="27615" xr:uid="{00000000-0005-0000-0000-0000B06B0000}"/>
    <cellStyle name="표준 12 4 2 3 4" xfId="27616" xr:uid="{00000000-0005-0000-0000-0000B16B0000}"/>
    <cellStyle name="표준 12 4 2 3 4 2" xfId="27617" xr:uid="{00000000-0005-0000-0000-0000B26B0000}"/>
    <cellStyle name="표준 12 4 2 3 5" xfId="27618" xr:uid="{00000000-0005-0000-0000-0000B36B0000}"/>
    <cellStyle name="표준 12 4 2 3 5 2" xfId="27619" xr:uid="{00000000-0005-0000-0000-0000B46B0000}"/>
    <cellStyle name="표준 12 4 2 3 6" xfId="27620" xr:uid="{00000000-0005-0000-0000-0000B56B0000}"/>
    <cellStyle name="표준 12 4 2 3 7" xfId="27621" xr:uid="{00000000-0005-0000-0000-0000B66B0000}"/>
    <cellStyle name="표준 12 4 2 3 8" xfId="27622" xr:uid="{00000000-0005-0000-0000-0000B76B0000}"/>
    <cellStyle name="표준 12 4 2 3 9" xfId="27623" xr:uid="{00000000-0005-0000-0000-0000B86B0000}"/>
    <cellStyle name="표준 12 4 2 4" xfId="27624" xr:uid="{00000000-0005-0000-0000-0000B96B0000}"/>
    <cellStyle name="표준 12 4 2 4 2" xfId="27625" xr:uid="{00000000-0005-0000-0000-0000BA6B0000}"/>
    <cellStyle name="표준 12 4 2 4 3" xfId="27626" xr:uid="{00000000-0005-0000-0000-0000BB6B0000}"/>
    <cellStyle name="표준 12 4 2 4 4" xfId="27627" xr:uid="{00000000-0005-0000-0000-0000BC6B0000}"/>
    <cellStyle name="표준 12 4 2 4 5" xfId="27628" xr:uid="{00000000-0005-0000-0000-0000BD6B0000}"/>
    <cellStyle name="표준 12 4 2 4 6" xfId="27629" xr:uid="{00000000-0005-0000-0000-0000BE6B0000}"/>
    <cellStyle name="표준 12 4 2 5" xfId="27630" xr:uid="{00000000-0005-0000-0000-0000BF6B0000}"/>
    <cellStyle name="표준 12 4 2 5 2" xfId="27631" xr:uid="{00000000-0005-0000-0000-0000C06B0000}"/>
    <cellStyle name="표준 12 4 2 6" xfId="27632" xr:uid="{00000000-0005-0000-0000-0000C16B0000}"/>
    <cellStyle name="표준 12 4 2 6 2" xfId="27633" xr:uid="{00000000-0005-0000-0000-0000C26B0000}"/>
    <cellStyle name="표준 12 4 2 7" xfId="27634" xr:uid="{00000000-0005-0000-0000-0000C36B0000}"/>
    <cellStyle name="표준 12 4 2 7 2" xfId="27635" xr:uid="{00000000-0005-0000-0000-0000C46B0000}"/>
    <cellStyle name="표준 12 4 2 8" xfId="27636" xr:uid="{00000000-0005-0000-0000-0000C56B0000}"/>
    <cellStyle name="표준 12 4 2 9" xfId="27637" xr:uid="{00000000-0005-0000-0000-0000C66B0000}"/>
    <cellStyle name="표준 12 4 3" xfId="27638" xr:uid="{00000000-0005-0000-0000-0000C76B0000}"/>
    <cellStyle name="표준 12 4 3 10" xfId="27639" xr:uid="{00000000-0005-0000-0000-0000C86B0000}"/>
    <cellStyle name="표준 12 4 3 2" xfId="27640" xr:uid="{00000000-0005-0000-0000-0000C96B0000}"/>
    <cellStyle name="표준 12 4 3 2 2" xfId="27641" xr:uid="{00000000-0005-0000-0000-0000CA6B0000}"/>
    <cellStyle name="표준 12 4 3 2 2 2" xfId="27642" xr:uid="{00000000-0005-0000-0000-0000CB6B0000}"/>
    <cellStyle name="표준 12 4 3 2 2 3" xfId="27643" xr:uid="{00000000-0005-0000-0000-0000CC6B0000}"/>
    <cellStyle name="표준 12 4 3 2 2 4" xfId="27644" xr:uid="{00000000-0005-0000-0000-0000CD6B0000}"/>
    <cellStyle name="표준 12 4 3 2 2 5" xfId="27645" xr:uid="{00000000-0005-0000-0000-0000CE6B0000}"/>
    <cellStyle name="표준 12 4 3 2 3" xfId="27646" xr:uid="{00000000-0005-0000-0000-0000CF6B0000}"/>
    <cellStyle name="표준 12 4 3 2 4" xfId="27647" xr:uid="{00000000-0005-0000-0000-0000D06B0000}"/>
    <cellStyle name="표준 12 4 3 2 5" xfId="27648" xr:uid="{00000000-0005-0000-0000-0000D16B0000}"/>
    <cellStyle name="표준 12 4 3 2 6" xfId="27649" xr:uid="{00000000-0005-0000-0000-0000D26B0000}"/>
    <cellStyle name="표준 12 4 3 2 7" xfId="27650" xr:uid="{00000000-0005-0000-0000-0000D36B0000}"/>
    <cellStyle name="표준 12 4 3 3" xfId="27651" xr:uid="{00000000-0005-0000-0000-0000D46B0000}"/>
    <cellStyle name="표준 12 4 3 3 2" xfId="27652" xr:uid="{00000000-0005-0000-0000-0000D56B0000}"/>
    <cellStyle name="표준 12 4 3 3 3" xfId="27653" xr:uid="{00000000-0005-0000-0000-0000D66B0000}"/>
    <cellStyle name="표준 12 4 3 3 4" xfId="27654" xr:uid="{00000000-0005-0000-0000-0000D76B0000}"/>
    <cellStyle name="표준 12 4 3 3 5" xfId="27655" xr:uid="{00000000-0005-0000-0000-0000D86B0000}"/>
    <cellStyle name="표준 12 4 3 3 6" xfId="27656" xr:uid="{00000000-0005-0000-0000-0000D96B0000}"/>
    <cellStyle name="표준 12 4 3 4" xfId="27657" xr:uid="{00000000-0005-0000-0000-0000DA6B0000}"/>
    <cellStyle name="표준 12 4 3 4 2" xfId="27658" xr:uid="{00000000-0005-0000-0000-0000DB6B0000}"/>
    <cellStyle name="표준 12 4 3 5" xfId="27659" xr:uid="{00000000-0005-0000-0000-0000DC6B0000}"/>
    <cellStyle name="표준 12 4 3 5 2" xfId="27660" xr:uid="{00000000-0005-0000-0000-0000DD6B0000}"/>
    <cellStyle name="표준 12 4 3 6" xfId="27661" xr:uid="{00000000-0005-0000-0000-0000DE6B0000}"/>
    <cellStyle name="표준 12 4 3 7" xfId="27662" xr:uid="{00000000-0005-0000-0000-0000DF6B0000}"/>
    <cellStyle name="표준 12 4 3 8" xfId="27663" xr:uid="{00000000-0005-0000-0000-0000E06B0000}"/>
    <cellStyle name="표준 12 4 3 9" xfId="27664" xr:uid="{00000000-0005-0000-0000-0000E16B0000}"/>
    <cellStyle name="표준 12 4 4" xfId="27665" xr:uid="{00000000-0005-0000-0000-0000E26B0000}"/>
    <cellStyle name="표준 12 4 4 10" xfId="27666" xr:uid="{00000000-0005-0000-0000-0000E36B0000}"/>
    <cellStyle name="표준 12 4 4 2" xfId="27667" xr:uid="{00000000-0005-0000-0000-0000E46B0000}"/>
    <cellStyle name="표준 12 4 4 2 2" xfId="27668" xr:uid="{00000000-0005-0000-0000-0000E56B0000}"/>
    <cellStyle name="표준 12 4 4 2 2 2" xfId="27669" xr:uid="{00000000-0005-0000-0000-0000E66B0000}"/>
    <cellStyle name="표준 12 4 4 2 2 3" xfId="27670" xr:uid="{00000000-0005-0000-0000-0000E76B0000}"/>
    <cellStyle name="표준 12 4 4 2 2 4" xfId="27671" xr:uid="{00000000-0005-0000-0000-0000E86B0000}"/>
    <cellStyle name="표준 12 4 4 2 2 5" xfId="27672" xr:uid="{00000000-0005-0000-0000-0000E96B0000}"/>
    <cellStyle name="표준 12 4 4 2 3" xfId="27673" xr:uid="{00000000-0005-0000-0000-0000EA6B0000}"/>
    <cellStyle name="표준 12 4 4 2 4" xfId="27674" xr:uid="{00000000-0005-0000-0000-0000EB6B0000}"/>
    <cellStyle name="표준 12 4 4 2 5" xfId="27675" xr:uid="{00000000-0005-0000-0000-0000EC6B0000}"/>
    <cellStyle name="표준 12 4 4 2 6" xfId="27676" xr:uid="{00000000-0005-0000-0000-0000ED6B0000}"/>
    <cellStyle name="표준 12 4 4 2 7" xfId="27677" xr:uid="{00000000-0005-0000-0000-0000EE6B0000}"/>
    <cellStyle name="표준 12 4 4 3" xfId="27678" xr:uid="{00000000-0005-0000-0000-0000EF6B0000}"/>
    <cellStyle name="표준 12 4 4 3 2" xfId="27679" xr:uid="{00000000-0005-0000-0000-0000F06B0000}"/>
    <cellStyle name="표준 12 4 4 3 3" xfId="27680" xr:uid="{00000000-0005-0000-0000-0000F16B0000}"/>
    <cellStyle name="표준 12 4 4 3 4" xfId="27681" xr:uid="{00000000-0005-0000-0000-0000F26B0000}"/>
    <cellStyle name="표준 12 4 4 3 5" xfId="27682" xr:uid="{00000000-0005-0000-0000-0000F36B0000}"/>
    <cellStyle name="표준 12 4 4 3 6" xfId="27683" xr:uid="{00000000-0005-0000-0000-0000F46B0000}"/>
    <cellStyle name="표준 12 4 4 4" xfId="27684" xr:uid="{00000000-0005-0000-0000-0000F56B0000}"/>
    <cellStyle name="표준 12 4 4 4 2" xfId="27685" xr:uid="{00000000-0005-0000-0000-0000F66B0000}"/>
    <cellStyle name="표준 12 4 4 5" xfId="27686" xr:uid="{00000000-0005-0000-0000-0000F76B0000}"/>
    <cellStyle name="표준 12 4 4 5 2" xfId="27687" xr:uid="{00000000-0005-0000-0000-0000F86B0000}"/>
    <cellStyle name="표준 12 4 4 6" xfId="27688" xr:uid="{00000000-0005-0000-0000-0000F96B0000}"/>
    <cellStyle name="표준 12 4 4 7" xfId="27689" xr:uid="{00000000-0005-0000-0000-0000FA6B0000}"/>
    <cellStyle name="표준 12 4 4 8" xfId="27690" xr:uid="{00000000-0005-0000-0000-0000FB6B0000}"/>
    <cellStyle name="표준 12 4 4 9" xfId="27691" xr:uid="{00000000-0005-0000-0000-0000FC6B0000}"/>
    <cellStyle name="표준 12 4 5" xfId="27692" xr:uid="{00000000-0005-0000-0000-0000FD6B0000}"/>
    <cellStyle name="표준 12 4 5 10" xfId="27693" xr:uid="{00000000-0005-0000-0000-0000FE6B0000}"/>
    <cellStyle name="표준 12 4 5 2" xfId="27694" xr:uid="{00000000-0005-0000-0000-0000FF6B0000}"/>
    <cellStyle name="표준 12 4 5 2 2" xfId="27695" xr:uid="{00000000-0005-0000-0000-0000006C0000}"/>
    <cellStyle name="표준 12 4 5 2 3" xfId="27696" xr:uid="{00000000-0005-0000-0000-0000016C0000}"/>
    <cellStyle name="표준 12 4 5 2 4" xfId="27697" xr:uid="{00000000-0005-0000-0000-0000026C0000}"/>
    <cellStyle name="표준 12 4 5 2 5" xfId="27698" xr:uid="{00000000-0005-0000-0000-0000036C0000}"/>
    <cellStyle name="표준 12 4 5 2 6" xfId="27699" xr:uid="{00000000-0005-0000-0000-0000046C0000}"/>
    <cellStyle name="표준 12 4 5 3" xfId="27700" xr:uid="{00000000-0005-0000-0000-0000056C0000}"/>
    <cellStyle name="표준 12 4 5 3 2" xfId="27701" xr:uid="{00000000-0005-0000-0000-0000066C0000}"/>
    <cellStyle name="표준 12 4 5 4" xfId="27702" xr:uid="{00000000-0005-0000-0000-0000076C0000}"/>
    <cellStyle name="표준 12 4 5 4 2" xfId="27703" xr:uid="{00000000-0005-0000-0000-0000086C0000}"/>
    <cellStyle name="표준 12 4 5 5" xfId="27704" xr:uid="{00000000-0005-0000-0000-0000096C0000}"/>
    <cellStyle name="표준 12 4 5 5 2" xfId="27705" xr:uid="{00000000-0005-0000-0000-00000A6C0000}"/>
    <cellStyle name="표준 12 4 5 6" xfId="27706" xr:uid="{00000000-0005-0000-0000-00000B6C0000}"/>
    <cellStyle name="표준 12 4 5 7" xfId="27707" xr:uid="{00000000-0005-0000-0000-00000C6C0000}"/>
    <cellStyle name="표준 12 4 5 8" xfId="27708" xr:uid="{00000000-0005-0000-0000-00000D6C0000}"/>
    <cellStyle name="표준 12 4 5 9" xfId="27709" xr:uid="{00000000-0005-0000-0000-00000E6C0000}"/>
    <cellStyle name="표준 12 4 6" xfId="27710" xr:uid="{00000000-0005-0000-0000-00000F6C0000}"/>
    <cellStyle name="표준 12 4 6 2" xfId="27711" xr:uid="{00000000-0005-0000-0000-0000106C0000}"/>
    <cellStyle name="표준 12 4 6 3" xfId="27712" xr:uid="{00000000-0005-0000-0000-0000116C0000}"/>
    <cellStyle name="표준 12 4 6 4" xfId="27713" xr:uid="{00000000-0005-0000-0000-0000126C0000}"/>
    <cellStyle name="표준 12 4 6 5" xfId="27714" xr:uid="{00000000-0005-0000-0000-0000136C0000}"/>
    <cellStyle name="표준 12 4 6 6" xfId="27715" xr:uid="{00000000-0005-0000-0000-0000146C0000}"/>
    <cellStyle name="표준 12 4 7" xfId="27716" xr:uid="{00000000-0005-0000-0000-0000156C0000}"/>
    <cellStyle name="표준 12 4 7 2" xfId="27717" xr:uid="{00000000-0005-0000-0000-0000166C0000}"/>
    <cellStyle name="표준 12 4 8" xfId="27718" xr:uid="{00000000-0005-0000-0000-0000176C0000}"/>
    <cellStyle name="표준 12 4 8 2" xfId="27719" xr:uid="{00000000-0005-0000-0000-0000186C0000}"/>
    <cellStyle name="표준 12 4 9" xfId="27720" xr:uid="{00000000-0005-0000-0000-0000196C0000}"/>
    <cellStyle name="표준 12 4 9 2" xfId="27721" xr:uid="{00000000-0005-0000-0000-00001A6C0000}"/>
    <cellStyle name="표준 12 5" xfId="27722" xr:uid="{00000000-0005-0000-0000-00001B6C0000}"/>
    <cellStyle name="표준 12 5 10" xfId="27723" xr:uid="{00000000-0005-0000-0000-00001C6C0000}"/>
    <cellStyle name="표준 12 5 11" xfId="27724" xr:uid="{00000000-0005-0000-0000-00001D6C0000}"/>
    <cellStyle name="표준 12 5 12" xfId="27725" xr:uid="{00000000-0005-0000-0000-00001E6C0000}"/>
    <cellStyle name="표준 12 5 13" xfId="27726" xr:uid="{00000000-0005-0000-0000-00001F6C0000}"/>
    <cellStyle name="표준 12 5 14" xfId="27727" xr:uid="{00000000-0005-0000-0000-0000206C0000}"/>
    <cellStyle name="표준 12 5 2" xfId="27728" xr:uid="{00000000-0005-0000-0000-0000216C0000}"/>
    <cellStyle name="표준 12 5 2 10" xfId="27729" xr:uid="{00000000-0005-0000-0000-0000226C0000}"/>
    <cellStyle name="표준 12 5 2 11" xfId="27730" xr:uid="{00000000-0005-0000-0000-0000236C0000}"/>
    <cellStyle name="표준 12 5 2 12" xfId="27731" xr:uid="{00000000-0005-0000-0000-0000246C0000}"/>
    <cellStyle name="표준 12 5 2 2" xfId="27732" xr:uid="{00000000-0005-0000-0000-0000256C0000}"/>
    <cellStyle name="표준 12 5 2 2 10" xfId="27733" xr:uid="{00000000-0005-0000-0000-0000266C0000}"/>
    <cellStyle name="표준 12 5 2 2 2" xfId="27734" xr:uid="{00000000-0005-0000-0000-0000276C0000}"/>
    <cellStyle name="표준 12 5 2 2 2 2" xfId="27735" xr:uid="{00000000-0005-0000-0000-0000286C0000}"/>
    <cellStyle name="표준 12 5 2 2 2 2 2" xfId="27736" xr:uid="{00000000-0005-0000-0000-0000296C0000}"/>
    <cellStyle name="표준 12 5 2 2 2 2 3" xfId="27737" xr:uid="{00000000-0005-0000-0000-00002A6C0000}"/>
    <cellStyle name="표준 12 5 2 2 2 2 4" xfId="27738" xr:uid="{00000000-0005-0000-0000-00002B6C0000}"/>
    <cellStyle name="표준 12 5 2 2 2 2 5" xfId="27739" xr:uid="{00000000-0005-0000-0000-00002C6C0000}"/>
    <cellStyle name="표준 12 5 2 2 2 3" xfId="27740" xr:uid="{00000000-0005-0000-0000-00002D6C0000}"/>
    <cellStyle name="표준 12 5 2 2 2 4" xfId="27741" xr:uid="{00000000-0005-0000-0000-00002E6C0000}"/>
    <cellStyle name="표준 12 5 2 2 2 5" xfId="27742" xr:uid="{00000000-0005-0000-0000-00002F6C0000}"/>
    <cellStyle name="표준 12 5 2 2 2 6" xfId="27743" xr:uid="{00000000-0005-0000-0000-0000306C0000}"/>
    <cellStyle name="표준 12 5 2 2 2 7" xfId="27744" xr:uid="{00000000-0005-0000-0000-0000316C0000}"/>
    <cellStyle name="표준 12 5 2 2 3" xfId="27745" xr:uid="{00000000-0005-0000-0000-0000326C0000}"/>
    <cellStyle name="표준 12 5 2 2 3 2" xfId="27746" xr:uid="{00000000-0005-0000-0000-0000336C0000}"/>
    <cellStyle name="표준 12 5 2 2 3 3" xfId="27747" xr:uid="{00000000-0005-0000-0000-0000346C0000}"/>
    <cellStyle name="표준 12 5 2 2 3 4" xfId="27748" xr:uid="{00000000-0005-0000-0000-0000356C0000}"/>
    <cellStyle name="표준 12 5 2 2 3 5" xfId="27749" xr:uid="{00000000-0005-0000-0000-0000366C0000}"/>
    <cellStyle name="표준 12 5 2 2 3 6" xfId="27750" xr:uid="{00000000-0005-0000-0000-0000376C0000}"/>
    <cellStyle name="표준 12 5 2 2 4" xfId="27751" xr:uid="{00000000-0005-0000-0000-0000386C0000}"/>
    <cellStyle name="표준 12 5 2 2 4 2" xfId="27752" xr:uid="{00000000-0005-0000-0000-0000396C0000}"/>
    <cellStyle name="표준 12 5 2 2 5" xfId="27753" xr:uid="{00000000-0005-0000-0000-00003A6C0000}"/>
    <cellStyle name="표준 12 5 2 2 5 2" xfId="27754" xr:uid="{00000000-0005-0000-0000-00003B6C0000}"/>
    <cellStyle name="표준 12 5 2 2 6" xfId="27755" xr:uid="{00000000-0005-0000-0000-00003C6C0000}"/>
    <cellStyle name="표준 12 5 2 2 7" xfId="27756" xr:uid="{00000000-0005-0000-0000-00003D6C0000}"/>
    <cellStyle name="표준 12 5 2 2 8" xfId="27757" xr:uid="{00000000-0005-0000-0000-00003E6C0000}"/>
    <cellStyle name="표준 12 5 2 2 9" xfId="27758" xr:uid="{00000000-0005-0000-0000-00003F6C0000}"/>
    <cellStyle name="표준 12 5 2 3" xfId="27759" xr:uid="{00000000-0005-0000-0000-0000406C0000}"/>
    <cellStyle name="표준 12 5 2 3 10" xfId="27760" xr:uid="{00000000-0005-0000-0000-0000416C0000}"/>
    <cellStyle name="표준 12 5 2 3 2" xfId="27761" xr:uid="{00000000-0005-0000-0000-0000426C0000}"/>
    <cellStyle name="표준 12 5 2 3 2 2" xfId="27762" xr:uid="{00000000-0005-0000-0000-0000436C0000}"/>
    <cellStyle name="표준 12 5 2 3 2 3" xfId="27763" xr:uid="{00000000-0005-0000-0000-0000446C0000}"/>
    <cellStyle name="표준 12 5 2 3 2 4" xfId="27764" xr:uid="{00000000-0005-0000-0000-0000456C0000}"/>
    <cellStyle name="표준 12 5 2 3 2 5" xfId="27765" xr:uid="{00000000-0005-0000-0000-0000466C0000}"/>
    <cellStyle name="표준 12 5 2 3 2 6" xfId="27766" xr:uid="{00000000-0005-0000-0000-0000476C0000}"/>
    <cellStyle name="표준 12 5 2 3 3" xfId="27767" xr:uid="{00000000-0005-0000-0000-0000486C0000}"/>
    <cellStyle name="표준 12 5 2 3 3 2" xfId="27768" xr:uid="{00000000-0005-0000-0000-0000496C0000}"/>
    <cellStyle name="표준 12 5 2 3 4" xfId="27769" xr:uid="{00000000-0005-0000-0000-00004A6C0000}"/>
    <cellStyle name="표준 12 5 2 3 4 2" xfId="27770" xr:uid="{00000000-0005-0000-0000-00004B6C0000}"/>
    <cellStyle name="표준 12 5 2 3 5" xfId="27771" xr:uid="{00000000-0005-0000-0000-00004C6C0000}"/>
    <cellStyle name="표준 12 5 2 3 5 2" xfId="27772" xr:uid="{00000000-0005-0000-0000-00004D6C0000}"/>
    <cellStyle name="표준 12 5 2 3 6" xfId="27773" xr:uid="{00000000-0005-0000-0000-00004E6C0000}"/>
    <cellStyle name="표준 12 5 2 3 7" xfId="27774" xr:uid="{00000000-0005-0000-0000-00004F6C0000}"/>
    <cellStyle name="표준 12 5 2 3 8" xfId="27775" xr:uid="{00000000-0005-0000-0000-0000506C0000}"/>
    <cellStyle name="표준 12 5 2 3 9" xfId="27776" xr:uid="{00000000-0005-0000-0000-0000516C0000}"/>
    <cellStyle name="표준 12 5 2 4" xfId="27777" xr:uid="{00000000-0005-0000-0000-0000526C0000}"/>
    <cellStyle name="표준 12 5 2 4 2" xfId="27778" xr:uid="{00000000-0005-0000-0000-0000536C0000}"/>
    <cellStyle name="표준 12 5 2 4 3" xfId="27779" xr:uid="{00000000-0005-0000-0000-0000546C0000}"/>
    <cellStyle name="표준 12 5 2 4 4" xfId="27780" xr:uid="{00000000-0005-0000-0000-0000556C0000}"/>
    <cellStyle name="표준 12 5 2 4 5" xfId="27781" xr:uid="{00000000-0005-0000-0000-0000566C0000}"/>
    <cellStyle name="표준 12 5 2 4 6" xfId="27782" xr:uid="{00000000-0005-0000-0000-0000576C0000}"/>
    <cellStyle name="표준 12 5 2 5" xfId="27783" xr:uid="{00000000-0005-0000-0000-0000586C0000}"/>
    <cellStyle name="표준 12 5 2 5 2" xfId="27784" xr:uid="{00000000-0005-0000-0000-0000596C0000}"/>
    <cellStyle name="표준 12 5 2 6" xfId="27785" xr:uid="{00000000-0005-0000-0000-00005A6C0000}"/>
    <cellStyle name="표준 12 5 2 6 2" xfId="27786" xr:uid="{00000000-0005-0000-0000-00005B6C0000}"/>
    <cellStyle name="표준 12 5 2 7" xfId="27787" xr:uid="{00000000-0005-0000-0000-00005C6C0000}"/>
    <cellStyle name="표준 12 5 2 7 2" xfId="27788" xr:uid="{00000000-0005-0000-0000-00005D6C0000}"/>
    <cellStyle name="표준 12 5 2 8" xfId="27789" xr:uid="{00000000-0005-0000-0000-00005E6C0000}"/>
    <cellStyle name="표준 12 5 2 9" xfId="27790" xr:uid="{00000000-0005-0000-0000-00005F6C0000}"/>
    <cellStyle name="표준 12 5 3" xfId="27791" xr:uid="{00000000-0005-0000-0000-0000606C0000}"/>
    <cellStyle name="표준 12 5 3 10" xfId="27792" xr:uid="{00000000-0005-0000-0000-0000616C0000}"/>
    <cellStyle name="표준 12 5 3 2" xfId="27793" xr:uid="{00000000-0005-0000-0000-0000626C0000}"/>
    <cellStyle name="표준 12 5 3 2 2" xfId="27794" xr:uid="{00000000-0005-0000-0000-0000636C0000}"/>
    <cellStyle name="표준 12 5 3 2 2 2" xfId="27795" xr:uid="{00000000-0005-0000-0000-0000646C0000}"/>
    <cellStyle name="표준 12 5 3 2 2 3" xfId="27796" xr:uid="{00000000-0005-0000-0000-0000656C0000}"/>
    <cellStyle name="표준 12 5 3 2 2 4" xfId="27797" xr:uid="{00000000-0005-0000-0000-0000666C0000}"/>
    <cellStyle name="표준 12 5 3 2 2 5" xfId="27798" xr:uid="{00000000-0005-0000-0000-0000676C0000}"/>
    <cellStyle name="표준 12 5 3 2 3" xfId="27799" xr:uid="{00000000-0005-0000-0000-0000686C0000}"/>
    <cellStyle name="표준 12 5 3 2 4" xfId="27800" xr:uid="{00000000-0005-0000-0000-0000696C0000}"/>
    <cellStyle name="표준 12 5 3 2 5" xfId="27801" xr:uid="{00000000-0005-0000-0000-00006A6C0000}"/>
    <cellStyle name="표준 12 5 3 2 6" xfId="27802" xr:uid="{00000000-0005-0000-0000-00006B6C0000}"/>
    <cellStyle name="표준 12 5 3 2 7" xfId="27803" xr:uid="{00000000-0005-0000-0000-00006C6C0000}"/>
    <cellStyle name="표준 12 5 3 3" xfId="27804" xr:uid="{00000000-0005-0000-0000-00006D6C0000}"/>
    <cellStyle name="표준 12 5 3 3 2" xfId="27805" xr:uid="{00000000-0005-0000-0000-00006E6C0000}"/>
    <cellStyle name="표준 12 5 3 3 3" xfId="27806" xr:uid="{00000000-0005-0000-0000-00006F6C0000}"/>
    <cellStyle name="표준 12 5 3 3 4" xfId="27807" xr:uid="{00000000-0005-0000-0000-0000706C0000}"/>
    <cellStyle name="표준 12 5 3 3 5" xfId="27808" xr:uid="{00000000-0005-0000-0000-0000716C0000}"/>
    <cellStyle name="표준 12 5 3 3 6" xfId="27809" xr:uid="{00000000-0005-0000-0000-0000726C0000}"/>
    <cellStyle name="표준 12 5 3 4" xfId="27810" xr:uid="{00000000-0005-0000-0000-0000736C0000}"/>
    <cellStyle name="표준 12 5 3 4 2" xfId="27811" xr:uid="{00000000-0005-0000-0000-0000746C0000}"/>
    <cellStyle name="표준 12 5 3 5" xfId="27812" xr:uid="{00000000-0005-0000-0000-0000756C0000}"/>
    <cellStyle name="표준 12 5 3 5 2" xfId="27813" xr:uid="{00000000-0005-0000-0000-0000766C0000}"/>
    <cellStyle name="표준 12 5 3 6" xfId="27814" xr:uid="{00000000-0005-0000-0000-0000776C0000}"/>
    <cellStyle name="표준 12 5 3 7" xfId="27815" xr:uid="{00000000-0005-0000-0000-0000786C0000}"/>
    <cellStyle name="표준 12 5 3 8" xfId="27816" xr:uid="{00000000-0005-0000-0000-0000796C0000}"/>
    <cellStyle name="표준 12 5 3 9" xfId="27817" xr:uid="{00000000-0005-0000-0000-00007A6C0000}"/>
    <cellStyle name="표준 12 5 4" xfId="27818" xr:uid="{00000000-0005-0000-0000-00007B6C0000}"/>
    <cellStyle name="표준 12 5 4 10" xfId="27819" xr:uid="{00000000-0005-0000-0000-00007C6C0000}"/>
    <cellStyle name="표준 12 5 4 2" xfId="27820" xr:uid="{00000000-0005-0000-0000-00007D6C0000}"/>
    <cellStyle name="표준 12 5 4 2 2" xfId="27821" xr:uid="{00000000-0005-0000-0000-00007E6C0000}"/>
    <cellStyle name="표준 12 5 4 2 2 2" xfId="27822" xr:uid="{00000000-0005-0000-0000-00007F6C0000}"/>
    <cellStyle name="표준 12 5 4 2 2 3" xfId="27823" xr:uid="{00000000-0005-0000-0000-0000806C0000}"/>
    <cellStyle name="표준 12 5 4 2 2 4" xfId="27824" xr:uid="{00000000-0005-0000-0000-0000816C0000}"/>
    <cellStyle name="표준 12 5 4 2 2 5" xfId="27825" xr:uid="{00000000-0005-0000-0000-0000826C0000}"/>
    <cellStyle name="표준 12 5 4 2 3" xfId="27826" xr:uid="{00000000-0005-0000-0000-0000836C0000}"/>
    <cellStyle name="표준 12 5 4 2 4" xfId="27827" xr:uid="{00000000-0005-0000-0000-0000846C0000}"/>
    <cellStyle name="표준 12 5 4 2 5" xfId="27828" xr:uid="{00000000-0005-0000-0000-0000856C0000}"/>
    <cellStyle name="표준 12 5 4 2 6" xfId="27829" xr:uid="{00000000-0005-0000-0000-0000866C0000}"/>
    <cellStyle name="표준 12 5 4 2 7" xfId="27830" xr:uid="{00000000-0005-0000-0000-0000876C0000}"/>
    <cellStyle name="표준 12 5 4 3" xfId="27831" xr:uid="{00000000-0005-0000-0000-0000886C0000}"/>
    <cellStyle name="표준 12 5 4 3 2" xfId="27832" xr:uid="{00000000-0005-0000-0000-0000896C0000}"/>
    <cellStyle name="표준 12 5 4 3 3" xfId="27833" xr:uid="{00000000-0005-0000-0000-00008A6C0000}"/>
    <cellStyle name="표준 12 5 4 3 4" xfId="27834" xr:uid="{00000000-0005-0000-0000-00008B6C0000}"/>
    <cellStyle name="표준 12 5 4 3 5" xfId="27835" xr:uid="{00000000-0005-0000-0000-00008C6C0000}"/>
    <cellStyle name="표준 12 5 4 3 6" xfId="27836" xr:uid="{00000000-0005-0000-0000-00008D6C0000}"/>
    <cellStyle name="표준 12 5 4 4" xfId="27837" xr:uid="{00000000-0005-0000-0000-00008E6C0000}"/>
    <cellStyle name="표준 12 5 4 4 2" xfId="27838" xr:uid="{00000000-0005-0000-0000-00008F6C0000}"/>
    <cellStyle name="표준 12 5 4 5" xfId="27839" xr:uid="{00000000-0005-0000-0000-0000906C0000}"/>
    <cellStyle name="표준 12 5 4 5 2" xfId="27840" xr:uid="{00000000-0005-0000-0000-0000916C0000}"/>
    <cellStyle name="표준 12 5 4 6" xfId="27841" xr:uid="{00000000-0005-0000-0000-0000926C0000}"/>
    <cellStyle name="표준 12 5 4 7" xfId="27842" xr:uid="{00000000-0005-0000-0000-0000936C0000}"/>
    <cellStyle name="표준 12 5 4 8" xfId="27843" xr:uid="{00000000-0005-0000-0000-0000946C0000}"/>
    <cellStyle name="표준 12 5 4 9" xfId="27844" xr:uid="{00000000-0005-0000-0000-0000956C0000}"/>
    <cellStyle name="표준 12 5 5" xfId="27845" xr:uid="{00000000-0005-0000-0000-0000966C0000}"/>
    <cellStyle name="표준 12 5 5 10" xfId="27846" xr:uid="{00000000-0005-0000-0000-0000976C0000}"/>
    <cellStyle name="표준 12 5 5 2" xfId="27847" xr:uid="{00000000-0005-0000-0000-0000986C0000}"/>
    <cellStyle name="표준 12 5 5 2 2" xfId="27848" xr:uid="{00000000-0005-0000-0000-0000996C0000}"/>
    <cellStyle name="표준 12 5 5 2 3" xfId="27849" xr:uid="{00000000-0005-0000-0000-00009A6C0000}"/>
    <cellStyle name="표준 12 5 5 2 4" xfId="27850" xr:uid="{00000000-0005-0000-0000-00009B6C0000}"/>
    <cellStyle name="표준 12 5 5 2 5" xfId="27851" xr:uid="{00000000-0005-0000-0000-00009C6C0000}"/>
    <cellStyle name="표준 12 5 5 2 6" xfId="27852" xr:uid="{00000000-0005-0000-0000-00009D6C0000}"/>
    <cellStyle name="표준 12 5 5 3" xfId="27853" xr:uid="{00000000-0005-0000-0000-00009E6C0000}"/>
    <cellStyle name="표준 12 5 5 3 2" xfId="27854" xr:uid="{00000000-0005-0000-0000-00009F6C0000}"/>
    <cellStyle name="표준 12 5 5 4" xfId="27855" xr:uid="{00000000-0005-0000-0000-0000A06C0000}"/>
    <cellStyle name="표준 12 5 5 4 2" xfId="27856" xr:uid="{00000000-0005-0000-0000-0000A16C0000}"/>
    <cellStyle name="표준 12 5 5 5" xfId="27857" xr:uid="{00000000-0005-0000-0000-0000A26C0000}"/>
    <cellStyle name="표준 12 5 5 5 2" xfId="27858" xr:uid="{00000000-0005-0000-0000-0000A36C0000}"/>
    <cellStyle name="표준 12 5 5 6" xfId="27859" xr:uid="{00000000-0005-0000-0000-0000A46C0000}"/>
    <cellStyle name="표준 12 5 5 7" xfId="27860" xr:uid="{00000000-0005-0000-0000-0000A56C0000}"/>
    <cellStyle name="표준 12 5 5 8" xfId="27861" xr:uid="{00000000-0005-0000-0000-0000A66C0000}"/>
    <cellStyle name="표준 12 5 5 9" xfId="27862" xr:uid="{00000000-0005-0000-0000-0000A76C0000}"/>
    <cellStyle name="표준 12 5 6" xfId="27863" xr:uid="{00000000-0005-0000-0000-0000A86C0000}"/>
    <cellStyle name="표준 12 5 6 2" xfId="27864" xr:uid="{00000000-0005-0000-0000-0000A96C0000}"/>
    <cellStyle name="표준 12 5 6 3" xfId="27865" xr:uid="{00000000-0005-0000-0000-0000AA6C0000}"/>
    <cellStyle name="표준 12 5 6 4" xfId="27866" xr:uid="{00000000-0005-0000-0000-0000AB6C0000}"/>
    <cellStyle name="표준 12 5 6 5" xfId="27867" xr:uid="{00000000-0005-0000-0000-0000AC6C0000}"/>
    <cellStyle name="표준 12 5 6 6" xfId="27868" xr:uid="{00000000-0005-0000-0000-0000AD6C0000}"/>
    <cellStyle name="표준 12 5 7" xfId="27869" xr:uid="{00000000-0005-0000-0000-0000AE6C0000}"/>
    <cellStyle name="표준 12 5 7 2" xfId="27870" xr:uid="{00000000-0005-0000-0000-0000AF6C0000}"/>
    <cellStyle name="표준 12 5 8" xfId="27871" xr:uid="{00000000-0005-0000-0000-0000B06C0000}"/>
    <cellStyle name="표준 12 5 8 2" xfId="27872" xr:uid="{00000000-0005-0000-0000-0000B16C0000}"/>
    <cellStyle name="표준 12 5 9" xfId="27873" xr:uid="{00000000-0005-0000-0000-0000B26C0000}"/>
    <cellStyle name="표준 12 5 9 2" xfId="27874" xr:uid="{00000000-0005-0000-0000-0000B36C0000}"/>
    <cellStyle name="표준 12 6" xfId="27875" xr:uid="{00000000-0005-0000-0000-0000B46C0000}"/>
    <cellStyle name="표준 12 6 10" xfId="27876" xr:uid="{00000000-0005-0000-0000-0000B56C0000}"/>
    <cellStyle name="표준 12 6 11" xfId="27877" xr:uid="{00000000-0005-0000-0000-0000B66C0000}"/>
    <cellStyle name="표준 12 6 12" xfId="27878" xr:uid="{00000000-0005-0000-0000-0000B76C0000}"/>
    <cellStyle name="표준 12 6 13" xfId="27879" xr:uid="{00000000-0005-0000-0000-0000B86C0000}"/>
    <cellStyle name="표준 12 6 2" xfId="27880" xr:uid="{00000000-0005-0000-0000-0000B96C0000}"/>
    <cellStyle name="표준 12 6 2 10" xfId="27881" xr:uid="{00000000-0005-0000-0000-0000BA6C0000}"/>
    <cellStyle name="표준 12 6 2 2" xfId="27882" xr:uid="{00000000-0005-0000-0000-0000BB6C0000}"/>
    <cellStyle name="표준 12 6 2 2 2" xfId="27883" xr:uid="{00000000-0005-0000-0000-0000BC6C0000}"/>
    <cellStyle name="표준 12 6 2 2 2 2" xfId="27884" xr:uid="{00000000-0005-0000-0000-0000BD6C0000}"/>
    <cellStyle name="표준 12 6 2 2 2 3" xfId="27885" xr:uid="{00000000-0005-0000-0000-0000BE6C0000}"/>
    <cellStyle name="표준 12 6 2 2 2 4" xfId="27886" xr:uid="{00000000-0005-0000-0000-0000BF6C0000}"/>
    <cellStyle name="표준 12 6 2 2 2 5" xfId="27887" xr:uid="{00000000-0005-0000-0000-0000C06C0000}"/>
    <cellStyle name="표준 12 6 2 2 3" xfId="27888" xr:uid="{00000000-0005-0000-0000-0000C16C0000}"/>
    <cellStyle name="표준 12 6 2 2 4" xfId="27889" xr:uid="{00000000-0005-0000-0000-0000C26C0000}"/>
    <cellStyle name="표준 12 6 2 2 5" xfId="27890" xr:uid="{00000000-0005-0000-0000-0000C36C0000}"/>
    <cellStyle name="표준 12 6 2 2 6" xfId="27891" xr:uid="{00000000-0005-0000-0000-0000C46C0000}"/>
    <cellStyle name="표준 12 6 2 2 7" xfId="27892" xr:uid="{00000000-0005-0000-0000-0000C56C0000}"/>
    <cellStyle name="표준 12 6 2 3" xfId="27893" xr:uid="{00000000-0005-0000-0000-0000C66C0000}"/>
    <cellStyle name="표준 12 6 2 3 2" xfId="27894" xr:uid="{00000000-0005-0000-0000-0000C76C0000}"/>
    <cellStyle name="표준 12 6 2 3 3" xfId="27895" xr:uid="{00000000-0005-0000-0000-0000C86C0000}"/>
    <cellStyle name="표준 12 6 2 3 4" xfId="27896" xr:uid="{00000000-0005-0000-0000-0000C96C0000}"/>
    <cellStyle name="표준 12 6 2 3 5" xfId="27897" xr:uid="{00000000-0005-0000-0000-0000CA6C0000}"/>
    <cellStyle name="표준 12 6 2 3 6" xfId="27898" xr:uid="{00000000-0005-0000-0000-0000CB6C0000}"/>
    <cellStyle name="표준 12 6 2 4" xfId="27899" xr:uid="{00000000-0005-0000-0000-0000CC6C0000}"/>
    <cellStyle name="표준 12 6 2 4 2" xfId="27900" xr:uid="{00000000-0005-0000-0000-0000CD6C0000}"/>
    <cellStyle name="표준 12 6 2 5" xfId="27901" xr:uid="{00000000-0005-0000-0000-0000CE6C0000}"/>
    <cellStyle name="표준 12 6 2 5 2" xfId="27902" xr:uid="{00000000-0005-0000-0000-0000CF6C0000}"/>
    <cellStyle name="표준 12 6 2 6" xfId="27903" xr:uid="{00000000-0005-0000-0000-0000D06C0000}"/>
    <cellStyle name="표준 12 6 2 7" xfId="27904" xr:uid="{00000000-0005-0000-0000-0000D16C0000}"/>
    <cellStyle name="표준 12 6 2 8" xfId="27905" xr:uid="{00000000-0005-0000-0000-0000D26C0000}"/>
    <cellStyle name="표준 12 6 2 9" xfId="27906" xr:uid="{00000000-0005-0000-0000-0000D36C0000}"/>
    <cellStyle name="표준 12 6 3" xfId="27907" xr:uid="{00000000-0005-0000-0000-0000D46C0000}"/>
    <cellStyle name="표준 12 6 3 10" xfId="27908" xr:uid="{00000000-0005-0000-0000-0000D56C0000}"/>
    <cellStyle name="표준 12 6 3 2" xfId="27909" xr:uid="{00000000-0005-0000-0000-0000D66C0000}"/>
    <cellStyle name="표준 12 6 3 2 2" xfId="27910" xr:uid="{00000000-0005-0000-0000-0000D76C0000}"/>
    <cellStyle name="표준 12 6 3 2 2 2" xfId="27911" xr:uid="{00000000-0005-0000-0000-0000D86C0000}"/>
    <cellStyle name="표준 12 6 3 2 2 3" xfId="27912" xr:uid="{00000000-0005-0000-0000-0000D96C0000}"/>
    <cellStyle name="표준 12 6 3 2 2 4" xfId="27913" xr:uid="{00000000-0005-0000-0000-0000DA6C0000}"/>
    <cellStyle name="표준 12 6 3 2 2 5" xfId="27914" xr:uid="{00000000-0005-0000-0000-0000DB6C0000}"/>
    <cellStyle name="표준 12 6 3 2 3" xfId="27915" xr:uid="{00000000-0005-0000-0000-0000DC6C0000}"/>
    <cellStyle name="표준 12 6 3 2 4" xfId="27916" xr:uid="{00000000-0005-0000-0000-0000DD6C0000}"/>
    <cellStyle name="표준 12 6 3 2 5" xfId="27917" xr:uid="{00000000-0005-0000-0000-0000DE6C0000}"/>
    <cellStyle name="표준 12 6 3 2 6" xfId="27918" xr:uid="{00000000-0005-0000-0000-0000DF6C0000}"/>
    <cellStyle name="표준 12 6 3 2 7" xfId="27919" xr:uid="{00000000-0005-0000-0000-0000E06C0000}"/>
    <cellStyle name="표준 12 6 3 3" xfId="27920" xr:uid="{00000000-0005-0000-0000-0000E16C0000}"/>
    <cellStyle name="표준 12 6 3 3 2" xfId="27921" xr:uid="{00000000-0005-0000-0000-0000E26C0000}"/>
    <cellStyle name="표준 12 6 3 3 3" xfId="27922" xr:uid="{00000000-0005-0000-0000-0000E36C0000}"/>
    <cellStyle name="표준 12 6 3 3 4" xfId="27923" xr:uid="{00000000-0005-0000-0000-0000E46C0000}"/>
    <cellStyle name="표준 12 6 3 3 5" xfId="27924" xr:uid="{00000000-0005-0000-0000-0000E56C0000}"/>
    <cellStyle name="표준 12 6 3 3 6" xfId="27925" xr:uid="{00000000-0005-0000-0000-0000E66C0000}"/>
    <cellStyle name="표준 12 6 3 4" xfId="27926" xr:uid="{00000000-0005-0000-0000-0000E76C0000}"/>
    <cellStyle name="표준 12 6 3 4 2" xfId="27927" xr:uid="{00000000-0005-0000-0000-0000E86C0000}"/>
    <cellStyle name="표준 12 6 3 5" xfId="27928" xr:uid="{00000000-0005-0000-0000-0000E96C0000}"/>
    <cellStyle name="표준 12 6 3 5 2" xfId="27929" xr:uid="{00000000-0005-0000-0000-0000EA6C0000}"/>
    <cellStyle name="표준 12 6 3 6" xfId="27930" xr:uid="{00000000-0005-0000-0000-0000EB6C0000}"/>
    <cellStyle name="표준 12 6 3 7" xfId="27931" xr:uid="{00000000-0005-0000-0000-0000EC6C0000}"/>
    <cellStyle name="표준 12 6 3 8" xfId="27932" xr:uid="{00000000-0005-0000-0000-0000ED6C0000}"/>
    <cellStyle name="표준 12 6 3 9" xfId="27933" xr:uid="{00000000-0005-0000-0000-0000EE6C0000}"/>
    <cellStyle name="표준 12 6 4" xfId="27934" xr:uid="{00000000-0005-0000-0000-0000EF6C0000}"/>
    <cellStyle name="표준 12 6 4 10" xfId="27935" xr:uid="{00000000-0005-0000-0000-0000F06C0000}"/>
    <cellStyle name="표준 12 6 4 2" xfId="27936" xr:uid="{00000000-0005-0000-0000-0000F16C0000}"/>
    <cellStyle name="표준 12 6 4 2 2" xfId="27937" xr:uid="{00000000-0005-0000-0000-0000F26C0000}"/>
    <cellStyle name="표준 12 6 4 2 3" xfId="27938" xr:uid="{00000000-0005-0000-0000-0000F36C0000}"/>
    <cellStyle name="표준 12 6 4 2 4" xfId="27939" xr:uid="{00000000-0005-0000-0000-0000F46C0000}"/>
    <cellStyle name="표준 12 6 4 2 5" xfId="27940" xr:uid="{00000000-0005-0000-0000-0000F56C0000}"/>
    <cellStyle name="표준 12 6 4 2 6" xfId="27941" xr:uid="{00000000-0005-0000-0000-0000F66C0000}"/>
    <cellStyle name="표준 12 6 4 3" xfId="27942" xr:uid="{00000000-0005-0000-0000-0000F76C0000}"/>
    <cellStyle name="표준 12 6 4 3 2" xfId="27943" xr:uid="{00000000-0005-0000-0000-0000F86C0000}"/>
    <cellStyle name="표준 12 6 4 4" xfId="27944" xr:uid="{00000000-0005-0000-0000-0000F96C0000}"/>
    <cellStyle name="표준 12 6 4 4 2" xfId="27945" xr:uid="{00000000-0005-0000-0000-0000FA6C0000}"/>
    <cellStyle name="표준 12 6 4 5" xfId="27946" xr:uid="{00000000-0005-0000-0000-0000FB6C0000}"/>
    <cellStyle name="표준 12 6 4 5 2" xfId="27947" xr:uid="{00000000-0005-0000-0000-0000FC6C0000}"/>
    <cellStyle name="표준 12 6 4 6" xfId="27948" xr:uid="{00000000-0005-0000-0000-0000FD6C0000}"/>
    <cellStyle name="표준 12 6 4 7" xfId="27949" xr:uid="{00000000-0005-0000-0000-0000FE6C0000}"/>
    <cellStyle name="표준 12 6 4 8" xfId="27950" xr:uid="{00000000-0005-0000-0000-0000FF6C0000}"/>
    <cellStyle name="표준 12 6 4 9" xfId="27951" xr:uid="{00000000-0005-0000-0000-0000006D0000}"/>
    <cellStyle name="표준 12 6 5" xfId="27952" xr:uid="{00000000-0005-0000-0000-0000016D0000}"/>
    <cellStyle name="표준 12 6 5 2" xfId="27953" xr:uid="{00000000-0005-0000-0000-0000026D0000}"/>
    <cellStyle name="표준 12 6 5 3" xfId="27954" xr:uid="{00000000-0005-0000-0000-0000036D0000}"/>
    <cellStyle name="표준 12 6 5 4" xfId="27955" xr:uid="{00000000-0005-0000-0000-0000046D0000}"/>
    <cellStyle name="표준 12 6 5 5" xfId="27956" xr:uid="{00000000-0005-0000-0000-0000056D0000}"/>
    <cellStyle name="표준 12 6 5 6" xfId="27957" xr:uid="{00000000-0005-0000-0000-0000066D0000}"/>
    <cellStyle name="표준 12 6 6" xfId="27958" xr:uid="{00000000-0005-0000-0000-0000076D0000}"/>
    <cellStyle name="표준 12 6 6 2" xfId="27959" xr:uid="{00000000-0005-0000-0000-0000086D0000}"/>
    <cellStyle name="표준 12 6 7" xfId="27960" xr:uid="{00000000-0005-0000-0000-0000096D0000}"/>
    <cellStyle name="표준 12 6 7 2" xfId="27961" xr:uid="{00000000-0005-0000-0000-00000A6D0000}"/>
    <cellStyle name="표준 12 6 8" xfId="27962" xr:uid="{00000000-0005-0000-0000-00000B6D0000}"/>
    <cellStyle name="표준 12 6 8 2" xfId="27963" xr:uid="{00000000-0005-0000-0000-00000C6D0000}"/>
    <cellStyle name="표준 12 6 9" xfId="27964" xr:uid="{00000000-0005-0000-0000-00000D6D0000}"/>
    <cellStyle name="표준 12 7" xfId="27965" xr:uid="{00000000-0005-0000-0000-00000E6D0000}"/>
    <cellStyle name="표준 12 7 10" xfId="27966" xr:uid="{00000000-0005-0000-0000-00000F6D0000}"/>
    <cellStyle name="표준 12 7 11" xfId="27967" xr:uid="{00000000-0005-0000-0000-0000106D0000}"/>
    <cellStyle name="표준 12 7 12" xfId="27968" xr:uid="{00000000-0005-0000-0000-0000116D0000}"/>
    <cellStyle name="표준 12 7 2" xfId="27969" xr:uid="{00000000-0005-0000-0000-0000126D0000}"/>
    <cellStyle name="표준 12 7 2 10" xfId="27970" xr:uid="{00000000-0005-0000-0000-0000136D0000}"/>
    <cellStyle name="표준 12 7 2 2" xfId="27971" xr:uid="{00000000-0005-0000-0000-0000146D0000}"/>
    <cellStyle name="표준 12 7 2 2 2" xfId="27972" xr:uid="{00000000-0005-0000-0000-0000156D0000}"/>
    <cellStyle name="표준 12 7 2 2 2 2" xfId="27973" xr:uid="{00000000-0005-0000-0000-0000166D0000}"/>
    <cellStyle name="표준 12 7 2 2 2 3" xfId="27974" xr:uid="{00000000-0005-0000-0000-0000176D0000}"/>
    <cellStyle name="표준 12 7 2 2 2 4" xfId="27975" xr:uid="{00000000-0005-0000-0000-0000186D0000}"/>
    <cellStyle name="표준 12 7 2 2 2 5" xfId="27976" xr:uid="{00000000-0005-0000-0000-0000196D0000}"/>
    <cellStyle name="표준 12 7 2 2 3" xfId="27977" xr:uid="{00000000-0005-0000-0000-00001A6D0000}"/>
    <cellStyle name="표준 12 7 2 2 4" xfId="27978" xr:uid="{00000000-0005-0000-0000-00001B6D0000}"/>
    <cellStyle name="표준 12 7 2 2 5" xfId="27979" xr:uid="{00000000-0005-0000-0000-00001C6D0000}"/>
    <cellStyle name="표준 12 7 2 2 6" xfId="27980" xr:uid="{00000000-0005-0000-0000-00001D6D0000}"/>
    <cellStyle name="표준 12 7 2 2 7" xfId="27981" xr:uid="{00000000-0005-0000-0000-00001E6D0000}"/>
    <cellStyle name="표준 12 7 2 3" xfId="27982" xr:uid="{00000000-0005-0000-0000-00001F6D0000}"/>
    <cellStyle name="표준 12 7 2 3 2" xfId="27983" xr:uid="{00000000-0005-0000-0000-0000206D0000}"/>
    <cellStyle name="표준 12 7 2 3 3" xfId="27984" xr:uid="{00000000-0005-0000-0000-0000216D0000}"/>
    <cellStyle name="표준 12 7 2 3 4" xfId="27985" xr:uid="{00000000-0005-0000-0000-0000226D0000}"/>
    <cellStyle name="표준 12 7 2 3 5" xfId="27986" xr:uid="{00000000-0005-0000-0000-0000236D0000}"/>
    <cellStyle name="표준 12 7 2 3 6" xfId="27987" xr:uid="{00000000-0005-0000-0000-0000246D0000}"/>
    <cellStyle name="표준 12 7 2 4" xfId="27988" xr:uid="{00000000-0005-0000-0000-0000256D0000}"/>
    <cellStyle name="표준 12 7 2 4 2" xfId="27989" xr:uid="{00000000-0005-0000-0000-0000266D0000}"/>
    <cellStyle name="표준 12 7 2 5" xfId="27990" xr:uid="{00000000-0005-0000-0000-0000276D0000}"/>
    <cellStyle name="표준 12 7 2 5 2" xfId="27991" xr:uid="{00000000-0005-0000-0000-0000286D0000}"/>
    <cellStyle name="표준 12 7 2 6" xfId="27992" xr:uid="{00000000-0005-0000-0000-0000296D0000}"/>
    <cellStyle name="표준 12 7 2 7" xfId="27993" xr:uid="{00000000-0005-0000-0000-00002A6D0000}"/>
    <cellStyle name="표준 12 7 2 8" xfId="27994" xr:uid="{00000000-0005-0000-0000-00002B6D0000}"/>
    <cellStyle name="표준 12 7 2 9" xfId="27995" xr:uid="{00000000-0005-0000-0000-00002C6D0000}"/>
    <cellStyle name="표준 12 7 3" xfId="27996" xr:uid="{00000000-0005-0000-0000-00002D6D0000}"/>
    <cellStyle name="표준 12 7 3 10" xfId="27997" xr:uid="{00000000-0005-0000-0000-00002E6D0000}"/>
    <cellStyle name="표준 12 7 3 2" xfId="27998" xr:uid="{00000000-0005-0000-0000-00002F6D0000}"/>
    <cellStyle name="표준 12 7 3 2 2" xfId="27999" xr:uid="{00000000-0005-0000-0000-0000306D0000}"/>
    <cellStyle name="표준 12 7 3 2 3" xfId="28000" xr:uid="{00000000-0005-0000-0000-0000316D0000}"/>
    <cellStyle name="표준 12 7 3 2 4" xfId="28001" xr:uid="{00000000-0005-0000-0000-0000326D0000}"/>
    <cellStyle name="표준 12 7 3 2 5" xfId="28002" xr:uid="{00000000-0005-0000-0000-0000336D0000}"/>
    <cellStyle name="표준 12 7 3 2 6" xfId="28003" xr:uid="{00000000-0005-0000-0000-0000346D0000}"/>
    <cellStyle name="표준 12 7 3 3" xfId="28004" xr:uid="{00000000-0005-0000-0000-0000356D0000}"/>
    <cellStyle name="표준 12 7 3 3 2" xfId="28005" xr:uid="{00000000-0005-0000-0000-0000366D0000}"/>
    <cellStyle name="표준 12 7 3 4" xfId="28006" xr:uid="{00000000-0005-0000-0000-0000376D0000}"/>
    <cellStyle name="표준 12 7 3 4 2" xfId="28007" xr:uid="{00000000-0005-0000-0000-0000386D0000}"/>
    <cellStyle name="표준 12 7 3 5" xfId="28008" xr:uid="{00000000-0005-0000-0000-0000396D0000}"/>
    <cellStyle name="표준 12 7 3 5 2" xfId="28009" xr:uid="{00000000-0005-0000-0000-00003A6D0000}"/>
    <cellStyle name="표준 12 7 3 6" xfId="28010" xr:uid="{00000000-0005-0000-0000-00003B6D0000}"/>
    <cellStyle name="표준 12 7 3 7" xfId="28011" xr:uid="{00000000-0005-0000-0000-00003C6D0000}"/>
    <cellStyle name="표준 12 7 3 8" xfId="28012" xr:uid="{00000000-0005-0000-0000-00003D6D0000}"/>
    <cellStyle name="표준 12 7 3 9" xfId="28013" xr:uid="{00000000-0005-0000-0000-00003E6D0000}"/>
    <cellStyle name="표준 12 7 4" xfId="28014" xr:uid="{00000000-0005-0000-0000-00003F6D0000}"/>
    <cellStyle name="표준 12 7 4 2" xfId="28015" xr:uid="{00000000-0005-0000-0000-0000406D0000}"/>
    <cellStyle name="표준 12 7 4 3" xfId="28016" xr:uid="{00000000-0005-0000-0000-0000416D0000}"/>
    <cellStyle name="표준 12 7 4 4" xfId="28017" xr:uid="{00000000-0005-0000-0000-0000426D0000}"/>
    <cellStyle name="표준 12 7 4 5" xfId="28018" xr:uid="{00000000-0005-0000-0000-0000436D0000}"/>
    <cellStyle name="표준 12 7 4 6" xfId="28019" xr:uid="{00000000-0005-0000-0000-0000446D0000}"/>
    <cellStyle name="표준 12 7 5" xfId="28020" xr:uid="{00000000-0005-0000-0000-0000456D0000}"/>
    <cellStyle name="표준 12 7 5 2" xfId="28021" xr:uid="{00000000-0005-0000-0000-0000466D0000}"/>
    <cellStyle name="표준 12 7 6" xfId="28022" xr:uid="{00000000-0005-0000-0000-0000476D0000}"/>
    <cellStyle name="표준 12 7 6 2" xfId="28023" xr:uid="{00000000-0005-0000-0000-0000486D0000}"/>
    <cellStyle name="표준 12 7 7" xfId="28024" xr:uid="{00000000-0005-0000-0000-0000496D0000}"/>
    <cellStyle name="표준 12 7 7 2" xfId="28025" xr:uid="{00000000-0005-0000-0000-00004A6D0000}"/>
    <cellStyle name="표준 12 7 8" xfId="28026" xr:uid="{00000000-0005-0000-0000-00004B6D0000}"/>
    <cellStyle name="표준 12 7 9" xfId="28027" xr:uid="{00000000-0005-0000-0000-00004C6D0000}"/>
    <cellStyle name="표준 12 8" xfId="28028" xr:uid="{00000000-0005-0000-0000-00004D6D0000}"/>
    <cellStyle name="표준 12 8 10" xfId="28029" xr:uid="{00000000-0005-0000-0000-00004E6D0000}"/>
    <cellStyle name="표준 12 8 2" xfId="28030" xr:uid="{00000000-0005-0000-0000-00004F6D0000}"/>
    <cellStyle name="표준 12 8 2 2" xfId="28031" xr:uid="{00000000-0005-0000-0000-0000506D0000}"/>
    <cellStyle name="표준 12 8 2 2 2" xfId="28032" xr:uid="{00000000-0005-0000-0000-0000516D0000}"/>
    <cellStyle name="표준 12 8 2 2 3" xfId="28033" xr:uid="{00000000-0005-0000-0000-0000526D0000}"/>
    <cellStyle name="표준 12 8 2 2 4" xfId="28034" xr:uid="{00000000-0005-0000-0000-0000536D0000}"/>
    <cellStyle name="표준 12 8 2 2 5" xfId="28035" xr:uid="{00000000-0005-0000-0000-0000546D0000}"/>
    <cellStyle name="표준 12 8 2 3" xfId="28036" xr:uid="{00000000-0005-0000-0000-0000556D0000}"/>
    <cellStyle name="표준 12 8 2 4" xfId="28037" xr:uid="{00000000-0005-0000-0000-0000566D0000}"/>
    <cellStyle name="표준 12 8 2 5" xfId="28038" xr:uid="{00000000-0005-0000-0000-0000576D0000}"/>
    <cellStyle name="표준 12 8 2 6" xfId="28039" xr:uid="{00000000-0005-0000-0000-0000586D0000}"/>
    <cellStyle name="표준 12 8 2 7" xfId="28040" xr:uid="{00000000-0005-0000-0000-0000596D0000}"/>
    <cellStyle name="표준 12 8 3" xfId="28041" xr:uid="{00000000-0005-0000-0000-00005A6D0000}"/>
    <cellStyle name="표준 12 8 3 2" xfId="28042" xr:uid="{00000000-0005-0000-0000-00005B6D0000}"/>
    <cellStyle name="표준 12 8 3 3" xfId="28043" xr:uid="{00000000-0005-0000-0000-00005C6D0000}"/>
    <cellStyle name="표준 12 8 3 4" xfId="28044" xr:uid="{00000000-0005-0000-0000-00005D6D0000}"/>
    <cellStyle name="표준 12 8 3 5" xfId="28045" xr:uid="{00000000-0005-0000-0000-00005E6D0000}"/>
    <cellStyle name="표준 12 8 3 6" xfId="28046" xr:uid="{00000000-0005-0000-0000-00005F6D0000}"/>
    <cellStyle name="표준 12 8 4" xfId="28047" xr:uid="{00000000-0005-0000-0000-0000606D0000}"/>
    <cellStyle name="표준 12 8 4 2" xfId="28048" xr:uid="{00000000-0005-0000-0000-0000616D0000}"/>
    <cellStyle name="표준 12 8 5" xfId="28049" xr:uid="{00000000-0005-0000-0000-0000626D0000}"/>
    <cellStyle name="표준 12 8 5 2" xfId="28050" xr:uid="{00000000-0005-0000-0000-0000636D0000}"/>
    <cellStyle name="표준 12 8 6" xfId="28051" xr:uid="{00000000-0005-0000-0000-0000646D0000}"/>
    <cellStyle name="표준 12 8 7" xfId="28052" xr:uid="{00000000-0005-0000-0000-0000656D0000}"/>
    <cellStyle name="표준 12 8 8" xfId="28053" xr:uid="{00000000-0005-0000-0000-0000666D0000}"/>
    <cellStyle name="표준 12 8 9" xfId="28054" xr:uid="{00000000-0005-0000-0000-0000676D0000}"/>
    <cellStyle name="표준 12 9" xfId="28055" xr:uid="{00000000-0005-0000-0000-0000686D0000}"/>
    <cellStyle name="표준 12 9 10" xfId="28056" xr:uid="{00000000-0005-0000-0000-0000696D0000}"/>
    <cellStyle name="표준 12 9 2" xfId="28057" xr:uid="{00000000-0005-0000-0000-00006A6D0000}"/>
    <cellStyle name="표준 12 9 2 2" xfId="28058" xr:uid="{00000000-0005-0000-0000-00006B6D0000}"/>
    <cellStyle name="표준 12 9 2 3" xfId="28059" xr:uid="{00000000-0005-0000-0000-00006C6D0000}"/>
    <cellStyle name="표준 12 9 2 4" xfId="28060" xr:uid="{00000000-0005-0000-0000-00006D6D0000}"/>
    <cellStyle name="표준 12 9 2 5" xfId="28061" xr:uid="{00000000-0005-0000-0000-00006E6D0000}"/>
    <cellStyle name="표준 12 9 2 6" xfId="28062" xr:uid="{00000000-0005-0000-0000-00006F6D0000}"/>
    <cellStyle name="표준 12 9 3" xfId="28063" xr:uid="{00000000-0005-0000-0000-0000706D0000}"/>
    <cellStyle name="표준 12 9 3 2" xfId="28064" xr:uid="{00000000-0005-0000-0000-0000716D0000}"/>
    <cellStyle name="표준 12 9 4" xfId="28065" xr:uid="{00000000-0005-0000-0000-0000726D0000}"/>
    <cellStyle name="표준 12 9 4 2" xfId="28066" xr:uid="{00000000-0005-0000-0000-0000736D0000}"/>
    <cellStyle name="표준 12 9 5" xfId="28067" xr:uid="{00000000-0005-0000-0000-0000746D0000}"/>
    <cellStyle name="표준 12 9 5 2" xfId="28068" xr:uid="{00000000-0005-0000-0000-0000756D0000}"/>
    <cellStyle name="표준 12 9 6" xfId="28069" xr:uid="{00000000-0005-0000-0000-0000766D0000}"/>
    <cellStyle name="표준 12 9 7" xfId="28070" xr:uid="{00000000-0005-0000-0000-0000776D0000}"/>
    <cellStyle name="표준 12 9 8" xfId="28071" xr:uid="{00000000-0005-0000-0000-0000786D0000}"/>
    <cellStyle name="표준 12 9 9" xfId="28072" xr:uid="{00000000-0005-0000-0000-0000796D0000}"/>
    <cellStyle name="표준 13" xfId="28073" xr:uid="{00000000-0005-0000-0000-00007A6D0000}"/>
    <cellStyle name="표준 13 10" xfId="28074" xr:uid="{00000000-0005-0000-0000-00007B6D0000}"/>
    <cellStyle name="표준 13 10 2" xfId="28075" xr:uid="{00000000-0005-0000-0000-00007C6D0000}"/>
    <cellStyle name="표준 13 10 3" xfId="28076" xr:uid="{00000000-0005-0000-0000-00007D6D0000}"/>
    <cellStyle name="표준 13 11" xfId="28077" xr:uid="{00000000-0005-0000-0000-00007E6D0000}"/>
    <cellStyle name="표준 13 11 2" xfId="28078" xr:uid="{00000000-0005-0000-0000-00007F6D0000}"/>
    <cellStyle name="표준 13 12" xfId="28079" xr:uid="{00000000-0005-0000-0000-0000806D0000}"/>
    <cellStyle name="표준 13 12 2" xfId="28080" xr:uid="{00000000-0005-0000-0000-0000816D0000}"/>
    <cellStyle name="표준 13 13" xfId="28081" xr:uid="{00000000-0005-0000-0000-0000826D0000}"/>
    <cellStyle name="표준 13 13 2" xfId="28082" xr:uid="{00000000-0005-0000-0000-0000836D0000}"/>
    <cellStyle name="표준 13 14" xfId="28083" xr:uid="{00000000-0005-0000-0000-0000846D0000}"/>
    <cellStyle name="표준 13 15" xfId="28084" xr:uid="{00000000-0005-0000-0000-0000856D0000}"/>
    <cellStyle name="표준 13 16" xfId="28085" xr:uid="{00000000-0005-0000-0000-0000866D0000}"/>
    <cellStyle name="표준 13 17" xfId="28086" xr:uid="{00000000-0005-0000-0000-0000876D0000}"/>
    <cellStyle name="표준 13 18" xfId="28087" xr:uid="{00000000-0005-0000-0000-0000886D0000}"/>
    <cellStyle name="표준 13 2" xfId="28088" xr:uid="{00000000-0005-0000-0000-0000896D0000}"/>
    <cellStyle name="표준 13 2 10" xfId="28089" xr:uid="{00000000-0005-0000-0000-00008A6D0000}"/>
    <cellStyle name="표준 13 2 10 2" xfId="28090" xr:uid="{00000000-0005-0000-0000-00008B6D0000}"/>
    <cellStyle name="표준 13 2 11" xfId="28091" xr:uid="{00000000-0005-0000-0000-00008C6D0000}"/>
    <cellStyle name="표준 13 2 12" xfId="28092" xr:uid="{00000000-0005-0000-0000-00008D6D0000}"/>
    <cellStyle name="표준 13 2 13" xfId="28093" xr:uid="{00000000-0005-0000-0000-00008E6D0000}"/>
    <cellStyle name="표준 13 2 14" xfId="28094" xr:uid="{00000000-0005-0000-0000-00008F6D0000}"/>
    <cellStyle name="표준 13 2 15" xfId="28095" xr:uid="{00000000-0005-0000-0000-0000906D0000}"/>
    <cellStyle name="표준 13 2 2" xfId="28096" xr:uid="{00000000-0005-0000-0000-0000916D0000}"/>
    <cellStyle name="표준 13 2 2 10" xfId="28097" xr:uid="{00000000-0005-0000-0000-0000926D0000}"/>
    <cellStyle name="표준 13 2 2 11" xfId="28098" xr:uid="{00000000-0005-0000-0000-0000936D0000}"/>
    <cellStyle name="표준 13 2 2 12" xfId="28099" xr:uid="{00000000-0005-0000-0000-0000946D0000}"/>
    <cellStyle name="표준 13 2 2 13" xfId="28100" xr:uid="{00000000-0005-0000-0000-0000956D0000}"/>
    <cellStyle name="표준 13 2 2 2" xfId="28101" xr:uid="{00000000-0005-0000-0000-0000966D0000}"/>
    <cellStyle name="표준 13 2 2 2 10" xfId="28102" xr:uid="{00000000-0005-0000-0000-0000976D0000}"/>
    <cellStyle name="표준 13 2 2 2 2" xfId="28103" xr:uid="{00000000-0005-0000-0000-0000986D0000}"/>
    <cellStyle name="표준 13 2 2 2 2 2" xfId="28104" xr:uid="{00000000-0005-0000-0000-0000996D0000}"/>
    <cellStyle name="표준 13 2 2 2 2 2 2" xfId="28105" xr:uid="{00000000-0005-0000-0000-00009A6D0000}"/>
    <cellStyle name="표준 13 2 2 2 2 2 3" xfId="28106" xr:uid="{00000000-0005-0000-0000-00009B6D0000}"/>
    <cellStyle name="표준 13 2 2 2 2 2 4" xfId="28107" xr:uid="{00000000-0005-0000-0000-00009C6D0000}"/>
    <cellStyle name="표준 13 2 2 2 2 2 5" xfId="28108" xr:uid="{00000000-0005-0000-0000-00009D6D0000}"/>
    <cellStyle name="표준 13 2 2 2 2 3" xfId="28109" xr:uid="{00000000-0005-0000-0000-00009E6D0000}"/>
    <cellStyle name="표준 13 2 2 2 2 4" xfId="28110" xr:uid="{00000000-0005-0000-0000-00009F6D0000}"/>
    <cellStyle name="표준 13 2 2 2 2 5" xfId="28111" xr:uid="{00000000-0005-0000-0000-0000A06D0000}"/>
    <cellStyle name="표준 13 2 2 2 2 6" xfId="28112" xr:uid="{00000000-0005-0000-0000-0000A16D0000}"/>
    <cellStyle name="표준 13 2 2 2 2 7" xfId="28113" xr:uid="{00000000-0005-0000-0000-0000A26D0000}"/>
    <cellStyle name="표준 13 2 2 2 3" xfId="28114" xr:uid="{00000000-0005-0000-0000-0000A36D0000}"/>
    <cellStyle name="표준 13 2 2 2 3 2" xfId="28115" xr:uid="{00000000-0005-0000-0000-0000A46D0000}"/>
    <cellStyle name="표준 13 2 2 2 3 3" xfId="28116" xr:uid="{00000000-0005-0000-0000-0000A56D0000}"/>
    <cellStyle name="표준 13 2 2 2 3 4" xfId="28117" xr:uid="{00000000-0005-0000-0000-0000A66D0000}"/>
    <cellStyle name="표준 13 2 2 2 3 5" xfId="28118" xr:uid="{00000000-0005-0000-0000-0000A76D0000}"/>
    <cellStyle name="표준 13 2 2 2 3 6" xfId="28119" xr:uid="{00000000-0005-0000-0000-0000A86D0000}"/>
    <cellStyle name="표준 13 2 2 2 4" xfId="28120" xr:uid="{00000000-0005-0000-0000-0000A96D0000}"/>
    <cellStyle name="표준 13 2 2 2 4 2" xfId="28121" xr:uid="{00000000-0005-0000-0000-0000AA6D0000}"/>
    <cellStyle name="표준 13 2 2 2 4 3" xfId="28122" xr:uid="{00000000-0005-0000-0000-0000AB6D0000}"/>
    <cellStyle name="표준 13 2 2 2 5" xfId="28123" xr:uid="{00000000-0005-0000-0000-0000AC6D0000}"/>
    <cellStyle name="표준 13 2 2 2 5 2" xfId="28124" xr:uid="{00000000-0005-0000-0000-0000AD6D0000}"/>
    <cellStyle name="표준 13 2 2 2 6" xfId="28125" xr:uid="{00000000-0005-0000-0000-0000AE6D0000}"/>
    <cellStyle name="표준 13 2 2 2 7" xfId="28126" xr:uid="{00000000-0005-0000-0000-0000AF6D0000}"/>
    <cellStyle name="표준 13 2 2 2 8" xfId="28127" xr:uid="{00000000-0005-0000-0000-0000B06D0000}"/>
    <cellStyle name="표준 13 2 2 2 9" xfId="28128" xr:uid="{00000000-0005-0000-0000-0000B16D0000}"/>
    <cellStyle name="표준 13 2 2 3" xfId="28129" xr:uid="{00000000-0005-0000-0000-0000B26D0000}"/>
    <cellStyle name="표준 13 2 2 3 10" xfId="28130" xr:uid="{00000000-0005-0000-0000-0000B36D0000}"/>
    <cellStyle name="표준 13 2 2 3 2" xfId="28131" xr:uid="{00000000-0005-0000-0000-0000B46D0000}"/>
    <cellStyle name="표준 13 2 2 3 2 2" xfId="28132" xr:uid="{00000000-0005-0000-0000-0000B56D0000}"/>
    <cellStyle name="표준 13 2 2 3 2 3" xfId="28133" xr:uid="{00000000-0005-0000-0000-0000B66D0000}"/>
    <cellStyle name="표준 13 2 2 3 2 4" xfId="28134" xr:uid="{00000000-0005-0000-0000-0000B76D0000}"/>
    <cellStyle name="표준 13 2 2 3 2 5" xfId="28135" xr:uid="{00000000-0005-0000-0000-0000B86D0000}"/>
    <cellStyle name="표준 13 2 2 3 2 6" xfId="28136" xr:uid="{00000000-0005-0000-0000-0000B96D0000}"/>
    <cellStyle name="표준 13 2 2 3 3" xfId="28137" xr:uid="{00000000-0005-0000-0000-0000BA6D0000}"/>
    <cellStyle name="표준 13 2 2 3 3 2" xfId="28138" xr:uid="{00000000-0005-0000-0000-0000BB6D0000}"/>
    <cellStyle name="표준 13 2 2 3 3 3" xfId="28139" xr:uid="{00000000-0005-0000-0000-0000BC6D0000}"/>
    <cellStyle name="표준 13 2 2 3 4" xfId="28140" xr:uid="{00000000-0005-0000-0000-0000BD6D0000}"/>
    <cellStyle name="표준 13 2 2 3 4 2" xfId="28141" xr:uid="{00000000-0005-0000-0000-0000BE6D0000}"/>
    <cellStyle name="표준 13 2 2 3 4 3" xfId="28142" xr:uid="{00000000-0005-0000-0000-0000BF6D0000}"/>
    <cellStyle name="표준 13 2 2 3 5" xfId="28143" xr:uid="{00000000-0005-0000-0000-0000C06D0000}"/>
    <cellStyle name="표준 13 2 2 3 5 2" xfId="28144" xr:uid="{00000000-0005-0000-0000-0000C16D0000}"/>
    <cellStyle name="표준 13 2 2 3 6" xfId="28145" xr:uid="{00000000-0005-0000-0000-0000C26D0000}"/>
    <cellStyle name="표준 13 2 2 3 7" xfId="28146" xr:uid="{00000000-0005-0000-0000-0000C36D0000}"/>
    <cellStyle name="표준 13 2 2 3 8" xfId="28147" xr:uid="{00000000-0005-0000-0000-0000C46D0000}"/>
    <cellStyle name="표준 13 2 2 3 9" xfId="28148" xr:uid="{00000000-0005-0000-0000-0000C56D0000}"/>
    <cellStyle name="표준 13 2 2 4" xfId="28149" xr:uid="{00000000-0005-0000-0000-0000C66D0000}"/>
    <cellStyle name="표준 13 2 2 4 10" xfId="28150" xr:uid="{00000000-0005-0000-0000-0000C76D0000}"/>
    <cellStyle name="표준 13 2 2 4 2" xfId="28151" xr:uid="{00000000-0005-0000-0000-0000C86D0000}"/>
    <cellStyle name="표준 13 2 2 4 2 2" xfId="28152" xr:uid="{00000000-0005-0000-0000-0000C96D0000}"/>
    <cellStyle name="표준 13 2 2 4 2 3" xfId="28153" xr:uid="{00000000-0005-0000-0000-0000CA6D0000}"/>
    <cellStyle name="표준 13 2 2 4 3" xfId="28154" xr:uid="{00000000-0005-0000-0000-0000CB6D0000}"/>
    <cellStyle name="표준 13 2 2 4 3 2" xfId="28155" xr:uid="{00000000-0005-0000-0000-0000CC6D0000}"/>
    <cellStyle name="표준 13 2 2 4 3 3" xfId="28156" xr:uid="{00000000-0005-0000-0000-0000CD6D0000}"/>
    <cellStyle name="표준 13 2 2 4 4" xfId="28157" xr:uid="{00000000-0005-0000-0000-0000CE6D0000}"/>
    <cellStyle name="표준 13 2 2 4 4 2" xfId="28158" xr:uid="{00000000-0005-0000-0000-0000CF6D0000}"/>
    <cellStyle name="표준 13 2 2 4 4 3" xfId="28159" xr:uid="{00000000-0005-0000-0000-0000D06D0000}"/>
    <cellStyle name="표준 13 2 2 4 5" xfId="28160" xr:uid="{00000000-0005-0000-0000-0000D16D0000}"/>
    <cellStyle name="표준 13 2 2 4 5 2" xfId="28161" xr:uid="{00000000-0005-0000-0000-0000D26D0000}"/>
    <cellStyle name="표준 13 2 2 4 6" xfId="28162" xr:uid="{00000000-0005-0000-0000-0000D36D0000}"/>
    <cellStyle name="표준 13 2 2 4 7" xfId="28163" xr:uid="{00000000-0005-0000-0000-0000D46D0000}"/>
    <cellStyle name="표준 13 2 2 4 8" xfId="28164" xr:uid="{00000000-0005-0000-0000-0000D56D0000}"/>
    <cellStyle name="표준 13 2 2 4 9" xfId="28165" xr:uid="{00000000-0005-0000-0000-0000D66D0000}"/>
    <cellStyle name="표준 13 2 2 5" xfId="28166" xr:uid="{00000000-0005-0000-0000-0000D76D0000}"/>
    <cellStyle name="표준 13 2 2 5 2" xfId="28167" xr:uid="{00000000-0005-0000-0000-0000D86D0000}"/>
    <cellStyle name="표준 13 2 2 5 2 2" xfId="28168" xr:uid="{00000000-0005-0000-0000-0000D96D0000}"/>
    <cellStyle name="표준 13 2 2 5 3" xfId="28169" xr:uid="{00000000-0005-0000-0000-0000DA6D0000}"/>
    <cellStyle name="표준 13 2 2 5 4" xfId="28170" xr:uid="{00000000-0005-0000-0000-0000DB6D0000}"/>
    <cellStyle name="표준 13 2 2 6" xfId="28171" xr:uid="{00000000-0005-0000-0000-0000DC6D0000}"/>
    <cellStyle name="표준 13 2 2 6 2" xfId="28172" xr:uid="{00000000-0005-0000-0000-0000DD6D0000}"/>
    <cellStyle name="표준 13 2 2 6 3" xfId="28173" xr:uid="{00000000-0005-0000-0000-0000DE6D0000}"/>
    <cellStyle name="표준 13 2 2 7" xfId="28174" xr:uid="{00000000-0005-0000-0000-0000DF6D0000}"/>
    <cellStyle name="표준 13 2 2 7 2" xfId="28175" xr:uid="{00000000-0005-0000-0000-0000E06D0000}"/>
    <cellStyle name="표준 13 2 2 7 3" xfId="28176" xr:uid="{00000000-0005-0000-0000-0000E16D0000}"/>
    <cellStyle name="표준 13 2 2 8" xfId="28177" xr:uid="{00000000-0005-0000-0000-0000E26D0000}"/>
    <cellStyle name="표준 13 2 2 8 2" xfId="28178" xr:uid="{00000000-0005-0000-0000-0000E36D0000}"/>
    <cellStyle name="표준 13 2 2 8 3" xfId="28179" xr:uid="{00000000-0005-0000-0000-0000E46D0000}"/>
    <cellStyle name="표준 13 2 2 9" xfId="28180" xr:uid="{00000000-0005-0000-0000-0000E56D0000}"/>
    <cellStyle name="표준 13 2 3" xfId="28181" xr:uid="{00000000-0005-0000-0000-0000E66D0000}"/>
    <cellStyle name="표준 13 2 3 10" xfId="28182" xr:uid="{00000000-0005-0000-0000-0000E76D0000}"/>
    <cellStyle name="표준 13 2 3 2" xfId="28183" xr:uid="{00000000-0005-0000-0000-0000E86D0000}"/>
    <cellStyle name="표준 13 2 3 2 2" xfId="28184" xr:uid="{00000000-0005-0000-0000-0000E96D0000}"/>
    <cellStyle name="표준 13 2 3 2 2 2" xfId="28185" xr:uid="{00000000-0005-0000-0000-0000EA6D0000}"/>
    <cellStyle name="표준 13 2 3 2 2 3" xfId="28186" xr:uid="{00000000-0005-0000-0000-0000EB6D0000}"/>
    <cellStyle name="표준 13 2 3 2 2 4" xfId="28187" xr:uid="{00000000-0005-0000-0000-0000EC6D0000}"/>
    <cellStyle name="표준 13 2 3 2 2 5" xfId="28188" xr:uid="{00000000-0005-0000-0000-0000ED6D0000}"/>
    <cellStyle name="표준 13 2 3 2 3" xfId="28189" xr:uid="{00000000-0005-0000-0000-0000EE6D0000}"/>
    <cellStyle name="표준 13 2 3 2 4" xfId="28190" xr:uid="{00000000-0005-0000-0000-0000EF6D0000}"/>
    <cellStyle name="표준 13 2 3 2 5" xfId="28191" xr:uid="{00000000-0005-0000-0000-0000F06D0000}"/>
    <cellStyle name="표준 13 2 3 2 6" xfId="28192" xr:uid="{00000000-0005-0000-0000-0000F16D0000}"/>
    <cellStyle name="표준 13 2 3 2 7" xfId="28193" xr:uid="{00000000-0005-0000-0000-0000F26D0000}"/>
    <cellStyle name="표준 13 2 3 3" xfId="28194" xr:uid="{00000000-0005-0000-0000-0000F36D0000}"/>
    <cellStyle name="표준 13 2 3 3 2" xfId="28195" xr:uid="{00000000-0005-0000-0000-0000F46D0000}"/>
    <cellStyle name="표준 13 2 3 3 3" xfId="28196" xr:uid="{00000000-0005-0000-0000-0000F56D0000}"/>
    <cellStyle name="표준 13 2 3 3 4" xfId="28197" xr:uid="{00000000-0005-0000-0000-0000F66D0000}"/>
    <cellStyle name="표준 13 2 3 3 5" xfId="28198" xr:uid="{00000000-0005-0000-0000-0000F76D0000}"/>
    <cellStyle name="표준 13 2 3 3 6" xfId="28199" xr:uid="{00000000-0005-0000-0000-0000F86D0000}"/>
    <cellStyle name="표준 13 2 3 4" xfId="28200" xr:uid="{00000000-0005-0000-0000-0000F96D0000}"/>
    <cellStyle name="표준 13 2 3 4 2" xfId="28201" xr:uid="{00000000-0005-0000-0000-0000FA6D0000}"/>
    <cellStyle name="표준 13 2 3 4 3" xfId="28202" xr:uid="{00000000-0005-0000-0000-0000FB6D0000}"/>
    <cellStyle name="표준 13 2 3 5" xfId="28203" xr:uid="{00000000-0005-0000-0000-0000FC6D0000}"/>
    <cellStyle name="표준 13 2 3 5 2" xfId="28204" xr:uid="{00000000-0005-0000-0000-0000FD6D0000}"/>
    <cellStyle name="표준 13 2 3 6" xfId="28205" xr:uid="{00000000-0005-0000-0000-0000FE6D0000}"/>
    <cellStyle name="표준 13 2 3 7" xfId="28206" xr:uid="{00000000-0005-0000-0000-0000FF6D0000}"/>
    <cellStyle name="표준 13 2 3 8" xfId="28207" xr:uid="{00000000-0005-0000-0000-0000006E0000}"/>
    <cellStyle name="표준 13 2 3 9" xfId="28208" xr:uid="{00000000-0005-0000-0000-0000016E0000}"/>
    <cellStyle name="표준 13 2 4" xfId="28209" xr:uid="{00000000-0005-0000-0000-0000026E0000}"/>
    <cellStyle name="표준 13 2 4 10" xfId="28210" xr:uid="{00000000-0005-0000-0000-0000036E0000}"/>
    <cellStyle name="표준 13 2 4 2" xfId="28211" xr:uid="{00000000-0005-0000-0000-0000046E0000}"/>
    <cellStyle name="표준 13 2 4 2 2" xfId="28212" xr:uid="{00000000-0005-0000-0000-0000056E0000}"/>
    <cellStyle name="표준 13 2 4 2 2 2" xfId="28213" xr:uid="{00000000-0005-0000-0000-0000066E0000}"/>
    <cellStyle name="표준 13 2 4 2 2 3" xfId="28214" xr:uid="{00000000-0005-0000-0000-0000076E0000}"/>
    <cellStyle name="표준 13 2 4 2 2 4" xfId="28215" xr:uid="{00000000-0005-0000-0000-0000086E0000}"/>
    <cellStyle name="표준 13 2 4 2 2 5" xfId="28216" xr:uid="{00000000-0005-0000-0000-0000096E0000}"/>
    <cellStyle name="표준 13 2 4 2 3" xfId="28217" xr:uid="{00000000-0005-0000-0000-00000A6E0000}"/>
    <cellStyle name="표준 13 2 4 2 4" xfId="28218" xr:uid="{00000000-0005-0000-0000-00000B6E0000}"/>
    <cellStyle name="표준 13 2 4 2 5" xfId="28219" xr:uid="{00000000-0005-0000-0000-00000C6E0000}"/>
    <cellStyle name="표준 13 2 4 2 6" xfId="28220" xr:uid="{00000000-0005-0000-0000-00000D6E0000}"/>
    <cellStyle name="표준 13 2 4 2 7" xfId="28221" xr:uid="{00000000-0005-0000-0000-00000E6E0000}"/>
    <cellStyle name="표준 13 2 4 3" xfId="28222" xr:uid="{00000000-0005-0000-0000-00000F6E0000}"/>
    <cellStyle name="표준 13 2 4 3 2" xfId="28223" xr:uid="{00000000-0005-0000-0000-0000106E0000}"/>
    <cellStyle name="표준 13 2 4 3 3" xfId="28224" xr:uid="{00000000-0005-0000-0000-0000116E0000}"/>
    <cellStyle name="표준 13 2 4 3 4" xfId="28225" xr:uid="{00000000-0005-0000-0000-0000126E0000}"/>
    <cellStyle name="표준 13 2 4 3 5" xfId="28226" xr:uid="{00000000-0005-0000-0000-0000136E0000}"/>
    <cellStyle name="표준 13 2 4 3 6" xfId="28227" xr:uid="{00000000-0005-0000-0000-0000146E0000}"/>
    <cellStyle name="표준 13 2 4 4" xfId="28228" xr:uid="{00000000-0005-0000-0000-0000156E0000}"/>
    <cellStyle name="표준 13 2 4 4 2" xfId="28229" xr:uid="{00000000-0005-0000-0000-0000166E0000}"/>
    <cellStyle name="표준 13 2 4 4 3" xfId="28230" xr:uid="{00000000-0005-0000-0000-0000176E0000}"/>
    <cellStyle name="표준 13 2 4 5" xfId="28231" xr:uid="{00000000-0005-0000-0000-0000186E0000}"/>
    <cellStyle name="표준 13 2 4 5 2" xfId="28232" xr:uid="{00000000-0005-0000-0000-0000196E0000}"/>
    <cellStyle name="표준 13 2 4 6" xfId="28233" xr:uid="{00000000-0005-0000-0000-00001A6E0000}"/>
    <cellStyle name="표준 13 2 4 7" xfId="28234" xr:uid="{00000000-0005-0000-0000-00001B6E0000}"/>
    <cellStyle name="표준 13 2 4 8" xfId="28235" xr:uid="{00000000-0005-0000-0000-00001C6E0000}"/>
    <cellStyle name="표준 13 2 4 9" xfId="28236" xr:uid="{00000000-0005-0000-0000-00001D6E0000}"/>
    <cellStyle name="표준 13 2 5" xfId="28237" xr:uid="{00000000-0005-0000-0000-00001E6E0000}"/>
    <cellStyle name="표준 13 2 5 10" xfId="28238" xr:uid="{00000000-0005-0000-0000-00001F6E0000}"/>
    <cellStyle name="표준 13 2 5 2" xfId="28239" xr:uid="{00000000-0005-0000-0000-0000206E0000}"/>
    <cellStyle name="표준 13 2 5 2 2" xfId="28240" xr:uid="{00000000-0005-0000-0000-0000216E0000}"/>
    <cellStyle name="표준 13 2 5 2 3" xfId="28241" xr:uid="{00000000-0005-0000-0000-0000226E0000}"/>
    <cellStyle name="표준 13 2 5 2 4" xfId="28242" xr:uid="{00000000-0005-0000-0000-0000236E0000}"/>
    <cellStyle name="표준 13 2 5 2 5" xfId="28243" xr:uid="{00000000-0005-0000-0000-0000246E0000}"/>
    <cellStyle name="표준 13 2 5 2 6" xfId="28244" xr:uid="{00000000-0005-0000-0000-0000256E0000}"/>
    <cellStyle name="표준 13 2 5 3" xfId="28245" xr:uid="{00000000-0005-0000-0000-0000266E0000}"/>
    <cellStyle name="표준 13 2 5 3 2" xfId="28246" xr:uid="{00000000-0005-0000-0000-0000276E0000}"/>
    <cellStyle name="표준 13 2 5 3 3" xfId="28247" xr:uid="{00000000-0005-0000-0000-0000286E0000}"/>
    <cellStyle name="표준 13 2 5 4" xfId="28248" xr:uid="{00000000-0005-0000-0000-0000296E0000}"/>
    <cellStyle name="표준 13 2 5 4 2" xfId="28249" xr:uid="{00000000-0005-0000-0000-00002A6E0000}"/>
    <cellStyle name="표준 13 2 5 4 3" xfId="28250" xr:uid="{00000000-0005-0000-0000-00002B6E0000}"/>
    <cellStyle name="표준 13 2 5 5" xfId="28251" xr:uid="{00000000-0005-0000-0000-00002C6E0000}"/>
    <cellStyle name="표준 13 2 5 5 2" xfId="28252" xr:uid="{00000000-0005-0000-0000-00002D6E0000}"/>
    <cellStyle name="표준 13 2 5 6" xfId="28253" xr:uid="{00000000-0005-0000-0000-00002E6E0000}"/>
    <cellStyle name="표준 13 2 5 7" xfId="28254" xr:uid="{00000000-0005-0000-0000-00002F6E0000}"/>
    <cellStyle name="표준 13 2 5 8" xfId="28255" xr:uid="{00000000-0005-0000-0000-0000306E0000}"/>
    <cellStyle name="표준 13 2 5 9" xfId="28256" xr:uid="{00000000-0005-0000-0000-0000316E0000}"/>
    <cellStyle name="표준 13 2 6" xfId="28257" xr:uid="{00000000-0005-0000-0000-0000326E0000}"/>
    <cellStyle name="표준 13 2 6 10" xfId="28258" xr:uid="{00000000-0005-0000-0000-0000336E0000}"/>
    <cellStyle name="표준 13 2 6 2" xfId="28259" xr:uid="{00000000-0005-0000-0000-0000346E0000}"/>
    <cellStyle name="표준 13 2 6 2 2" xfId="28260" xr:uid="{00000000-0005-0000-0000-0000356E0000}"/>
    <cellStyle name="표준 13 2 6 2 3" xfId="28261" xr:uid="{00000000-0005-0000-0000-0000366E0000}"/>
    <cellStyle name="표준 13 2 6 3" xfId="28262" xr:uid="{00000000-0005-0000-0000-0000376E0000}"/>
    <cellStyle name="표준 13 2 6 3 2" xfId="28263" xr:uid="{00000000-0005-0000-0000-0000386E0000}"/>
    <cellStyle name="표준 13 2 6 3 3" xfId="28264" xr:uid="{00000000-0005-0000-0000-0000396E0000}"/>
    <cellStyle name="표준 13 2 6 4" xfId="28265" xr:uid="{00000000-0005-0000-0000-00003A6E0000}"/>
    <cellStyle name="표준 13 2 6 4 2" xfId="28266" xr:uid="{00000000-0005-0000-0000-00003B6E0000}"/>
    <cellStyle name="표준 13 2 6 5" xfId="28267" xr:uid="{00000000-0005-0000-0000-00003C6E0000}"/>
    <cellStyle name="표준 13 2 6 5 2" xfId="28268" xr:uid="{00000000-0005-0000-0000-00003D6E0000}"/>
    <cellStyle name="표준 13 2 6 6" xfId="28269" xr:uid="{00000000-0005-0000-0000-00003E6E0000}"/>
    <cellStyle name="표준 13 2 6 7" xfId="28270" xr:uid="{00000000-0005-0000-0000-00003F6E0000}"/>
    <cellStyle name="표준 13 2 6 8" xfId="28271" xr:uid="{00000000-0005-0000-0000-0000406E0000}"/>
    <cellStyle name="표준 13 2 6 9" xfId="28272" xr:uid="{00000000-0005-0000-0000-0000416E0000}"/>
    <cellStyle name="표준 13 2 7" xfId="28273" xr:uid="{00000000-0005-0000-0000-0000426E0000}"/>
    <cellStyle name="표준 13 2 7 2" xfId="28274" xr:uid="{00000000-0005-0000-0000-0000436E0000}"/>
    <cellStyle name="표준 13 2 7 3" xfId="28275" xr:uid="{00000000-0005-0000-0000-0000446E0000}"/>
    <cellStyle name="표준 13 2 8" xfId="28276" xr:uid="{00000000-0005-0000-0000-0000456E0000}"/>
    <cellStyle name="표준 13 2 8 2" xfId="28277" xr:uid="{00000000-0005-0000-0000-0000466E0000}"/>
    <cellStyle name="표준 13 2 8 3" xfId="28278" xr:uid="{00000000-0005-0000-0000-0000476E0000}"/>
    <cellStyle name="표준 13 2 9" xfId="28279" xr:uid="{00000000-0005-0000-0000-0000486E0000}"/>
    <cellStyle name="표준 13 2 9 2" xfId="28280" xr:uid="{00000000-0005-0000-0000-0000496E0000}"/>
    <cellStyle name="표준 13 2 9 3" xfId="28281" xr:uid="{00000000-0005-0000-0000-00004A6E0000}"/>
    <cellStyle name="표준 13 3" xfId="28282" xr:uid="{00000000-0005-0000-0000-00004B6E0000}"/>
    <cellStyle name="표준 13 3 10" xfId="28283" xr:uid="{00000000-0005-0000-0000-00004C6E0000}"/>
    <cellStyle name="표준 13 3 10 2" xfId="28284" xr:uid="{00000000-0005-0000-0000-00004D6E0000}"/>
    <cellStyle name="표준 13 3 11" xfId="28285" xr:uid="{00000000-0005-0000-0000-00004E6E0000}"/>
    <cellStyle name="표준 13 3 12" xfId="28286" xr:uid="{00000000-0005-0000-0000-00004F6E0000}"/>
    <cellStyle name="표준 13 3 13" xfId="28287" xr:uid="{00000000-0005-0000-0000-0000506E0000}"/>
    <cellStyle name="표준 13 3 14" xfId="28288" xr:uid="{00000000-0005-0000-0000-0000516E0000}"/>
    <cellStyle name="표준 13 3 15" xfId="28289" xr:uid="{00000000-0005-0000-0000-0000526E0000}"/>
    <cellStyle name="표준 13 3 2" xfId="28290" xr:uid="{00000000-0005-0000-0000-0000536E0000}"/>
    <cellStyle name="표준 13 3 2 10" xfId="28291" xr:uid="{00000000-0005-0000-0000-0000546E0000}"/>
    <cellStyle name="표준 13 3 2 11" xfId="28292" xr:uid="{00000000-0005-0000-0000-0000556E0000}"/>
    <cellStyle name="표준 13 3 2 12" xfId="28293" xr:uid="{00000000-0005-0000-0000-0000566E0000}"/>
    <cellStyle name="표준 13 3 2 2" xfId="28294" xr:uid="{00000000-0005-0000-0000-0000576E0000}"/>
    <cellStyle name="표준 13 3 2 2 10" xfId="28295" xr:uid="{00000000-0005-0000-0000-0000586E0000}"/>
    <cellStyle name="표준 13 3 2 2 2" xfId="28296" xr:uid="{00000000-0005-0000-0000-0000596E0000}"/>
    <cellStyle name="표준 13 3 2 2 2 2" xfId="28297" xr:uid="{00000000-0005-0000-0000-00005A6E0000}"/>
    <cellStyle name="표준 13 3 2 2 2 2 2" xfId="28298" xr:uid="{00000000-0005-0000-0000-00005B6E0000}"/>
    <cellStyle name="표준 13 3 2 2 2 2 3" xfId="28299" xr:uid="{00000000-0005-0000-0000-00005C6E0000}"/>
    <cellStyle name="표준 13 3 2 2 2 2 4" xfId="28300" xr:uid="{00000000-0005-0000-0000-00005D6E0000}"/>
    <cellStyle name="표준 13 3 2 2 2 2 5" xfId="28301" xr:uid="{00000000-0005-0000-0000-00005E6E0000}"/>
    <cellStyle name="표준 13 3 2 2 2 3" xfId="28302" xr:uid="{00000000-0005-0000-0000-00005F6E0000}"/>
    <cellStyle name="표준 13 3 2 2 2 4" xfId="28303" xr:uid="{00000000-0005-0000-0000-0000606E0000}"/>
    <cellStyle name="표준 13 3 2 2 2 5" xfId="28304" xr:uid="{00000000-0005-0000-0000-0000616E0000}"/>
    <cellStyle name="표준 13 3 2 2 2 6" xfId="28305" xr:uid="{00000000-0005-0000-0000-0000626E0000}"/>
    <cellStyle name="표준 13 3 2 2 2 7" xfId="28306" xr:uid="{00000000-0005-0000-0000-0000636E0000}"/>
    <cellStyle name="표준 13 3 2 2 3" xfId="28307" xr:uid="{00000000-0005-0000-0000-0000646E0000}"/>
    <cellStyle name="표준 13 3 2 2 3 2" xfId="28308" xr:uid="{00000000-0005-0000-0000-0000656E0000}"/>
    <cellStyle name="표준 13 3 2 2 3 3" xfId="28309" xr:uid="{00000000-0005-0000-0000-0000666E0000}"/>
    <cellStyle name="표준 13 3 2 2 3 4" xfId="28310" xr:uid="{00000000-0005-0000-0000-0000676E0000}"/>
    <cellStyle name="표준 13 3 2 2 3 5" xfId="28311" xr:uid="{00000000-0005-0000-0000-0000686E0000}"/>
    <cellStyle name="표준 13 3 2 2 3 6" xfId="28312" xr:uid="{00000000-0005-0000-0000-0000696E0000}"/>
    <cellStyle name="표준 13 3 2 2 4" xfId="28313" xr:uid="{00000000-0005-0000-0000-00006A6E0000}"/>
    <cellStyle name="표준 13 3 2 2 4 2" xfId="28314" xr:uid="{00000000-0005-0000-0000-00006B6E0000}"/>
    <cellStyle name="표준 13 3 2 2 5" xfId="28315" xr:uid="{00000000-0005-0000-0000-00006C6E0000}"/>
    <cellStyle name="표준 13 3 2 2 5 2" xfId="28316" xr:uid="{00000000-0005-0000-0000-00006D6E0000}"/>
    <cellStyle name="표준 13 3 2 2 6" xfId="28317" xr:uid="{00000000-0005-0000-0000-00006E6E0000}"/>
    <cellStyle name="표준 13 3 2 2 7" xfId="28318" xr:uid="{00000000-0005-0000-0000-00006F6E0000}"/>
    <cellStyle name="표준 13 3 2 2 8" xfId="28319" xr:uid="{00000000-0005-0000-0000-0000706E0000}"/>
    <cellStyle name="표준 13 3 2 2 9" xfId="28320" xr:uid="{00000000-0005-0000-0000-0000716E0000}"/>
    <cellStyle name="표준 13 3 2 3" xfId="28321" xr:uid="{00000000-0005-0000-0000-0000726E0000}"/>
    <cellStyle name="표준 13 3 2 3 10" xfId="28322" xr:uid="{00000000-0005-0000-0000-0000736E0000}"/>
    <cellStyle name="표준 13 3 2 3 2" xfId="28323" xr:uid="{00000000-0005-0000-0000-0000746E0000}"/>
    <cellStyle name="표준 13 3 2 3 2 2" xfId="28324" xr:uid="{00000000-0005-0000-0000-0000756E0000}"/>
    <cellStyle name="표준 13 3 2 3 2 3" xfId="28325" xr:uid="{00000000-0005-0000-0000-0000766E0000}"/>
    <cellStyle name="표준 13 3 2 3 2 4" xfId="28326" xr:uid="{00000000-0005-0000-0000-0000776E0000}"/>
    <cellStyle name="표준 13 3 2 3 2 5" xfId="28327" xr:uid="{00000000-0005-0000-0000-0000786E0000}"/>
    <cellStyle name="표준 13 3 2 3 2 6" xfId="28328" xr:uid="{00000000-0005-0000-0000-0000796E0000}"/>
    <cellStyle name="표준 13 3 2 3 3" xfId="28329" xr:uid="{00000000-0005-0000-0000-00007A6E0000}"/>
    <cellStyle name="표준 13 3 2 3 3 2" xfId="28330" xr:uid="{00000000-0005-0000-0000-00007B6E0000}"/>
    <cellStyle name="표준 13 3 2 3 4" xfId="28331" xr:uid="{00000000-0005-0000-0000-00007C6E0000}"/>
    <cellStyle name="표준 13 3 2 3 4 2" xfId="28332" xr:uid="{00000000-0005-0000-0000-00007D6E0000}"/>
    <cellStyle name="표준 13 3 2 3 5" xfId="28333" xr:uid="{00000000-0005-0000-0000-00007E6E0000}"/>
    <cellStyle name="표준 13 3 2 3 5 2" xfId="28334" xr:uid="{00000000-0005-0000-0000-00007F6E0000}"/>
    <cellStyle name="표준 13 3 2 3 6" xfId="28335" xr:uid="{00000000-0005-0000-0000-0000806E0000}"/>
    <cellStyle name="표준 13 3 2 3 7" xfId="28336" xr:uid="{00000000-0005-0000-0000-0000816E0000}"/>
    <cellStyle name="표준 13 3 2 3 8" xfId="28337" xr:uid="{00000000-0005-0000-0000-0000826E0000}"/>
    <cellStyle name="표준 13 3 2 3 9" xfId="28338" xr:uid="{00000000-0005-0000-0000-0000836E0000}"/>
    <cellStyle name="표준 13 3 2 4" xfId="28339" xr:uid="{00000000-0005-0000-0000-0000846E0000}"/>
    <cellStyle name="표준 13 3 2 4 2" xfId="28340" xr:uid="{00000000-0005-0000-0000-0000856E0000}"/>
    <cellStyle name="표준 13 3 2 4 3" xfId="28341" xr:uid="{00000000-0005-0000-0000-0000866E0000}"/>
    <cellStyle name="표준 13 3 2 4 4" xfId="28342" xr:uid="{00000000-0005-0000-0000-0000876E0000}"/>
    <cellStyle name="표준 13 3 2 4 5" xfId="28343" xr:uid="{00000000-0005-0000-0000-0000886E0000}"/>
    <cellStyle name="표준 13 3 2 4 6" xfId="28344" xr:uid="{00000000-0005-0000-0000-0000896E0000}"/>
    <cellStyle name="표준 13 3 2 5" xfId="28345" xr:uid="{00000000-0005-0000-0000-00008A6E0000}"/>
    <cellStyle name="표준 13 3 2 5 2" xfId="28346" xr:uid="{00000000-0005-0000-0000-00008B6E0000}"/>
    <cellStyle name="표준 13 3 2 6" xfId="28347" xr:uid="{00000000-0005-0000-0000-00008C6E0000}"/>
    <cellStyle name="표준 13 3 2 6 2" xfId="28348" xr:uid="{00000000-0005-0000-0000-00008D6E0000}"/>
    <cellStyle name="표준 13 3 2 7" xfId="28349" xr:uid="{00000000-0005-0000-0000-00008E6E0000}"/>
    <cellStyle name="표준 13 3 2 7 2" xfId="28350" xr:uid="{00000000-0005-0000-0000-00008F6E0000}"/>
    <cellStyle name="표준 13 3 2 8" xfId="28351" xr:uid="{00000000-0005-0000-0000-0000906E0000}"/>
    <cellStyle name="표준 13 3 2 9" xfId="28352" xr:uid="{00000000-0005-0000-0000-0000916E0000}"/>
    <cellStyle name="표준 13 3 3" xfId="28353" xr:uid="{00000000-0005-0000-0000-0000926E0000}"/>
    <cellStyle name="표준 13 3 3 10" xfId="28354" xr:uid="{00000000-0005-0000-0000-0000936E0000}"/>
    <cellStyle name="표준 13 3 3 2" xfId="28355" xr:uid="{00000000-0005-0000-0000-0000946E0000}"/>
    <cellStyle name="표준 13 3 3 2 2" xfId="28356" xr:uid="{00000000-0005-0000-0000-0000956E0000}"/>
    <cellStyle name="표준 13 3 3 2 2 2" xfId="28357" xr:uid="{00000000-0005-0000-0000-0000966E0000}"/>
    <cellStyle name="표준 13 3 3 2 2 3" xfId="28358" xr:uid="{00000000-0005-0000-0000-0000976E0000}"/>
    <cellStyle name="표준 13 3 3 2 2 4" xfId="28359" xr:uid="{00000000-0005-0000-0000-0000986E0000}"/>
    <cellStyle name="표준 13 3 3 2 2 5" xfId="28360" xr:uid="{00000000-0005-0000-0000-0000996E0000}"/>
    <cellStyle name="표준 13 3 3 2 3" xfId="28361" xr:uid="{00000000-0005-0000-0000-00009A6E0000}"/>
    <cellStyle name="표준 13 3 3 2 4" xfId="28362" xr:uid="{00000000-0005-0000-0000-00009B6E0000}"/>
    <cellStyle name="표준 13 3 3 2 5" xfId="28363" xr:uid="{00000000-0005-0000-0000-00009C6E0000}"/>
    <cellStyle name="표준 13 3 3 2 6" xfId="28364" xr:uid="{00000000-0005-0000-0000-00009D6E0000}"/>
    <cellStyle name="표준 13 3 3 2 7" xfId="28365" xr:uid="{00000000-0005-0000-0000-00009E6E0000}"/>
    <cellStyle name="표준 13 3 3 3" xfId="28366" xr:uid="{00000000-0005-0000-0000-00009F6E0000}"/>
    <cellStyle name="표준 13 3 3 3 2" xfId="28367" xr:uid="{00000000-0005-0000-0000-0000A06E0000}"/>
    <cellStyle name="표준 13 3 3 3 3" xfId="28368" xr:uid="{00000000-0005-0000-0000-0000A16E0000}"/>
    <cellStyle name="표준 13 3 3 3 4" xfId="28369" xr:uid="{00000000-0005-0000-0000-0000A26E0000}"/>
    <cellStyle name="표준 13 3 3 3 5" xfId="28370" xr:uid="{00000000-0005-0000-0000-0000A36E0000}"/>
    <cellStyle name="표준 13 3 3 3 6" xfId="28371" xr:uid="{00000000-0005-0000-0000-0000A46E0000}"/>
    <cellStyle name="표준 13 3 3 4" xfId="28372" xr:uid="{00000000-0005-0000-0000-0000A56E0000}"/>
    <cellStyle name="표준 13 3 3 4 2" xfId="28373" xr:uid="{00000000-0005-0000-0000-0000A66E0000}"/>
    <cellStyle name="표준 13 3 3 4 3" xfId="28374" xr:uid="{00000000-0005-0000-0000-0000A76E0000}"/>
    <cellStyle name="표준 13 3 3 5" xfId="28375" xr:uid="{00000000-0005-0000-0000-0000A86E0000}"/>
    <cellStyle name="표준 13 3 3 5 2" xfId="28376" xr:uid="{00000000-0005-0000-0000-0000A96E0000}"/>
    <cellStyle name="표준 13 3 3 6" xfId="28377" xr:uid="{00000000-0005-0000-0000-0000AA6E0000}"/>
    <cellStyle name="표준 13 3 3 7" xfId="28378" xr:uid="{00000000-0005-0000-0000-0000AB6E0000}"/>
    <cellStyle name="표준 13 3 3 8" xfId="28379" xr:uid="{00000000-0005-0000-0000-0000AC6E0000}"/>
    <cellStyle name="표준 13 3 3 9" xfId="28380" xr:uid="{00000000-0005-0000-0000-0000AD6E0000}"/>
    <cellStyle name="표준 13 3 4" xfId="28381" xr:uid="{00000000-0005-0000-0000-0000AE6E0000}"/>
    <cellStyle name="표준 13 3 4 10" xfId="28382" xr:uid="{00000000-0005-0000-0000-0000AF6E0000}"/>
    <cellStyle name="표준 13 3 4 2" xfId="28383" xr:uid="{00000000-0005-0000-0000-0000B06E0000}"/>
    <cellStyle name="표준 13 3 4 2 2" xfId="28384" xr:uid="{00000000-0005-0000-0000-0000B16E0000}"/>
    <cellStyle name="표준 13 3 4 2 2 2" xfId="28385" xr:uid="{00000000-0005-0000-0000-0000B26E0000}"/>
    <cellStyle name="표준 13 3 4 2 2 3" xfId="28386" xr:uid="{00000000-0005-0000-0000-0000B36E0000}"/>
    <cellStyle name="표준 13 3 4 2 2 4" xfId="28387" xr:uid="{00000000-0005-0000-0000-0000B46E0000}"/>
    <cellStyle name="표준 13 3 4 2 2 5" xfId="28388" xr:uid="{00000000-0005-0000-0000-0000B56E0000}"/>
    <cellStyle name="표준 13 3 4 2 3" xfId="28389" xr:uid="{00000000-0005-0000-0000-0000B66E0000}"/>
    <cellStyle name="표준 13 3 4 2 4" xfId="28390" xr:uid="{00000000-0005-0000-0000-0000B76E0000}"/>
    <cellStyle name="표준 13 3 4 2 5" xfId="28391" xr:uid="{00000000-0005-0000-0000-0000B86E0000}"/>
    <cellStyle name="표준 13 3 4 2 6" xfId="28392" xr:uid="{00000000-0005-0000-0000-0000B96E0000}"/>
    <cellStyle name="표준 13 3 4 2 7" xfId="28393" xr:uid="{00000000-0005-0000-0000-0000BA6E0000}"/>
    <cellStyle name="표준 13 3 4 3" xfId="28394" xr:uid="{00000000-0005-0000-0000-0000BB6E0000}"/>
    <cellStyle name="표준 13 3 4 3 2" xfId="28395" xr:uid="{00000000-0005-0000-0000-0000BC6E0000}"/>
    <cellStyle name="표준 13 3 4 3 3" xfId="28396" xr:uid="{00000000-0005-0000-0000-0000BD6E0000}"/>
    <cellStyle name="표준 13 3 4 3 4" xfId="28397" xr:uid="{00000000-0005-0000-0000-0000BE6E0000}"/>
    <cellStyle name="표준 13 3 4 3 5" xfId="28398" xr:uid="{00000000-0005-0000-0000-0000BF6E0000}"/>
    <cellStyle name="표준 13 3 4 3 6" xfId="28399" xr:uid="{00000000-0005-0000-0000-0000C06E0000}"/>
    <cellStyle name="표준 13 3 4 4" xfId="28400" xr:uid="{00000000-0005-0000-0000-0000C16E0000}"/>
    <cellStyle name="표준 13 3 4 4 2" xfId="28401" xr:uid="{00000000-0005-0000-0000-0000C26E0000}"/>
    <cellStyle name="표준 13 3 4 4 3" xfId="28402" xr:uid="{00000000-0005-0000-0000-0000C36E0000}"/>
    <cellStyle name="표준 13 3 4 5" xfId="28403" xr:uid="{00000000-0005-0000-0000-0000C46E0000}"/>
    <cellStyle name="표준 13 3 4 5 2" xfId="28404" xr:uid="{00000000-0005-0000-0000-0000C56E0000}"/>
    <cellStyle name="표준 13 3 4 6" xfId="28405" xr:uid="{00000000-0005-0000-0000-0000C66E0000}"/>
    <cellStyle name="표준 13 3 4 7" xfId="28406" xr:uid="{00000000-0005-0000-0000-0000C76E0000}"/>
    <cellStyle name="표준 13 3 4 8" xfId="28407" xr:uid="{00000000-0005-0000-0000-0000C86E0000}"/>
    <cellStyle name="표준 13 3 4 9" xfId="28408" xr:uid="{00000000-0005-0000-0000-0000C96E0000}"/>
    <cellStyle name="표준 13 3 5" xfId="28409" xr:uid="{00000000-0005-0000-0000-0000CA6E0000}"/>
    <cellStyle name="표준 13 3 5 10" xfId="28410" xr:uid="{00000000-0005-0000-0000-0000CB6E0000}"/>
    <cellStyle name="표준 13 3 5 2" xfId="28411" xr:uid="{00000000-0005-0000-0000-0000CC6E0000}"/>
    <cellStyle name="표준 13 3 5 2 2" xfId="28412" xr:uid="{00000000-0005-0000-0000-0000CD6E0000}"/>
    <cellStyle name="표준 13 3 5 2 3" xfId="28413" xr:uid="{00000000-0005-0000-0000-0000CE6E0000}"/>
    <cellStyle name="표준 13 3 5 2 4" xfId="28414" xr:uid="{00000000-0005-0000-0000-0000CF6E0000}"/>
    <cellStyle name="표준 13 3 5 2 5" xfId="28415" xr:uid="{00000000-0005-0000-0000-0000D06E0000}"/>
    <cellStyle name="표준 13 3 5 2 6" xfId="28416" xr:uid="{00000000-0005-0000-0000-0000D16E0000}"/>
    <cellStyle name="표준 13 3 5 3" xfId="28417" xr:uid="{00000000-0005-0000-0000-0000D26E0000}"/>
    <cellStyle name="표준 13 3 5 3 2" xfId="28418" xr:uid="{00000000-0005-0000-0000-0000D36E0000}"/>
    <cellStyle name="표준 13 3 5 3 3" xfId="28419" xr:uid="{00000000-0005-0000-0000-0000D46E0000}"/>
    <cellStyle name="표준 13 3 5 4" xfId="28420" xr:uid="{00000000-0005-0000-0000-0000D56E0000}"/>
    <cellStyle name="표준 13 3 5 4 2" xfId="28421" xr:uid="{00000000-0005-0000-0000-0000D66E0000}"/>
    <cellStyle name="표준 13 3 5 5" xfId="28422" xr:uid="{00000000-0005-0000-0000-0000D76E0000}"/>
    <cellStyle name="표준 13 3 5 5 2" xfId="28423" xr:uid="{00000000-0005-0000-0000-0000D86E0000}"/>
    <cellStyle name="표준 13 3 5 6" xfId="28424" xr:uid="{00000000-0005-0000-0000-0000D96E0000}"/>
    <cellStyle name="표준 13 3 5 7" xfId="28425" xr:uid="{00000000-0005-0000-0000-0000DA6E0000}"/>
    <cellStyle name="표준 13 3 5 8" xfId="28426" xr:uid="{00000000-0005-0000-0000-0000DB6E0000}"/>
    <cellStyle name="표준 13 3 5 9" xfId="28427" xr:uid="{00000000-0005-0000-0000-0000DC6E0000}"/>
    <cellStyle name="표준 13 3 6" xfId="28428" xr:uid="{00000000-0005-0000-0000-0000DD6E0000}"/>
    <cellStyle name="표준 13 3 6 10" xfId="28429" xr:uid="{00000000-0005-0000-0000-0000DE6E0000}"/>
    <cellStyle name="표준 13 3 6 2" xfId="28430" xr:uid="{00000000-0005-0000-0000-0000DF6E0000}"/>
    <cellStyle name="표준 13 3 6 2 2" xfId="28431" xr:uid="{00000000-0005-0000-0000-0000E06E0000}"/>
    <cellStyle name="표준 13 3 6 3" xfId="28432" xr:uid="{00000000-0005-0000-0000-0000E16E0000}"/>
    <cellStyle name="표준 13 3 6 3 2" xfId="28433" xr:uid="{00000000-0005-0000-0000-0000E26E0000}"/>
    <cellStyle name="표준 13 3 6 4" xfId="28434" xr:uid="{00000000-0005-0000-0000-0000E36E0000}"/>
    <cellStyle name="표준 13 3 6 4 2" xfId="28435" xr:uid="{00000000-0005-0000-0000-0000E46E0000}"/>
    <cellStyle name="표준 13 3 6 5" xfId="28436" xr:uid="{00000000-0005-0000-0000-0000E56E0000}"/>
    <cellStyle name="표준 13 3 6 5 2" xfId="28437" xr:uid="{00000000-0005-0000-0000-0000E66E0000}"/>
    <cellStyle name="표준 13 3 6 6" xfId="28438" xr:uid="{00000000-0005-0000-0000-0000E76E0000}"/>
    <cellStyle name="표준 13 3 6 7" xfId="28439" xr:uid="{00000000-0005-0000-0000-0000E86E0000}"/>
    <cellStyle name="표준 13 3 6 8" xfId="28440" xr:uid="{00000000-0005-0000-0000-0000E96E0000}"/>
    <cellStyle name="표준 13 3 6 9" xfId="28441" xr:uid="{00000000-0005-0000-0000-0000EA6E0000}"/>
    <cellStyle name="표준 13 3 7" xfId="28442" xr:uid="{00000000-0005-0000-0000-0000EB6E0000}"/>
    <cellStyle name="표준 13 3 7 2" xfId="28443" xr:uid="{00000000-0005-0000-0000-0000EC6E0000}"/>
    <cellStyle name="표준 13 3 7 3" xfId="28444" xr:uid="{00000000-0005-0000-0000-0000ED6E0000}"/>
    <cellStyle name="표준 13 3 8" xfId="28445" xr:uid="{00000000-0005-0000-0000-0000EE6E0000}"/>
    <cellStyle name="표준 13 3 8 2" xfId="28446" xr:uid="{00000000-0005-0000-0000-0000EF6E0000}"/>
    <cellStyle name="표준 13 3 8 3" xfId="28447" xr:uid="{00000000-0005-0000-0000-0000F06E0000}"/>
    <cellStyle name="표준 13 3 9" xfId="28448" xr:uid="{00000000-0005-0000-0000-0000F16E0000}"/>
    <cellStyle name="표준 13 3 9 2" xfId="28449" xr:uid="{00000000-0005-0000-0000-0000F26E0000}"/>
    <cellStyle name="표준 13 4" xfId="28450" xr:uid="{00000000-0005-0000-0000-0000F36E0000}"/>
    <cellStyle name="표준 13 4 10" xfId="28451" xr:uid="{00000000-0005-0000-0000-0000F46E0000}"/>
    <cellStyle name="표준 13 4 11" xfId="28452" xr:uid="{00000000-0005-0000-0000-0000F56E0000}"/>
    <cellStyle name="표준 13 4 12" xfId="28453" xr:uid="{00000000-0005-0000-0000-0000F66E0000}"/>
    <cellStyle name="표준 13 4 13" xfId="28454" xr:uid="{00000000-0005-0000-0000-0000F76E0000}"/>
    <cellStyle name="표준 13 4 14" xfId="28455" xr:uid="{00000000-0005-0000-0000-0000F86E0000}"/>
    <cellStyle name="표준 13 4 2" xfId="28456" xr:uid="{00000000-0005-0000-0000-0000F96E0000}"/>
    <cellStyle name="표준 13 4 2 10" xfId="28457" xr:uid="{00000000-0005-0000-0000-0000FA6E0000}"/>
    <cellStyle name="표준 13 4 2 11" xfId="28458" xr:uid="{00000000-0005-0000-0000-0000FB6E0000}"/>
    <cellStyle name="표준 13 4 2 12" xfId="28459" xr:uid="{00000000-0005-0000-0000-0000FC6E0000}"/>
    <cellStyle name="표준 13 4 2 2" xfId="28460" xr:uid="{00000000-0005-0000-0000-0000FD6E0000}"/>
    <cellStyle name="표준 13 4 2 2 10" xfId="28461" xr:uid="{00000000-0005-0000-0000-0000FE6E0000}"/>
    <cellStyle name="표준 13 4 2 2 2" xfId="28462" xr:uid="{00000000-0005-0000-0000-0000FF6E0000}"/>
    <cellStyle name="표준 13 4 2 2 2 2" xfId="28463" xr:uid="{00000000-0005-0000-0000-0000006F0000}"/>
    <cellStyle name="표준 13 4 2 2 2 2 2" xfId="28464" xr:uid="{00000000-0005-0000-0000-0000016F0000}"/>
    <cellStyle name="표준 13 4 2 2 2 2 3" xfId="28465" xr:uid="{00000000-0005-0000-0000-0000026F0000}"/>
    <cellStyle name="표준 13 4 2 2 2 2 4" xfId="28466" xr:uid="{00000000-0005-0000-0000-0000036F0000}"/>
    <cellStyle name="표준 13 4 2 2 2 2 5" xfId="28467" xr:uid="{00000000-0005-0000-0000-0000046F0000}"/>
    <cellStyle name="표준 13 4 2 2 2 3" xfId="28468" xr:uid="{00000000-0005-0000-0000-0000056F0000}"/>
    <cellStyle name="표준 13 4 2 2 2 4" xfId="28469" xr:uid="{00000000-0005-0000-0000-0000066F0000}"/>
    <cellStyle name="표준 13 4 2 2 2 5" xfId="28470" xr:uid="{00000000-0005-0000-0000-0000076F0000}"/>
    <cellStyle name="표준 13 4 2 2 2 6" xfId="28471" xr:uid="{00000000-0005-0000-0000-0000086F0000}"/>
    <cellStyle name="표준 13 4 2 2 2 7" xfId="28472" xr:uid="{00000000-0005-0000-0000-0000096F0000}"/>
    <cellStyle name="표준 13 4 2 2 3" xfId="28473" xr:uid="{00000000-0005-0000-0000-00000A6F0000}"/>
    <cellStyle name="표준 13 4 2 2 3 2" xfId="28474" xr:uid="{00000000-0005-0000-0000-00000B6F0000}"/>
    <cellStyle name="표준 13 4 2 2 3 3" xfId="28475" xr:uid="{00000000-0005-0000-0000-00000C6F0000}"/>
    <cellStyle name="표준 13 4 2 2 3 4" xfId="28476" xr:uid="{00000000-0005-0000-0000-00000D6F0000}"/>
    <cellStyle name="표준 13 4 2 2 3 5" xfId="28477" xr:uid="{00000000-0005-0000-0000-00000E6F0000}"/>
    <cellStyle name="표준 13 4 2 2 3 6" xfId="28478" xr:uid="{00000000-0005-0000-0000-00000F6F0000}"/>
    <cellStyle name="표준 13 4 2 2 4" xfId="28479" xr:uid="{00000000-0005-0000-0000-0000106F0000}"/>
    <cellStyle name="표준 13 4 2 2 4 2" xfId="28480" xr:uid="{00000000-0005-0000-0000-0000116F0000}"/>
    <cellStyle name="표준 13 4 2 2 5" xfId="28481" xr:uid="{00000000-0005-0000-0000-0000126F0000}"/>
    <cellStyle name="표준 13 4 2 2 5 2" xfId="28482" xr:uid="{00000000-0005-0000-0000-0000136F0000}"/>
    <cellStyle name="표준 13 4 2 2 6" xfId="28483" xr:uid="{00000000-0005-0000-0000-0000146F0000}"/>
    <cellStyle name="표준 13 4 2 2 7" xfId="28484" xr:uid="{00000000-0005-0000-0000-0000156F0000}"/>
    <cellStyle name="표준 13 4 2 2 8" xfId="28485" xr:uid="{00000000-0005-0000-0000-0000166F0000}"/>
    <cellStyle name="표준 13 4 2 2 9" xfId="28486" xr:uid="{00000000-0005-0000-0000-0000176F0000}"/>
    <cellStyle name="표준 13 4 2 3" xfId="28487" xr:uid="{00000000-0005-0000-0000-0000186F0000}"/>
    <cellStyle name="표준 13 4 2 3 10" xfId="28488" xr:uid="{00000000-0005-0000-0000-0000196F0000}"/>
    <cellStyle name="표준 13 4 2 3 2" xfId="28489" xr:uid="{00000000-0005-0000-0000-00001A6F0000}"/>
    <cellStyle name="표준 13 4 2 3 2 2" xfId="28490" xr:uid="{00000000-0005-0000-0000-00001B6F0000}"/>
    <cellStyle name="표준 13 4 2 3 2 3" xfId="28491" xr:uid="{00000000-0005-0000-0000-00001C6F0000}"/>
    <cellStyle name="표준 13 4 2 3 2 4" xfId="28492" xr:uid="{00000000-0005-0000-0000-00001D6F0000}"/>
    <cellStyle name="표준 13 4 2 3 2 5" xfId="28493" xr:uid="{00000000-0005-0000-0000-00001E6F0000}"/>
    <cellStyle name="표준 13 4 2 3 2 6" xfId="28494" xr:uid="{00000000-0005-0000-0000-00001F6F0000}"/>
    <cellStyle name="표준 13 4 2 3 3" xfId="28495" xr:uid="{00000000-0005-0000-0000-0000206F0000}"/>
    <cellStyle name="표준 13 4 2 3 3 2" xfId="28496" xr:uid="{00000000-0005-0000-0000-0000216F0000}"/>
    <cellStyle name="표준 13 4 2 3 4" xfId="28497" xr:uid="{00000000-0005-0000-0000-0000226F0000}"/>
    <cellStyle name="표준 13 4 2 3 4 2" xfId="28498" xr:uid="{00000000-0005-0000-0000-0000236F0000}"/>
    <cellStyle name="표준 13 4 2 3 5" xfId="28499" xr:uid="{00000000-0005-0000-0000-0000246F0000}"/>
    <cellStyle name="표준 13 4 2 3 5 2" xfId="28500" xr:uid="{00000000-0005-0000-0000-0000256F0000}"/>
    <cellStyle name="표준 13 4 2 3 6" xfId="28501" xr:uid="{00000000-0005-0000-0000-0000266F0000}"/>
    <cellStyle name="표준 13 4 2 3 7" xfId="28502" xr:uid="{00000000-0005-0000-0000-0000276F0000}"/>
    <cellStyle name="표준 13 4 2 3 8" xfId="28503" xr:uid="{00000000-0005-0000-0000-0000286F0000}"/>
    <cellStyle name="표준 13 4 2 3 9" xfId="28504" xr:uid="{00000000-0005-0000-0000-0000296F0000}"/>
    <cellStyle name="표준 13 4 2 4" xfId="28505" xr:uid="{00000000-0005-0000-0000-00002A6F0000}"/>
    <cellStyle name="표준 13 4 2 4 2" xfId="28506" xr:uid="{00000000-0005-0000-0000-00002B6F0000}"/>
    <cellStyle name="표준 13 4 2 4 3" xfId="28507" xr:uid="{00000000-0005-0000-0000-00002C6F0000}"/>
    <cellStyle name="표준 13 4 2 4 4" xfId="28508" xr:uid="{00000000-0005-0000-0000-00002D6F0000}"/>
    <cellStyle name="표준 13 4 2 4 5" xfId="28509" xr:uid="{00000000-0005-0000-0000-00002E6F0000}"/>
    <cellStyle name="표준 13 4 2 4 6" xfId="28510" xr:uid="{00000000-0005-0000-0000-00002F6F0000}"/>
    <cellStyle name="표준 13 4 2 5" xfId="28511" xr:uid="{00000000-0005-0000-0000-0000306F0000}"/>
    <cellStyle name="표준 13 4 2 5 2" xfId="28512" xr:uid="{00000000-0005-0000-0000-0000316F0000}"/>
    <cellStyle name="표준 13 4 2 6" xfId="28513" xr:uid="{00000000-0005-0000-0000-0000326F0000}"/>
    <cellStyle name="표준 13 4 2 6 2" xfId="28514" xr:uid="{00000000-0005-0000-0000-0000336F0000}"/>
    <cellStyle name="표준 13 4 2 7" xfId="28515" xr:uid="{00000000-0005-0000-0000-0000346F0000}"/>
    <cellStyle name="표준 13 4 2 7 2" xfId="28516" xr:uid="{00000000-0005-0000-0000-0000356F0000}"/>
    <cellStyle name="표준 13 4 2 8" xfId="28517" xr:uid="{00000000-0005-0000-0000-0000366F0000}"/>
    <cellStyle name="표준 13 4 2 9" xfId="28518" xr:uid="{00000000-0005-0000-0000-0000376F0000}"/>
    <cellStyle name="표준 13 4 3" xfId="28519" xr:uid="{00000000-0005-0000-0000-0000386F0000}"/>
    <cellStyle name="표준 13 4 3 10" xfId="28520" xr:uid="{00000000-0005-0000-0000-0000396F0000}"/>
    <cellStyle name="표준 13 4 3 2" xfId="28521" xr:uid="{00000000-0005-0000-0000-00003A6F0000}"/>
    <cellStyle name="표준 13 4 3 2 2" xfId="28522" xr:uid="{00000000-0005-0000-0000-00003B6F0000}"/>
    <cellStyle name="표준 13 4 3 2 2 2" xfId="28523" xr:uid="{00000000-0005-0000-0000-00003C6F0000}"/>
    <cellStyle name="표준 13 4 3 2 2 3" xfId="28524" xr:uid="{00000000-0005-0000-0000-00003D6F0000}"/>
    <cellStyle name="표준 13 4 3 2 2 4" xfId="28525" xr:uid="{00000000-0005-0000-0000-00003E6F0000}"/>
    <cellStyle name="표준 13 4 3 2 2 5" xfId="28526" xr:uid="{00000000-0005-0000-0000-00003F6F0000}"/>
    <cellStyle name="표준 13 4 3 2 3" xfId="28527" xr:uid="{00000000-0005-0000-0000-0000406F0000}"/>
    <cellStyle name="표준 13 4 3 2 4" xfId="28528" xr:uid="{00000000-0005-0000-0000-0000416F0000}"/>
    <cellStyle name="표준 13 4 3 2 5" xfId="28529" xr:uid="{00000000-0005-0000-0000-0000426F0000}"/>
    <cellStyle name="표준 13 4 3 2 6" xfId="28530" xr:uid="{00000000-0005-0000-0000-0000436F0000}"/>
    <cellStyle name="표준 13 4 3 2 7" xfId="28531" xr:uid="{00000000-0005-0000-0000-0000446F0000}"/>
    <cellStyle name="표준 13 4 3 3" xfId="28532" xr:uid="{00000000-0005-0000-0000-0000456F0000}"/>
    <cellStyle name="표준 13 4 3 3 2" xfId="28533" xr:uid="{00000000-0005-0000-0000-0000466F0000}"/>
    <cellStyle name="표준 13 4 3 3 3" xfId="28534" xr:uid="{00000000-0005-0000-0000-0000476F0000}"/>
    <cellStyle name="표준 13 4 3 3 4" xfId="28535" xr:uid="{00000000-0005-0000-0000-0000486F0000}"/>
    <cellStyle name="표준 13 4 3 3 5" xfId="28536" xr:uid="{00000000-0005-0000-0000-0000496F0000}"/>
    <cellStyle name="표준 13 4 3 3 6" xfId="28537" xr:uid="{00000000-0005-0000-0000-00004A6F0000}"/>
    <cellStyle name="표준 13 4 3 4" xfId="28538" xr:uid="{00000000-0005-0000-0000-00004B6F0000}"/>
    <cellStyle name="표준 13 4 3 4 2" xfId="28539" xr:uid="{00000000-0005-0000-0000-00004C6F0000}"/>
    <cellStyle name="표준 13 4 3 5" xfId="28540" xr:uid="{00000000-0005-0000-0000-00004D6F0000}"/>
    <cellStyle name="표준 13 4 3 5 2" xfId="28541" xr:uid="{00000000-0005-0000-0000-00004E6F0000}"/>
    <cellStyle name="표준 13 4 3 6" xfId="28542" xr:uid="{00000000-0005-0000-0000-00004F6F0000}"/>
    <cellStyle name="표준 13 4 3 7" xfId="28543" xr:uid="{00000000-0005-0000-0000-0000506F0000}"/>
    <cellStyle name="표준 13 4 3 8" xfId="28544" xr:uid="{00000000-0005-0000-0000-0000516F0000}"/>
    <cellStyle name="표준 13 4 3 9" xfId="28545" xr:uid="{00000000-0005-0000-0000-0000526F0000}"/>
    <cellStyle name="표준 13 4 4" xfId="28546" xr:uid="{00000000-0005-0000-0000-0000536F0000}"/>
    <cellStyle name="표준 13 4 4 10" xfId="28547" xr:uid="{00000000-0005-0000-0000-0000546F0000}"/>
    <cellStyle name="표준 13 4 4 2" xfId="28548" xr:uid="{00000000-0005-0000-0000-0000556F0000}"/>
    <cellStyle name="표준 13 4 4 2 2" xfId="28549" xr:uid="{00000000-0005-0000-0000-0000566F0000}"/>
    <cellStyle name="표준 13 4 4 2 2 2" xfId="28550" xr:uid="{00000000-0005-0000-0000-0000576F0000}"/>
    <cellStyle name="표준 13 4 4 2 2 3" xfId="28551" xr:uid="{00000000-0005-0000-0000-0000586F0000}"/>
    <cellStyle name="표준 13 4 4 2 2 4" xfId="28552" xr:uid="{00000000-0005-0000-0000-0000596F0000}"/>
    <cellStyle name="표준 13 4 4 2 2 5" xfId="28553" xr:uid="{00000000-0005-0000-0000-00005A6F0000}"/>
    <cellStyle name="표준 13 4 4 2 3" xfId="28554" xr:uid="{00000000-0005-0000-0000-00005B6F0000}"/>
    <cellStyle name="표준 13 4 4 2 4" xfId="28555" xr:uid="{00000000-0005-0000-0000-00005C6F0000}"/>
    <cellStyle name="표준 13 4 4 2 5" xfId="28556" xr:uid="{00000000-0005-0000-0000-00005D6F0000}"/>
    <cellStyle name="표준 13 4 4 2 6" xfId="28557" xr:uid="{00000000-0005-0000-0000-00005E6F0000}"/>
    <cellStyle name="표준 13 4 4 2 7" xfId="28558" xr:uid="{00000000-0005-0000-0000-00005F6F0000}"/>
    <cellStyle name="표준 13 4 4 3" xfId="28559" xr:uid="{00000000-0005-0000-0000-0000606F0000}"/>
    <cellStyle name="표준 13 4 4 3 2" xfId="28560" xr:uid="{00000000-0005-0000-0000-0000616F0000}"/>
    <cellStyle name="표준 13 4 4 3 3" xfId="28561" xr:uid="{00000000-0005-0000-0000-0000626F0000}"/>
    <cellStyle name="표준 13 4 4 3 4" xfId="28562" xr:uid="{00000000-0005-0000-0000-0000636F0000}"/>
    <cellStyle name="표준 13 4 4 3 5" xfId="28563" xr:uid="{00000000-0005-0000-0000-0000646F0000}"/>
    <cellStyle name="표준 13 4 4 3 6" xfId="28564" xr:uid="{00000000-0005-0000-0000-0000656F0000}"/>
    <cellStyle name="표준 13 4 4 4" xfId="28565" xr:uid="{00000000-0005-0000-0000-0000666F0000}"/>
    <cellStyle name="표준 13 4 4 4 2" xfId="28566" xr:uid="{00000000-0005-0000-0000-0000676F0000}"/>
    <cellStyle name="표준 13 4 4 5" xfId="28567" xr:uid="{00000000-0005-0000-0000-0000686F0000}"/>
    <cellStyle name="표준 13 4 4 5 2" xfId="28568" xr:uid="{00000000-0005-0000-0000-0000696F0000}"/>
    <cellStyle name="표준 13 4 4 6" xfId="28569" xr:uid="{00000000-0005-0000-0000-00006A6F0000}"/>
    <cellStyle name="표준 13 4 4 7" xfId="28570" xr:uid="{00000000-0005-0000-0000-00006B6F0000}"/>
    <cellStyle name="표준 13 4 4 8" xfId="28571" xr:uid="{00000000-0005-0000-0000-00006C6F0000}"/>
    <cellStyle name="표준 13 4 4 9" xfId="28572" xr:uid="{00000000-0005-0000-0000-00006D6F0000}"/>
    <cellStyle name="표준 13 4 5" xfId="28573" xr:uid="{00000000-0005-0000-0000-00006E6F0000}"/>
    <cellStyle name="표준 13 4 5 10" xfId="28574" xr:uid="{00000000-0005-0000-0000-00006F6F0000}"/>
    <cellStyle name="표준 13 4 5 2" xfId="28575" xr:uid="{00000000-0005-0000-0000-0000706F0000}"/>
    <cellStyle name="표준 13 4 5 2 2" xfId="28576" xr:uid="{00000000-0005-0000-0000-0000716F0000}"/>
    <cellStyle name="표준 13 4 5 2 3" xfId="28577" xr:uid="{00000000-0005-0000-0000-0000726F0000}"/>
    <cellStyle name="표준 13 4 5 2 4" xfId="28578" xr:uid="{00000000-0005-0000-0000-0000736F0000}"/>
    <cellStyle name="표준 13 4 5 2 5" xfId="28579" xr:uid="{00000000-0005-0000-0000-0000746F0000}"/>
    <cellStyle name="표준 13 4 5 2 6" xfId="28580" xr:uid="{00000000-0005-0000-0000-0000756F0000}"/>
    <cellStyle name="표준 13 4 5 3" xfId="28581" xr:uid="{00000000-0005-0000-0000-0000766F0000}"/>
    <cellStyle name="표준 13 4 5 3 2" xfId="28582" xr:uid="{00000000-0005-0000-0000-0000776F0000}"/>
    <cellStyle name="표준 13 4 5 4" xfId="28583" xr:uid="{00000000-0005-0000-0000-0000786F0000}"/>
    <cellStyle name="표준 13 4 5 4 2" xfId="28584" xr:uid="{00000000-0005-0000-0000-0000796F0000}"/>
    <cellStyle name="표준 13 4 5 5" xfId="28585" xr:uid="{00000000-0005-0000-0000-00007A6F0000}"/>
    <cellStyle name="표준 13 4 5 5 2" xfId="28586" xr:uid="{00000000-0005-0000-0000-00007B6F0000}"/>
    <cellStyle name="표준 13 4 5 6" xfId="28587" xr:uid="{00000000-0005-0000-0000-00007C6F0000}"/>
    <cellStyle name="표준 13 4 5 7" xfId="28588" xr:uid="{00000000-0005-0000-0000-00007D6F0000}"/>
    <cellStyle name="표준 13 4 5 8" xfId="28589" xr:uid="{00000000-0005-0000-0000-00007E6F0000}"/>
    <cellStyle name="표준 13 4 5 9" xfId="28590" xr:uid="{00000000-0005-0000-0000-00007F6F0000}"/>
    <cellStyle name="표준 13 4 6" xfId="28591" xr:uid="{00000000-0005-0000-0000-0000806F0000}"/>
    <cellStyle name="표준 13 4 6 2" xfId="28592" xr:uid="{00000000-0005-0000-0000-0000816F0000}"/>
    <cellStyle name="표준 13 4 6 3" xfId="28593" xr:uid="{00000000-0005-0000-0000-0000826F0000}"/>
    <cellStyle name="표준 13 4 6 4" xfId="28594" xr:uid="{00000000-0005-0000-0000-0000836F0000}"/>
    <cellStyle name="표준 13 4 6 5" xfId="28595" xr:uid="{00000000-0005-0000-0000-0000846F0000}"/>
    <cellStyle name="표준 13 4 6 6" xfId="28596" xr:uid="{00000000-0005-0000-0000-0000856F0000}"/>
    <cellStyle name="표준 13 4 7" xfId="28597" xr:uid="{00000000-0005-0000-0000-0000866F0000}"/>
    <cellStyle name="표준 13 4 7 2" xfId="28598" xr:uid="{00000000-0005-0000-0000-0000876F0000}"/>
    <cellStyle name="표준 13 4 8" xfId="28599" xr:uid="{00000000-0005-0000-0000-0000886F0000}"/>
    <cellStyle name="표준 13 4 8 2" xfId="28600" xr:uid="{00000000-0005-0000-0000-0000896F0000}"/>
    <cellStyle name="표준 13 4 9" xfId="28601" xr:uid="{00000000-0005-0000-0000-00008A6F0000}"/>
    <cellStyle name="표준 13 4 9 2" xfId="28602" xr:uid="{00000000-0005-0000-0000-00008B6F0000}"/>
    <cellStyle name="표준 13 5" xfId="28603" xr:uid="{00000000-0005-0000-0000-00008C6F0000}"/>
    <cellStyle name="표준 13 5 10" xfId="28604" xr:uid="{00000000-0005-0000-0000-00008D6F0000}"/>
    <cellStyle name="표준 13 5 11" xfId="28605" xr:uid="{00000000-0005-0000-0000-00008E6F0000}"/>
    <cellStyle name="표준 13 5 12" xfId="28606" xr:uid="{00000000-0005-0000-0000-00008F6F0000}"/>
    <cellStyle name="표준 13 5 13" xfId="28607" xr:uid="{00000000-0005-0000-0000-0000906F0000}"/>
    <cellStyle name="표준 13 5 2" xfId="28608" xr:uid="{00000000-0005-0000-0000-0000916F0000}"/>
    <cellStyle name="표준 13 5 2 10" xfId="28609" xr:uid="{00000000-0005-0000-0000-0000926F0000}"/>
    <cellStyle name="표준 13 5 2 2" xfId="28610" xr:uid="{00000000-0005-0000-0000-0000936F0000}"/>
    <cellStyle name="표준 13 5 2 2 2" xfId="28611" xr:uid="{00000000-0005-0000-0000-0000946F0000}"/>
    <cellStyle name="표준 13 5 2 2 2 2" xfId="28612" xr:uid="{00000000-0005-0000-0000-0000956F0000}"/>
    <cellStyle name="표준 13 5 2 2 2 3" xfId="28613" xr:uid="{00000000-0005-0000-0000-0000966F0000}"/>
    <cellStyle name="표준 13 5 2 2 2 4" xfId="28614" xr:uid="{00000000-0005-0000-0000-0000976F0000}"/>
    <cellStyle name="표준 13 5 2 2 2 5" xfId="28615" xr:uid="{00000000-0005-0000-0000-0000986F0000}"/>
    <cellStyle name="표준 13 5 2 2 3" xfId="28616" xr:uid="{00000000-0005-0000-0000-0000996F0000}"/>
    <cellStyle name="표준 13 5 2 2 4" xfId="28617" xr:uid="{00000000-0005-0000-0000-00009A6F0000}"/>
    <cellStyle name="표준 13 5 2 2 5" xfId="28618" xr:uid="{00000000-0005-0000-0000-00009B6F0000}"/>
    <cellStyle name="표준 13 5 2 2 6" xfId="28619" xr:uid="{00000000-0005-0000-0000-00009C6F0000}"/>
    <cellStyle name="표준 13 5 2 2 7" xfId="28620" xr:uid="{00000000-0005-0000-0000-00009D6F0000}"/>
    <cellStyle name="표준 13 5 2 3" xfId="28621" xr:uid="{00000000-0005-0000-0000-00009E6F0000}"/>
    <cellStyle name="표준 13 5 2 3 2" xfId="28622" xr:uid="{00000000-0005-0000-0000-00009F6F0000}"/>
    <cellStyle name="표준 13 5 2 3 3" xfId="28623" xr:uid="{00000000-0005-0000-0000-0000A06F0000}"/>
    <cellStyle name="표준 13 5 2 3 4" xfId="28624" xr:uid="{00000000-0005-0000-0000-0000A16F0000}"/>
    <cellStyle name="표준 13 5 2 3 5" xfId="28625" xr:uid="{00000000-0005-0000-0000-0000A26F0000}"/>
    <cellStyle name="표준 13 5 2 3 6" xfId="28626" xr:uid="{00000000-0005-0000-0000-0000A36F0000}"/>
    <cellStyle name="표준 13 5 2 4" xfId="28627" xr:uid="{00000000-0005-0000-0000-0000A46F0000}"/>
    <cellStyle name="표준 13 5 2 4 2" xfId="28628" xr:uid="{00000000-0005-0000-0000-0000A56F0000}"/>
    <cellStyle name="표준 13 5 2 5" xfId="28629" xr:uid="{00000000-0005-0000-0000-0000A66F0000}"/>
    <cellStyle name="표준 13 5 2 5 2" xfId="28630" xr:uid="{00000000-0005-0000-0000-0000A76F0000}"/>
    <cellStyle name="표준 13 5 2 6" xfId="28631" xr:uid="{00000000-0005-0000-0000-0000A86F0000}"/>
    <cellStyle name="표준 13 5 2 7" xfId="28632" xr:uid="{00000000-0005-0000-0000-0000A96F0000}"/>
    <cellStyle name="표준 13 5 2 8" xfId="28633" xr:uid="{00000000-0005-0000-0000-0000AA6F0000}"/>
    <cellStyle name="표준 13 5 2 9" xfId="28634" xr:uid="{00000000-0005-0000-0000-0000AB6F0000}"/>
    <cellStyle name="표준 13 5 3" xfId="28635" xr:uid="{00000000-0005-0000-0000-0000AC6F0000}"/>
    <cellStyle name="표준 13 5 3 10" xfId="28636" xr:uid="{00000000-0005-0000-0000-0000AD6F0000}"/>
    <cellStyle name="표준 13 5 3 2" xfId="28637" xr:uid="{00000000-0005-0000-0000-0000AE6F0000}"/>
    <cellStyle name="표준 13 5 3 2 2" xfId="28638" xr:uid="{00000000-0005-0000-0000-0000AF6F0000}"/>
    <cellStyle name="표준 13 5 3 2 2 2" xfId="28639" xr:uid="{00000000-0005-0000-0000-0000B06F0000}"/>
    <cellStyle name="표준 13 5 3 2 2 3" xfId="28640" xr:uid="{00000000-0005-0000-0000-0000B16F0000}"/>
    <cellStyle name="표준 13 5 3 2 2 4" xfId="28641" xr:uid="{00000000-0005-0000-0000-0000B26F0000}"/>
    <cellStyle name="표준 13 5 3 2 2 5" xfId="28642" xr:uid="{00000000-0005-0000-0000-0000B36F0000}"/>
    <cellStyle name="표준 13 5 3 2 3" xfId="28643" xr:uid="{00000000-0005-0000-0000-0000B46F0000}"/>
    <cellStyle name="표준 13 5 3 2 4" xfId="28644" xr:uid="{00000000-0005-0000-0000-0000B56F0000}"/>
    <cellStyle name="표준 13 5 3 2 5" xfId="28645" xr:uid="{00000000-0005-0000-0000-0000B66F0000}"/>
    <cellStyle name="표준 13 5 3 2 6" xfId="28646" xr:uid="{00000000-0005-0000-0000-0000B76F0000}"/>
    <cellStyle name="표준 13 5 3 2 7" xfId="28647" xr:uid="{00000000-0005-0000-0000-0000B86F0000}"/>
    <cellStyle name="표준 13 5 3 3" xfId="28648" xr:uid="{00000000-0005-0000-0000-0000B96F0000}"/>
    <cellStyle name="표준 13 5 3 3 2" xfId="28649" xr:uid="{00000000-0005-0000-0000-0000BA6F0000}"/>
    <cellStyle name="표준 13 5 3 3 3" xfId="28650" xr:uid="{00000000-0005-0000-0000-0000BB6F0000}"/>
    <cellStyle name="표준 13 5 3 3 4" xfId="28651" xr:uid="{00000000-0005-0000-0000-0000BC6F0000}"/>
    <cellStyle name="표준 13 5 3 3 5" xfId="28652" xr:uid="{00000000-0005-0000-0000-0000BD6F0000}"/>
    <cellStyle name="표준 13 5 3 3 6" xfId="28653" xr:uid="{00000000-0005-0000-0000-0000BE6F0000}"/>
    <cellStyle name="표준 13 5 3 4" xfId="28654" xr:uid="{00000000-0005-0000-0000-0000BF6F0000}"/>
    <cellStyle name="표준 13 5 3 4 2" xfId="28655" xr:uid="{00000000-0005-0000-0000-0000C06F0000}"/>
    <cellStyle name="표준 13 5 3 5" xfId="28656" xr:uid="{00000000-0005-0000-0000-0000C16F0000}"/>
    <cellStyle name="표준 13 5 3 5 2" xfId="28657" xr:uid="{00000000-0005-0000-0000-0000C26F0000}"/>
    <cellStyle name="표준 13 5 3 6" xfId="28658" xr:uid="{00000000-0005-0000-0000-0000C36F0000}"/>
    <cellStyle name="표준 13 5 3 7" xfId="28659" xr:uid="{00000000-0005-0000-0000-0000C46F0000}"/>
    <cellStyle name="표준 13 5 3 8" xfId="28660" xr:uid="{00000000-0005-0000-0000-0000C56F0000}"/>
    <cellStyle name="표준 13 5 3 9" xfId="28661" xr:uid="{00000000-0005-0000-0000-0000C66F0000}"/>
    <cellStyle name="표준 13 5 4" xfId="28662" xr:uid="{00000000-0005-0000-0000-0000C76F0000}"/>
    <cellStyle name="표준 13 5 4 10" xfId="28663" xr:uid="{00000000-0005-0000-0000-0000C86F0000}"/>
    <cellStyle name="표준 13 5 4 2" xfId="28664" xr:uid="{00000000-0005-0000-0000-0000C96F0000}"/>
    <cellStyle name="표준 13 5 4 2 2" xfId="28665" xr:uid="{00000000-0005-0000-0000-0000CA6F0000}"/>
    <cellStyle name="표준 13 5 4 2 3" xfId="28666" xr:uid="{00000000-0005-0000-0000-0000CB6F0000}"/>
    <cellStyle name="표준 13 5 4 2 4" xfId="28667" xr:uid="{00000000-0005-0000-0000-0000CC6F0000}"/>
    <cellStyle name="표준 13 5 4 2 5" xfId="28668" xr:uid="{00000000-0005-0000-0000-0000CD6F0000}"/>
    <cellStyle name="표준 13 5 4 2 6" xfId="28669" xr:uid="{00000000-0005-0000-0000-0000CE6F0000}"/>
    <cellStyle name="표준 13 5 4 3" xfId="28670" xr:uid="{00000000-0005-0000-0000-0000CF6F0000}"/>
    <cellStyle name="표준 13 5 4 3 2" xfId="28671" xr:uid="{00000000-0005-0000-0000-0000D06F0000}"/>
    <cellStyle name="표준 13 5 4 4" xfId="28672" xr:uid="{00000000-0005-0000-0000-0000D16F0000}"/>
    <cellStyle name="표준 13 5 4 4 2" xfId="28673" xr:uid="{00000000-0005-0000-0000-0000D26F0000}"/>
    <cellStyle name="표준 13 5 4 5" xfId="28674" xr:uid="{00000000-0005-0000-0000-0000D36F0000}"/>
    <cellStyle name="표준 13 5 4 5 2" xfId="28675" xr:uid="{00000000-0005-0000-0000-0000D46F0000}"/>
    <cellStyle name="표준 13 5 4 6" xfId="28676" xr:uid="{00000000-0005-0000-0000-0000D56F0000}"/>
    <cellStyle name="표준 13 5 4 7" xfId="28677" xr:uid="{00000000-0005-0000-0000-0000D66F0000}"/>
    <cellStyle name="표준 13 5 4 8" xfId="28678" xr:uid="{00000000-0005-0000-0000-0000D76F0000}"/>
    <cellStyle name="표준 13 5 4 9" xfId="28679" xr:uid="{00000000-0005-0000-0000-0000D86F0000}"/>
    <cellStyle name="표준 13 5 5" xfId="28680" xr:uid="{00000000-0005-0000-0000-0000D96F0000}"/>
    <cellStyle name="표준 13 5 5 2" xfId="28681" xr:uid="{00000000-0005-0000-0000-0000DA6F0000}"/>
    <cellStyle name="표준 13 5 5 3" xfId="28682" xr:uid="{00000000-0005-0000-0000-0000DB6F0000}"/>
    <cellStyle name="표준 13 5 5 4" xfId="28683" xr:uid="{00000000-0005-0000-0000-0000DC6F0000}"/>
    <cellStyle name="표준 13 5 5 5" xfId="28684" xr:uid="{00000000-0005-0000-0000-0000DD6F0000}"/>
    <cellStyle name="표준 13 5 5 6" xfId="28685" xr:uid="{00000000-0005-0000-0000-0000DE6F0000}"/>
    <cellStyle name="표준 13 5 6" xfId="28686" xr:uid="{00000000-0005-0000-0000-0000DF6F0000}"/>
    <cellStyle name="표준 13 5 6 2" xfId="28687" xr:uid="{00000000-0005-0000-0000-0000E06F0000}"/>
    <cellStyle name="표준 13 5 7" xfId="28688" xr:uid="{00000000-0005-0000-0000-0000E16F0000}"/>
    <cellStyle name="표준 13 5 7 2" xfId="28689" xr:uid="{00000000-0005-0000-0000-0000E26F0000}"/>
    <cellStyle name="표준 13 5 8" xfId="28690" xr:uid="{00000000-0005-0000-0000-0000E36F0000}"/>
    <cellStyle name="표준 13 5 8 2" xfId="28691" xr:uid="{00000000-0005-0000-0000-0000E46F0000}"/>
    <cellStyle name="표준 13 5 9" xfId="28692" xr:uid="{00000000-0005-0000-0000-0000E56F0000}"/>
    <cellStyle name="표준 13 6" xfId="28693" xr:uid="{00000000-0005-0000-0000-0000E66F0000}"/>
    <cellStyle name="표준 13 6 10" xfId="28694" xr:uid="{00000000-0005-0000-0000-0000E76F0000}"/>
    <cellStyle name="표준 13 6 11" xfId="28695" xr:uid="{00000000-0005-0000-0000-0000E86F0000}"/>
    <cellStyle name="표준 13 6 12" xfId="28696" xr:uid="{00000000-0005-0000-0000-0000E96F0000}"/>
    <cellStyle name="표준 13 6 2" xfId="28697" xr:uid="{00000000-0005-0000-0000-0000EA6F0000}"/>
    <cellStyle name="표준 13 6 2 10" xfId="28698" xr:uid="{00000000-0005-0000-0000-0000EB6F0000}"/>
    <cellStyle name="표준 13 6 2 2" xfId="28699" xr:uid="{00000000-0005-0000-0000-0000EC6F0000}"/>
    <cellStyle name="표준 13 6 2 2 2" xfId="28700" xr:uid="{00000000-0005-0000-0000-0000ED6F0000}"/>
    <cellStyle name="표준 13 6 2 2 2 2" xfId="28701" xr:uid="{00000000-0005-0000-0000-0000EE6F0000}"/>
    <cellStyle name="표준 13 6 2 2 2 3" xfId="28702" xr:uid="{00000000-0005-0000-0000-0000EF6F0000}"/>
    <cellStyle name="표준 13 6 2 2 2 4" xfId="28703" xr:uid="{00000000-0005-0000-0000-0000F06F0000}"/>
    <cellStyle name="표준 13 6 2 2 2 5" xfId="28704" xr:uid="{00000000-0005-0000-0000-0000F16F0000}"/>
    <cellStyle name="표준 13 6 2 2 3" xfId="28705" xr:uid="{00000000-0005-0000-0000-0000F26F0000}"/>
    <cellStyle name="표준 13 6 2 2 4" xfId="28706" xr:uid="{00000000-0005-0000-0000-0000F36F0000}"/>
    <cellStyle name="표준 13 6 2 2 5" xfId="28707" xr:uid="{00000000-0005-0000-0000-0000F46F0000}"/>
    <cellStyle name="표준 13 6 2 2 6" xfId="28708" xr:uid="{00000000-0005-0000-0000-0000F56F0000}"/>
    <cellStyle name="표준 13 6 2 2 7" xfId="28709" xr:uid="{00000000-0005-0000-0000-0000F66F0000}"/>
    <cellStyle name="표준 13 6 2 3" xfId="28710" xr:uid="{00000000-0005-0000-0000-0000F76F0000}"/>
    <cellStyle name="표준 13 6 2 3 2" xfId="28711" xr:uid="{00000000-0005-0000-0000-0000F86F0000}"/>
    <cellStyle name="표준 13 6 2 3 3" xfId="28712" xr:uid="{00000000-0005-0000-0000-0000F96F0000}"/>
    <cellStyle name="표준 13 6 2 3 4" xfId="28713" xr:uid="{00000000-0005-0000-0000-0000FA6F0000}"/>
    <cellStyle name="표준 13 6 2 3 5" xfId="28714" xr:uid="{00000000-0005-0000-0000-0000FB6F0000}"/>
    <cellStyle name="표준 13 6 2 3 6" xfId="28715" xr:uid="{00000000-0005-0000-0000-0000FC6F0000}"/>
    <cellStyle name="표준 13 6 2 4" xfId="28716" xr:uid="{00000000-0005-0000-0000-0000FD6F0000}"/>
    <cellStyle name="표준 13 6 2 4 2" xfId="28717" xr:uid="{00000000-0005-0000-0000-0000FE6F0000}"/>
    <cellStyle name="표준 13 6 2 5" xfId="28718" xr:uid="{00000000-0005-0000-0000-0000FF6F0000}"/>
    <cellStyle name="표준 13 6 2 5 2" xfId="28719" xr:uid="{00000000-0005-0000-0000-000000700000}"/>
    <cellStyle name="표준 13 6 2 6" xfId="28720" xr:uid="{00000000-0005-0000-0000-000001700000}"/>
    <cellStyle name="표준 13 6 2 7" xfId="28721" xr:uid="{00000000-0005-0000-0000-000002700000}"/>
    <cellStyle name="표준 13 6 2 8" xfId="28722" xr:uid="{00000000-0005-0000-0000-000003700000}"/>
    <cellStyle name="표준 13 6 2 9" xfId="28723" xr:uid="{00000000-0005-0000-0000-000004700000}"/>
    <cellStyle name="표준 13 6 3" xfId="28724" xr:uid="{00000000-0005-0000-0000-000005700000}"/>
    <cellStyle name="표준 13 6 3 10" xfId="28725" xr:uid="{00000000-0005-0000-0000-000006700000}"/>
    <cellStyle name="표준 13 6 3 2" xfId="28726" xr:uid="{00000000-0005-0000-0000-000007700000}"/>
    <cellStyle name="표준 13 6 3 2 2" xfId="28727" xr:uid="{00000000-0005-0000-0000-000008700000}"/>
    <cellStyle name="표준 13 6 3 2 3" xfId="28728" xr:uid="{00000000-0005-0000-0000-000009700000}"/>
    <cellStyle name="표준 13 6 3 2 4" xfId="28729" xr:uid="{00000000-0005-0000-0000-00000A700000}"/>
    <cellStyle name="표준 13 6 3 2 5" xfId="28730" xr:uid="{00000000-0005-0000-0000-00000B700000}"/>
    <cellStyle name="표준 13 6 3 2 6" xfId="28731" xr:uid="{00000000-0005-0000-0000-00000C700000}"/>
    <cellStyle name="표준 13 6 3 3" xfId="28732" xr:uid="{00000000-0005-0000-0000-00000D700000}"/>
    <cellStyle name="표준 13 6 3 3 2" xfId="28733" xr:uid="{00000000-0005-0000-0000-00000E700000}"/>
    <cellStyle name="표준 13 6 3 4" xfId="28734" xr:uid="{00000000-0005-0000-0000-00000F700000}"/>
    <cellStyle name="표준 13 6 3 4 2" xfId="28735" xr:uid="{00000000-0005-0000-0000-000010700000}"/>
    <cellStyle name="표준 13 6 3 5" xfId="28736" xr:uid="{00000000-0005-0000-0000-000011700000}"/>
    <cellStyle name="표준 13 6 3 5 2" xfId="28737" xr:uid="{00000000-0005-0000-0000-000012700000}"/>
    <cellStyle name="표준 13 6 3 6" xfId="28738" xr:uid="{00000000-0005-0000-0000-000013700000}"/>
    <cellStyle name="표준 13 6 3 7" xfId="28739" xr:uid="{00000000-0005-0000-0000-000014700000}"/>
    <cellStyle name="표준 13 6 3 8" xfId="28740" xr:uid="{00000000-0005-0000-0000-000015700000}"/>
    <cellStyle name="표준 13 6 3 9" xfId="28741" xr:uid="{00000000-0005-0000-0000-000016700000}"/>
    <cellStyle name="표준 13 6 4" xfId="28742" xr:uid="{00000000-0005-0000-0000-000017700000}"/>
    <cellStyle name="표준 13 6 4 2" xfId="28743" xr:uid="{00000000-0005-0000-0000-000018700000}"/>
    <cellStyle name="표준 13 6 4 3" xfId="28744" xr:uid="{00000000-0005-0000-0000-000019700000}"/>
    <cellStyle name="표준 13 6 4 4" xfId="28745" xr:uid="{00000000-0005-0000-0000-00001A700000}"/>
    <cellStyle name="표준 13 6 4 5" xfId="28746" xr:uid="{00000000-0005-0000-0000-00001B700000}"/>
    <cellStyle name="표준 13 6 4 6" xfId="28747" xr:uid="{00000000-0005-0000-0000-00001C700000}"/>
    <cellStyle name="표준 13 6 5" xfId="28748" xr:uid="{00000000-0005-0000-0000-00001D700000}"/>
    <cellStyle name="표준 13 6 5 2" xfId="28749" xr:uid="{00000000-0005-0000-0000-00001E700000}"/>
    <cellStyle name="표준 13 6 6" xfId="28750" xr:uid="{00000000-0005-0000-0000-00001F700000}"/>
    <cellStyle name="표준 13 6 6 2" xfId="28751" xr:uid="{00000000-0005-0000-0000-000020700000}"/>
    <cellStyle name="표준 13 6 7" xfId="28752" xr:uid="{00000000-0005-0000-0000-000021700000}"/>
    <cellStyle name="표준 13 6 7 2" xfId="28753" xr:uid="{00000000-0005-0000-0000-000022700000}"/>
    <cellStyle name="표준 13 6 8" xfId="28754" xr:uid="{00000000-0005-0000-0000-000023700000}"/>
    <cellStyle name="표준 13 6 9" xfId="28755" xr:uid="{00000000-0005-0000-0000-000024700000}"/>
    <cellStyle name="표준 13 7" xfId="28756" xr:uid="{00000000-0005-0000-0000-000025700000}"/>
    <cellStyle name="표준 13 7 10" xfId="28757" xr:uid="{00000000-0005-0000-0000-000026700000}"/>
    <cellStyle name="표준 13 7 2" xfId="28758" xr:uid="{00000000-0005-0000-0000-000027700000}"/>
    <cellStyle name="표준 13 7 2 2" xfId="28759" xr:uid="{00000000-0005-0000-0000-000028700000}"/>
    <cellStyle name="표준 13 7 2 2 2" xfId="28760" xr:uid="{00000000-0005-0000-0000-000029700000}"/>
    <cellStyle name="표준 13 7 2 2 3" xfId="28761" xr:uid="{00000000-0005-0000-0000-00002A700000}"/>
    <cellStyle name="표준 13 7 2 2 4" xfId="28762" xr:uid="{00000000-0005-0000-0000-00002B700000}"/>
    <cellStyle name="표준 13 7 2 2 5" xfId="28763" xr:uid="{00000000-0005-0000-0000-00002C700000}"/>
    <cellStyle name="표준 13 7 2 3" xfId="28764" xr:uid="{00000000-0005-0000-0000-00002D700000}"/>
    <cellStyle name="표준 13 7 2 4" xfId="28765" xr:uid="{00000000-0005-0000-0000-00002E700000}"/>
    <cellStyle name="표준 13 7 2 5" xfId="28766" xr:uid="{00000000-0005-0000-0000-00002F700000}"/>
    <cellStyle name="표준 13 7 2 6" xfId="28767" xr:uid="{00000000-0005-0000-0000-000030700000}"/>
    <cellStyle name="표준 13 7 2 7" xfId="28768" xr:uid="{00000000-0005-0000-0000-000031700000}"/>
    <cellStyle name="표준 13 7 3" xfId="28769" xr:uid="{00000000-0005-0000-0000-000032700000}"/>
    <cellStyle name="표준 13 7 3 2" xfId="28770" xr:uid="{00000000-0005-0000-0000-000033700000}"/>
    <cellStyle name="표준 13 7 3 3" xfId="28771" xr:uid="{00000000-0005-0000-0000-000034700000}"/>
    <cellStyle name="표준 13 7 3 4" xfId="28772" xr:uid="{00000000-0005-0000-0000-000035700000}"/>
    <cellStyle name="표준 13 7 3 5" xfId="28773" xr:uid="{00000000-0005-0000-0000-000036700000}"/>
    <cellStyle name="표준 13 7 3 6" xfId="28774" xr:uid="{00000000-0005-0000-0000-000037700000}"/>
    <cellStyle name="표준 13 7 4" xfId="28775" xr:uid="{00000000-0005-0000-0000-000038700000}"/>
    <cellStyle name="표준 13 7 4 2" xfId="28776" xr:uid="{00000000-0005-0000-0000-000039700000}"/>
    <cellStyle name="표준 13 7 5" xfId="28777" xr:uid="{00000000-0005-0000-0000-00003A700000}"/>
    <cellStyle name="표준 13 7 5 2" xfId="28778" xr:uid="{00000000-0005-0000-0000-00003B700000}"/>
    <cellStyle name="표준 13 7 6" xfId="28779" xr:uid="{00000000-0005-0000-0000-00003C700000}"/>
    <cellStyle name="표준 13 7 7" xfId="28780" xr:uid="{00000000-0005-0000-0000-00003D700000}"/>
    <cellStyle name="표준 13 7 8" xfId="28781" xr:uid="{00000000-0005-0000-0000-00003E700000}"/>
    <cellStyle name="표준 13 7 9" xfId="28782" xr:uid="{00000000-0005-0000-0000-00003F700000}"/>
    <cellStyle name="표준 13 8" xfId="28783" xr:uid="{00000000-0005-0000-0000-000040700000}"/>
    <cellStyle name="표준 13 8 10" xfId="28784" xr:uid="{00000000-0005-0000-0000-000041700000}"/>
    <cellStyle name="표준 13 8 2" xfId="28785" xr:uid="{00000000-0005-0000-0000-000042700000}"/>
    <cellStyle name="표준 13 8 2 2" xfId="28786" xr:uid="{00000000-0005-0000-0000-000043700000}"/>
    <cellStyle name="표준 13 8 2 3" xfId="28787" xr:uid="{00000000-0005-0000-0000-000044700000}"/>
    <cellStyle name="표준 13 8 2 4" xfId="28788" xr:uid="{00000000-0005-0000-0000-000045700000}"/>
    <cellStyle name="표준 13 8 2 5" xfId="28789" xr:uid="{00000000-0005-0000-0000-000046700000}"/>
    <cellStyle name="표준 13 8 2 6" xfId="28790" xr:uid="{00000000-0005-0000-0000-000047700000}"/>
    <cellStyle name="표준 13 8 3" xfId="28791" xr:uid="{00000000-0005-0000-0000-000048700000}"/>
    <cellStyle name="표준 13 8 3 2" xfId="28792" xr:uid="{00000000-0005-0000-0000-000049700000}"/>
    <cellStyle name="표준 13 8 4" xfId="28793" xr:uid="{00000000-0005-0000-0000-00004A700000}"/>
    <cellStyle name="표준 13 8 4 2" xfId="28794" xr:uid="{00000000-0005-0000-0000-00004B700000}"/>
    <cellStyle name="표준 13 8 5" xfId="28795" xr:uid="{00000000-0005-0000-0000-00004C700000}"/>
    <cellStyle name="표준 13 8 5 2" xfId="28796" xr:uid="{00000000-0005-0000-0000-00004D700000}"/>
    <cellStyle name="표준 13 8 6" xfId="28797" xr:uid="{00000000-0005-0000-0000-00004E700000}"/>
    <cellStyle name="표준 13 8 7" xfId="28798" xr:uid="{00000000-0005-0000-0000-00004F700000}"/>
    <cellStyle name="표준 13 8 8" xfId="28799" xr:uid="{00000000-0005-0000-0000-000050700000}"/>
    <cellStyle name="표준 13 8 9" xfId="28800" xr:uid="{00000000-0005-0000-0000-000051700000}"/>
    <cellStyle name="표준 13 9" xfId="28801" xr:uid="{00000000-0005-0000-0000-000052700000}"/>
    <cellStyle name="표준 13 9 10" xfId="28802" xr:uid="{00000000-0005-0000-0000-000053700000}"/>
    <cellStyle name="표준 13 9 2" xfId="28803" xr:uid="{00000000-0005-0000-0000-000054700000}"/>
    <cellStyle name="표준 13 9 2 2" xfId="28804" xr:uid="{00000000-0005-0000-0000-000055700000}"/>
    <cellStyle name="표준 13 9 3" xfId="28805" xr:uid="{00000000-0005-0000-0000-000056700000}"/>
    <cellStyle name="표준 13 9 3 2" xfId="28806" xr:uid="{00000000-0005-0000-0000-000057700000}"/>
    <cellStyle name="표준 13 9 4" xfId="28807" xr:uid="{00000000-0005-0000-0000-000058700000}"/>
    <cellStyle name="표준 13 9 4 2" xfId="28808" xr:uid="{00000000-0005-0000-0000-000059700000}"/>
    <cellStyle name="표준 13 9 5" xfId="28809" xr:uid="{00000000-0005-0000-0000-00005A700000}"/>
    <cellStyle name="표준 13 9 5 2" xfId="28810" xr:uid="{00000000-0005-0000-0000-00005B700000}"/>
    <cellStyle name="표준 13 9 6" xfId="28811" xr:uid="{00000000-0005-0000-0000-00005C700000}"/>
    <cellStyle name="표준 13 9 7" xfId="28812" xr:uid="{00000000-0005-0000-0000-00005D700000}"/>
    <cellStyle name="표준 13 9 8" xfId="28813" xr:uid="{00000000-0005-0000-0000-00005E700000}"/>
    <cellStyle name="표준 13 9 9" xfId="28814" xr:uid="{00000000-0005-0000-0000-00005F700000}"/>
    <cellStyle name="표준 14" xfId="28815" xr:uid="{00000000-0005-0000-0000-000060700000}"/>
    <cellStyle name="표준 14 2" xfId="28816" xr:uid="{00000000-0005-0000-0000-000061700000}"/>
    <cellStyle name="표준 14 3" xfId="28817" xr:uid="{00000000-0005-0000-0000-000062700000}"/>
    <cellStyle name="표준 14 3 2" xfId="28818" xr:uid="{00000000-0005-0000-0000-000063700000}"/>
    <cellStyle name="표준 14 4" xfId="28819" xr:uid="{00000000-0005-0000-0000-000064700000}"/>
    <cellStyle name="표준 14 5" xfId="28820" xr:uid="{00000000-0005-0000-0000-000065700000}"/>
    <cellStyle name="표준 15" xfId="28821" xr:uid="{00000000-0005-0000-0000-000066700000}"/>
    <cellStyle name="표준 15 10" xfId="28822" xr:uid="{00000000-0005-0000-0000-000067700000}"/>
    <cellStyle name="표준 15 11" xfId="28823" xr:uid="{00000000-0005-0000-0000-000068700000}"/>
    <cellStyle name="표준 15 12" xfId="28824" xr:uid="{00000000-0005-0000-0000-000069700000}"/>
    <cellStyle name="표준 15 13" xfId="28825" xr:uid="{00000000-0005-0000-0000-00006A700000}"/>
    <cellStyle name="표준 15 14" xfId="28826" xr:uid="{00000000-0005-0000-0000-00006B700000}"/>
    <cellStyle name="표준 15 2" xfId="28827" xr:uid="{00000000-0005-0000-0000-00006C700000}"/>
    <cellStyle name="표준 15 2 10" xfId="28828" xr:uid="{00000000-0005-0000-0000-00006D700000}"/>
    <cellStyle name="표준 15 2 11" xfId="28829" xr:uid="{00000000-0005-0000-0000-00006E700000}"/>
    <cellStyle name="표준 15 2 12" xfId="28830" xr:uid="{00000000-0005-0000-0000-00006F700000}"/>
    <cellStyle name="표준 15 2 13" xfId="28831" xr:uid="{00000000-0005-0000-0000-000070700000}"/>
    <cellStyle name="표준 15 2 2" xfId="28832" xr:uid="{00000000-0005-0000-0000-000071700000}"/>
    <cellStyle name="표준 15 2 2 10" xfId="28833" xr:uid="{00000000-0005-0000-0000-000072700000}"/>
    <cellStyle name="표준 15 2 2 2" xfId="28834" xr:uid="{00000000-0005-0000-0000-000073700000}"/>
    <cellStyle name="표준 15 2 2 2 2" xfId="28835" xr:uid="{00000000-0005-0000-0000-000074700000}"/>
    <cellStyle name="표준 15 2 2 2 2 2" xfId="28836" xr:uid="{00000000-0005-0000-0000-000075700000}"/>
    <cellStyle name="표준 15 2 2 2 2 3" xfId="28837" xr:uid="{00000000-0005-0000-0000-000076700000}"/>
    <cellStyle name="표준 15 2 2 2 2 4" xfId="28838" xr:uid="{00000000-0005-0000-0000-000077700000}"/>
    <cellStyle name="표준 15 2 2 2 2 5" xfId="28839" xr:uid="{00000000-0005-0000-0000-000078700000}"/>
    <cellStyle name="표준 15 2 2 2 3" xfId="28840" xr:uid="{00000000-0005-0000-0000-000079700000}"/>
    <cellStyle name="표준 15 2 2 2 4" xfId="28841" xr:uid="{00000000-0005-0000-0000-00007A700000}"/>
    <cellStyle name="표준 15 2 2 2 5" xfId="28842" xr:uid="{00000000-0005-0000-0000-00007B700000}"/>
    <cellStyle name="표준 15 2 2 2 6" xfId="28843" xr:uid="{00000000-0005-0000-0000-00007C700000}"/>
    <cellStyle name="표준 15 2 2 2 7" xfId="28844" xr:uid="{00000000-0005-0000-0000-00007D700000}"/>
    <cellStyle name="표준 15 2 2 3" xfId="28845" xr:uid="{00000000-0005-0000-0000-00007E700000}"/>
    <cellStyle name="표준 15 2 2 3 2" xfId="28846" xr:uid="{00000000-0005-0000-0000-00007F700000}"/>
    <cellStyle name="표준 15 2 2 3 3" xfId="28847" xr:uid="{00000000-0005-0000-0000-000080700000}"/>
    <cellStyle name="표준 15 2 2 3 4" xfId="28848" xr:uid="{00000000-0005-0000-0000-000081700000}"/>
    <cellStyle name="표준 15 2 2 3 5" xfId="28849" xr:uid="{00000000-0005-0000-0000-000082700000}"/>
    <cellStyle name="표준 15 2 2 3 6" xfId="28850" xr:uid="{00000000-0005-0000-0000-000083700000}"/>
    <cellStyle name="표준 15 2 2 4" xfId="28851" xr:uid="{00000000-0005-0000-0000-000084700000}"/>
    <cellStyle name="표준 15 2 2 4 2" xfId="28852" xr:uid="{00000000-0005-0000-0000-000085700000}"/>
    <cellStyle name="표준 15 2 2 5" xfId="28853" xr:uid="{00000000-0005-0000-0000-000086700000}"/>
    <cellStyle name="표준 15 2 2 5 2" xfId="28854" xr:uid="{00000000-0005-0000-0000-000087700000}"/>
    <cellStyle name="표준 15 2 2 6" xfId="28855" xr:uid="{00000000-0005-0000-0000-000088700000}"/>
    <cellStyle name="표준 15 2 2 7" xfId="28856" xr:uid="{00000000-0005-0000-0000-000089700000}"/>
    <cellStyle name="표준 15 2 2 8" xfId="28857" xr:uid="{00000000-0005-0000-0000-00008A700000}"/>
    <cellStyle name="표준 15 2 2 9" xfId="28858" xr:uid="{00000000-0005-0000-0000-00008B700000}"/>
    <cellStyle name="표준 15 2 3" xfId="28859" xr:uid="{00000000-0005-0000-0000-00008C700000}"/>
    <cellStyle name="표준 15 2 3 10" xfId="28860" xr:uid="{00000000-0005-0000-0000-00008D700000}"/>
    <cellStyle name="표준 15 2 3 2" xfId="28861" xr:uid="{00000000-0005-0000-0000-00008E700000}"/>
    <cellStyle name="표준 15 2 3 2 2" xfId="28862" xr:uid="{00000000-0005-0000-0000-00008F700000}"/>
    <cellStyle name="표준 15 2 3 2 2 2" xfId="28863" xr:uid="{00000000-0005-0000-0000-000090700000}"/>
    <cellStyle name="표준 15 2 3 2 2 3" xfId="28864" xr:uid="{00000000-0005-0000-0000-000091700000}"/>
    <cellStyle name="표준 15 2 3 2 2 4" xfId="28865" xr:uid="{00000000-0005-0000-0000-000092700000}"/>
    <cellStyle name="표준 15 2 3 2 2 5" xfId="28866" xr:uid="{00000000-0005-0000-0000-000093700000}"/>
    <cellStyle name="표준 15 2 3 2 3" xfId="28867" xr:uid="{00000000-0005-0000-0000-000094700000}"/>
    <cellStyle name="표준 15 2 3 2 4" xfId="28868" xr:uid="{00000000-0005-0000-0000-000095700000}"/>
    <cellStyle name="표준 15 2 3 2 5" xfId="28869" xr:uid="{00000000-0005-0000-0000-000096700000}"/>
    <cellStyle name="표준 15 2 3 2 6" xfId="28870" xr:uid="{00000000-0005-0000-0000-000097700000}"/>
    <cellStyle name="표준 15 2 3 2 7" xfId="28871" xr:uid="{00000000-0005-0000-0000-000098700000}"/>
    <cellStyle name="표준 15 2 3 3" xfId="28872" xr:uid="{00000000-0005-0000-0000-000099700000}"/>
    <cellStyle name="표준 15 2 3 3 2" xfId="28873" xr:uid="{00000000-0005-0000-0000-00009A700000}"/>
    <cellStyle name="표준 15 2 3 3 3" xfId="28874" xr:uid="{00000000-0005-0000-0000-00009B700000}"/>
    <cellStyle name="표준 15 2 3 3 4" xfId="28875" xr:uid="{00000000-0005-0000-0000-00009C700000}"/>
    <cellStyle name="표준 15 2 3 3 5" xfId="28876" xr:uid="{00000000-0005-0000-0000-00009D700000}"/>
    <cellStyle name="표준 15 2 3 3 6" xfId="28877" xr:uid="{00000000-0005-0000-0000-00009E700000}"/>
    <cellStyle name="표준 15 2 3 4" xfId="28878" xr:uid="{00000000-0005-0000-0000-00009F700000}"/>
    <cellStyle name="표준 15 2 3 4 2" xfId="28879" xr:uid="{00000000-0005-0000-0000-0000A0700000}"/>
    <cellStyle name="표준 15 2 3 5" xfId="28880" xr:uid="{00000000-0005-0000-0000-0000A1700000}"/>
    <cellStyle name="표준 15 2 3 5 2" xfId="28881" xr:uid="{00000000-0005-0000-0000-0000A2700000}"/>
    <cellStyle name="표준 15 2 3 6" xfId="28882" xr:uid="{00000000-0005-0000-0000-0000A3700000}"/>
    <cellStyle name="표준 15 2 3 7" xfId="28883" xr:uid="{00000000-0005-0000-0000-0000A4700000}"/>
    <cellStyle name="표준 15 2 3 8" xfId="28884" xr:uid="{00000000-0005-0000-0000-0000A5700000}"/>
    <cellStyle name="표준 15 2 3 9" xfId="28885" xr:uid="{00000000-0005-0000-0000-0000A6700000}"/>
    <cellStyle name="표준 15 2 4" xfId="28886" xr:uid="{00000000-0005-0000-0000-0000A7700000}"/>
    <cellStyle name="표준 15 2 4 10" xfId="28887" xr:uid="{00000000-0005-0000-0000-0000A8700000}"/>
    <cellStyle name="표준 15 2 4 2" xfId="28888" xr:uid="{00000000-0005-0000-0000-0000A9700000}"/>
    <cellStyle name="표준 15 2 4 2 2" xfId="28889" xr:uid="{00000000-0005-0000-0000-0000AA700000}"/>
    <cellStyle name="표준 15 2 4 2 3" xfId="28890" xr:uid="{00000000-0005-0000-0000-0000AB700000}"/>
    <cellStyle name="표준 15 2 4 2 4" xfId="28891" xr:uid="{00000000-0005-0000-0000-0000AC700000}"/>
    <cellStyle name="표준 15 2 4 2 5" xfId="28892" xr:uid="{00000000-0005-0000-0000-0000AD700000}"/>
    <cellStyle name="표준 15 2 4 2 6" xfId="28893" xr:uid="{00000000-0005-0000-0000-0000AE700000}"/>
    <cellStyle name="표준 15 2 4 3" xfId="28894" xr:uid="{00000000-0005-0000-0000-0000AF700000}"/>
    <cellStyle name="표준 15 2 4 3 2" xfId="28895" xr:uid="{00000000-0005-0000-0000-0000B0700000}"/>
    <cellStyle name="표준 15 2 4 4" xfId="28896" xr:uid="{00000000-0005-0000-0000-0000B1700000}"/>
    <cellStyle name="표준 15 2 4 4 2" xfId="28897" xr:uid="{00000000-0005-0000-0000-0000B2700000}"/>
    <cellStyle name="표준 15 2 4 5" xfId="28898" xr:uid="{00000000-0005-0000-0000-0000B3700000}"/>
    <cellStyle name="표준 15 2 4 5 2" xfId="28899" xr:uid="{00000000-0005-0000-0000-0000B4700000}"/>
    <cellStyle name="표준 15 2 4 6" xfId="28900" xr:uid="{00000000-0005-0000-0000-0000B5700000}"/>
    <cellStyle name="표준 15 2 4 7" xfId="28901" xr:uid="{00000000-0005-0000-0000-0000B6700000}"/>
    <cellStyle name="표준 15 2 4 8" xfId="28902" xr:uid="{00000000-0005-0000-0000-0000B7700000}"/>
    <cellStyle name="표준 15 2 4 9" xfId="28903" xr:uid="{00000000-0005-0000-0000-0000B8700000}"/>
    <cellStyle name="표준 15 2 5" xfId="28904" xr:uid="{00000000-0005-0000-0000-0000B9700000}"/>
    <cellStyle name="표준 15 2 5 2" xfId="28905" xr:uid="{00000000-0005-0000-0000-0000BA700000}"/>
    <cellStyle name="표준 15 2 5 3" xfId="28906" xr:uid="{00000000-0005-0000-0000-0000BB700000}"/>
    <cellStyle name="표준 15 2 5 4" xfId="28907" xr:uid="{00000000-0005-0000-0000-0000BC700000}"/>
    <cellStyle name="표준 15 2 5 5" xfId="28908" xr:uid="{00000000-0005-0000-0000-0000BD700000}"/>
    <cellStyle name="표준 15 2 5 6" xfId="28909" xr:uid="{00000000-0005-0000-0000-0000BE700000}"/>
    <cellStyle name="표준 15 2 6" xfId="28910" xr:uid="{00000000-0005-0000-0000-0000BF700000}"/>
    <cellStyle name="표준 15 2 6 2" xfId="28911" xr:uid="{00000000-0005-0000-0000-0000C0700000}"/>
    <cellStyle name="표준 15 2 7" xfId="28912" xr:uid="{00000000-0005-0000-0000-0000C1700000}"/>
    <cellStyle name="표준 15 2 7 2" xfId="28913" xr:uid="{00000000-0005-0000-0000-0000C2700000}"/>
    <cellStyle name="표준 15 2 8" xfId="28914" xr:uid="{00000000-0005-0000-0000-0000C3700000}"/>
    <cellStyle name="표준 15 2 8 2" xfId="28915" xr:uid="{00000000-0005-0000-0000-0000C4700000}"/>
    <cellStyle name="표준 15 2 9" xfId="28916" xr:uid="{00000000-0005-0000-0000-0000C5700000}"/>
    <cellStyle name="표준 15 3" xfId="28917" xr:uid="{00000000-0005-0000-0000-0000C6700000}"/>
    <cellStyle name="표준 15 3 10" xfId="28918" xr:uid="{00000000-0005-0000-0000-0000C7700000}"/>
    <cellStyle name="표준 15 3 2" xfId="28919" xr:uid="{00000000-0005-0000-0000-0000C8700000}"/>
    <cellStyle name="표준 15 3 2 2" xfId="28920" xr:uid="{00000000-0005-0000-0000-0000C9700000}"/>
    <cellStyle name="표준 15 3 2 2 2" xfId="28921" xr:uid="{00000000-0005-0000-0000-0000CA700000}"/>
    <cellStyle name="표준 15 3 2 2 3" xfId="28922" xr:uid="{00000000-0005-0000-0000-0000CB700000}"/>
    <cellStyle name="표준 15 3 2 2 4" xfId="28923" xr:uid="{00000000-0005-0000-0000-0000CC700000}"/>
    <cellStyle name="표준 15 3 2 2 5" xfId="28924" xr:uid="{00000000-0005-0000-0000-0000CD700000}"/>
    <cellStyle name="표준 15 3 2 3" xfId="28925" xr:uid="{00000000-0005-0000-0000-0000CE700000}"/>
    <cellStyle name="표준 15 3 2 4" xfId="28926" xr:uid="{00000000-0005-0000-0000-0000CF700000}"/>
    <cellStyle name="표준 15 3 2 5" xfId="28927" xr:uid="{00000000-0005-0000-0000-0000D0700000}"/>
    <cellStyle name="표준 15 3 2 6" xfId="28928" xr:uid="{00000000-0005-0000-0000-0000D1700000}"/>
    <cellStyle name="표준 15 3 2 7" xfId="28929" xr:uid="{00000000-0005-0000-0000-0000D2700000}"/>
    <cellStyle name="표준 15 3 3" xfId="28930" xr:uid="{00000000-0005-0000-0000-0000D3700000}"/>
    <cellStyle name="표준 15 3 3 2" xfId="28931" xr:uid="{00000000-0005-0000-0000-0000D4700000}"/>
    <cellStyle name="표준 15 3 3 3" xfId="28932" xr:uid="{00000000-0005-0000-0000-0000D5700000}"/>
    <cellStyle name="표준 15 3 3 4" xfId="28933" xr:uid="{00000000-0005-0000-0000-0000D6700000}"/>
    <cellStyle name="표준 15 3 3 5" xfId="28934" xr:uid="{00000000-0005-0000-0000-0000D7700000}"/>
    <cellStyle name="표준 15 3 3 6" xfId="28935" xr:uid="{00000000-0005-0000-0000-0000D8700000}"/>
    <cellStyle name="표준 15 3 4" xfId="28936" xr:uid="{00000000-0005-0000-0000-0000D9700000}"/>
    <cellStyle name="표준 15 3 4 2" xfId="28937" xr:uid="{00000000-0005-0000-0000-0000DA700000}"/>
    <cellStyle name="표준 15 3 5" xfId="28938" xr:uid="{00000000-0005-0000-0000-0000DB700000}"/>
    <cellStyle name="표준 15 3 5 2" xfId="28939" xr:uid="{00000000-0005-0000-0000-0000DC700000}"/>
    <cellStyle name="표준 15 3 6" xfId="28940" xr:uid="{00000000-0005-0000-0000-0000DD700000}"/>
    <cellStyle name="표준 15 3 7" xfId="28941" xr:uid="{00000000-0005-0000-0000-0000DE700000}"/>
    <cellStyle name="표준 15 3 8" xfId="28942" xr:uid="{00000000-0005-0000-0000-0000DF700000}"/>
    <cellStyle name="표준 15 3 9" xfId="28943" xr:uid="{00000000-0005-0000-0000-0000E0700000}"/>
    <cellStyle name="표준 15 4" xfId="28944" xr:uid="{00000000-0005-0000-0000-0000E1700000}"/>
    <cellStyle name="표준 15 4 10" xfId="28945" xr:uid="{00000000-0005-0000-0000-0000E2700000}"/>
    <cellStyle name="표준 15 4 2" xfId="28946" xr:uid="{00000000-0005-0000-0000-0000E3700000}"/>
    <cellStyle name="표준 15 4 2 2" xfId="28947" xr:uid="{00000000-0005-0000-0000-0000E4700000}"/>
    <cellStyle name="표준 15 4 2 2 2" xfId="28948" xr:uid="{00000000-0005-0000-0000-0000E5700000}"/>
    <cellStyle name="표준 15 4 2 2 3" xfId="28949" xr:uid="{00000000-0005-0000-0000-0000E6700000}"/>
    <cellStyle name="표준 15 4 2 2 4" xfId="28950" xr:uid="{00000000-0005-0000-0000-0000E7700000}"/>
    <cellStyle name="표준 15 4 2 2 5" xfId="28951" xr:uid="{00000000-0005-0000-0000-0000E8700000}"/>
    <cellStyle name="표준 15 4 2 3" xfId="28952" xr:uid="{00000000-0005-0000-0000-0000E9700000}"/>
    <cellStyle name="표준 15 4 2 4" xfId="28953" xr:uid="{00000000-0005-0000-0000-0000EA700000}"/>
    <cellStyle name="표준 15 4 2 5" xfId="28954" xr:uid="{00000000-0005-0000-0000-0000EB700000}"/>
    <cellStyle name="표준 15 4 2 6" xfId="28955" xr:uid="{00000000-0005-0000-0000-0000EC700000}"/>
    <cellStyle name="표준 15 4 2 7" xfId="28956" xr:uid="{00000000-0005-0000-0000-0000ED700000}"/>
    <cellStyle name="표준 15 4 3" xfId="28957" xr:uid="{00000000-0005-0000-0000-0000EE700000}"/>
    <cellStyle name="표준 15 4 3 2" xfId="28958" xr:uid="{00000000-0005-0000-0000-0000EF700000}"/>
    <cellStyle name="표준 15 4 3 3" xfId="28959" xr:uid="{00000000-0005-0000-0000-0000F0700000}"/>
    <cellStyle name="표준 15 4 3 4" xfId="28960" xr:uid="{00000000-0005-0000-0000-0000F1700000}"/>
    <cellStyle name="표준 15 4 3 5" xfId="28961" xr:uid="{00000000-0005-0000-0000-0000F2700000}"/>
    <cellStyle name="표준 15 4 3 6" xfId="28962" xr:uid="{00000000-0005-0000-0000-0000F3700000}"/>
    <cellStyle name="표준 15 4 4" xfId="28963" xr:uid="{00000000-0005-0000-0000-0000F4700000}"/>
    <cellStyle name="표준 15 4 4 2" xfId="28964" xr:uid="{00000000-0005-0000-0000-0000F5700000}"/>
    <cellStyle name="표준 15 4 5" xfId="28965" xr:uid="{00000000-0005-0000-0000-0000F6700000}"/>
    <cellStyle name="표준 15 4 5 2" xfId="28966" xr:uid="{00000000-0005-0000-0000-0000F7700000}"/>
    <cellStyle name="표준 15 4 6" xfId="28967" xr:uid="{00000000-0005-0000-0000-0000F8700000}"/>
    <cellStyle name="표준 15 4 7" xfId="28968" xr:uid="{00000000-0005-0000-0000-0000F9700000}"/>
    <cellStyle name="표준 15 4 8" xfId="28969" xr:uid="{00000000-0005-0000-0000-0000FA700000}"/>
    <cellStyle name="표준 15 4 9" xfId="28970" xr:uid="{00000000-0005-0000-0000-0000FB700000}"/>
    <cellStyle name="표준 15 5" xfId="28971" xr:uid="{00000000-0005-0000-0000-0000FC700000}"/>
    <cellStyle name="표준 15 5 10" xfId="28972" xr:uid="{00000000-0005-0000-0000-0000FD700000}"/>
    <cellStyle name="표준 15 5 2" xfId="28973" xr:uid="{00000000-0005-0000-0000-0000FE700000}"/>
    <cellStyle name="표준 15 5 2 2" xfId="28974" xr:uid="{00000000-0005-0000-0000-0000FF700000}"/>
    <cellStyle name="표준 15 5 2 3" xfId="28975" xr:uid="{00000000-0005-0000-0000-000000710000}"/>
    <cellStyle name="표준 15 5 2 4" xfId="28976" xr:uid="{00000000-0005-0000-0000-000001710000}"/>
    <cellStyle name="표준 15 5 2 5" xfId="28977" xr:uid="{00000000-0005-0000-0000-000002710000}"/>
    <cellStyle name="표준 15 5 2 6" xfId="28978" xr:uid="{00000000-0005-0000-0000-000003710000}"/>
    <cellStyle name="표준 15 5 3" xfId="28979" xr:uid="{00000000-0005-0000-0000-000004710000}"/>
    <cellStyle name="표준 15 5 3 2" xfId="28980" xr:uid="{00000000-0005-0000-0000-000005710000}"/>
    <cellStyle name="표준 15 5 4" xfId="28981" xr:uid="{00000000-0005-0000-0000-000006710000}"/>
    <cellStyle name="표준 15 5 4 2" xfId="28982" xr:uid="{00000000-0005-0000-0000-000007710000}"/>
    <cellStyle name="표준 15 5 5" xfId="28983" xr:uid="{00000000-0005-0000-0000-000008710000}"/>
    <cellStyle name="표준 15 5 5 2" xfId="28984" xr:uid="{00000000-0005-0000-0000-000009710000}"/>
    <cellStyle name="표준 15 5 6" xfId="28985" xr:uid="{00000000-0005-0000-0000-00000A710000}"/>
    <cellStyle name="표준 15 5 7" xfId="28986" xr:uid="{00000000-0005-0000-0000-00000B710000}"/>
    <cellStyle name="표준 15 5 8" xfId="28987" xr:uid="{00000000-0005-0000-0000-00000C710000}"/>
    <cellStyle name="표준 15 5 9" xfId="28988" xr:uid="{00000000-0005-0000-0000-00000D710000}"/>
    <cellStyle name="표준 15 6" xfId="28989" xr:uid="{00000000-0005-0000-0000-00000E710000}"/>
    <cellStyle name="표준 15 6 2" xfId="28990" xr:uid="{00000000-0005-0000-0000-00000F710000}"/>
    <cellStyle name="표준 15 6 3" xfId="28991" xr:uid="{00000000-0005-0000-0000-000010710000}"/>
    <cellStyle name="표준 15 6 4" xfId="28992" xr:uid="{00000000-0005-0000-0000-000011710000}"/>
    <cellStyle name="표준 15 6 5" xfId="28993" xr:uid="{00000000-0005-0000-0000-000012710000}"/>
    <cellStyle name="표준 15 6 6" xfId="28994" xr:uid="{00000000-0005-0000-0000-000013710000}"/>
    <cellStyle name="표준 15 7" xfId="28995" xr:uid="{00000000-0005-0000-0000-000014710000}"/>
    <cellStyle name="표준 15 7 2" xfId="28996" xr:uid="{00000000-0005-0000-0000-000015710000}"/>
    <cellStyle name="표준 15 8" xfId="28997" xr:uid="{00000000-0005-0000-0000-000016710000}"/>
    <cellStyle name="표준 15 8 2" xfId="28998" xr:uid="{00000000-0005-0000-0000-000017710000}"/>
    <cellStyle name="표준 15 9" xfId="28999" xr:uid="{00000000-0005-0000-0000-000018710000}"/>
    <cellStyle name="표준 15 9 2" xfId="29000" xr:uid="{00000000-0005-0000-0000-000019710000}"/>
    <cellStyle name="표준 16" xfId="29001" xr:uid="{00000000-0005-0000-0000-00001A710000}"/>
    <cellStyle name="표준 16 10" xfId="29002" xr:uid="{00000000-0005-0000-0000-00001B710000}"/>
    <cellStyle name="표준 16 11" xfId="29003" xr:uid="{00000000-0005-0000-0000-00001C710000}"/>
    <cellStyle name="표준 16 12" xfId="29004" xr:uid="{00000000-0005-0000-0000-00001D710000}"/>
    <cellStyle name="표준 16 13" xfId="29005" xr:uid="{00000000-0005-0000-0000-00001E710000}"/>
    <cellStyle name="표준 16 14" xfId="29006" xr:uid="{00000000-0005-0000-0000-00001F710000}"/>
    <cellStyle name="표준 16 2" xfId="29007" xr:uid="{00000000-0005-0000-0000-000020710000}"/>
    <cellStyle name="표준 16 2 10" xfId="29008" xr:uid="{00000000-0005-0000-0000-000021710000}"/>
    <cellStyle name="표준 16 2 11" xfId="29009" xr:uid="{00000000-0005-0000-0000-000022710000}"/>
    <cellStyle name="표준 16 2 12" xfId="29010" xr:uid="{00000000-0005-0000-0000-000023710000}"/>
    <cellStyle name="표준 16 2 2" xfId="29011" xr:uid="{00000000-0005-0000-0000-000024710000}"/>
    <cellStyle name="표준 16 2 2 10" xfId="29012" xr:uid="{00000000-0005-0000-0000-000025710000}"/>
    <cellStyle name="표준 16 2 2 2" xfId="29013" xr:uid="{00000000-0005-0000-0000-000026710000}"/>
    <cellStyle name="표준 16 2 2 2 2" xfId="29014" xr:uid="{00000000-0005-0000-0000-000027710000}"/>
    <cellStyle name="표준 16 2 2 2 2 2" xfId="29015" xr:uid="{00000000-0005-0000-0000-000028710000}"/>
    <cellStyle name="표준 16 2 2 2 2 3" xfId="29016" xr:uid="{00000000-0005-0000-0000-000029710000}"/>
    <cellStyle name="표준 16 2 2 2 2 4" xfId="29017" xr:uid="{00000000-0005-0000-0000-00002A710000}"/>
    <cellStyle name="표준 16 2 2 2 2 5" xfId="29018" xr:uid="{00000000-0005-0000-0000-00002B710000}"/>
    <cellStyle name="표준 16 2 2 2 3" xfId="29019" xr:uid="{00000000-0005-0000-0000-00002C710000}"/>
    <cellStyle name="표준 16 2 2 2 4" xfId="29020" xr:uid="{00000000-0005-0000-0000-00002D710000}"/>
    <cellStyle name="표준 16 2 2 2 5" xfId="29021" xr:uid="{00000000-0005-0000-0000-00002E710000}"/>
    <cellStyle name="표준 16 2 2 2 6" xfId="29022" xr:uid="{00000000-0005-0000-0000-00002F710000}"/>
    <cellStyle name="표준 16 2 2 2 7" xfId="29023" xr:uid="{00000000-0005-0000-0000-000030710000}"/>
    <cellStyle name="표준 16 2 2 3" xfId="29024" xr:uid="{00000000-0005-0000-0000-000031710000}"/>
    <cellStyle name="표준 16 2 2 3 2" xfId="29025" xr:uid="{00000000-0005-0000-0000-000032710000}"/>
    <cellStyle name="표준 16 2 2 3 3" xfId="29026" xr:uid="{00000000-0005-0000-0000-000033710000}"/>
    <cellStyle name="표준 16 2 2 3 4" xfId="29027" xr:uid="{00000000-0005-0000-0000-000034710000}"/>
    <cellStyle name="표준 16 2 2 3 5" xfId="29028" xr:uid="{00000000-0005-0000-0000-000035710000}"/>
    <cellStyle name="표준 16 2 2 3 6" xfId="29029" xr:uid="{00000000-0005-0000-0000-000036710000}"/>
    <cellStyle name="표준 16 2 2 4" xfId="29030" xr:uid="{00000000-0005-0000-0000-000037710000}"/>
    <cellStyle name="표준 16 2 2 4 2" xfId="29031" xr:uid="{00000000-0005-0000-0000-000038710000}"/>
    <cellStyle name="표준 16 2 2 5" xfId="29032" xr:uid="{00000000-0005-0000-0000-000039710000}"/>
    <cellStyle name="표준 16 2 2 5 2" xfId="29033" xr:uid="{00000000-0005-0000-0000-00003A710000}"/>
    <cellStyle name="표준 16 2 2 6" xfId="29034" xr:uid="{00000000-0005-0000-0000-00003B710000}"/>
    <cellStyle name="표준 16 2 2 7" xfId="29035" xr:uid="{00000000-0005-0000-0000-00003C710000}"/>
    <cellStyle name="표준 16 2 2 8" xfId="29036" xr:uid="{00000000-0005-0000-0000-00003D710000}"/>
    <cellStyle name="표준 16 2 2 9" xfId="29037" xr:uid="{00000000-0005-0000-0000-00003E710000}"/>
    <cellStyle name="표준 16 2 3" xfId="29038" xr:uid="{00000000-0005-0000-0000-00003F710000}"/>
    <cellStyle name="표준 16 2 3 10" xfId="29039" xr:uid="{00000000-0005-0000-0000-000040710000}"/>
    <cellStyle name="표준 16 2 3 2" xfId="29040" xr:uid="{00000000-0005-0000-0000-000041710000}"/>
    <cellStyle name="표준 16 2 3 2 2" xfId="29041" xr:uid="{00000000-0005-0000-0000-000042710000}"/>
    <cellStyle name="표준 16 2 3 2 3" xfId="29042" xr:uid="{00000000-0005-0000-0000-000043710000}"/>
    <cellStyle name="표준 16 2 3 2 4" xfId="29043" xr:uid="{00000000-0005-0000-0000-000044710000}"/>
    <cellStyle name="표준 16 2 3 2 5" xfId="29044" xr:uid="{00000000-0005-0000-0000-000045710000}"/>
    <cellStyle name="표준 16 2 3 2 6" xfId="29045" xr:uid="{00000000-0005-0000-0000-000046710000}"/>
    <cellStyle name="표준 16 2 3 3" xfId="29046" xr:uid="{00000000-0005-0000-0000-000047710000}"/>
    <cellStyle name="표준 16 2 3 3 2" xfId="29047" xr:uid="{00000000-0005-0000-0000-000048710000}"/>
    <cellStyle name="표준 16 2 3 4" xfId="29048" xr:uid="{00000000-0005-0000-0000-000049710000}"/>
    <cellStyle name="표준 16 2 3 4 2" xfId="29049" xr:uid="{00000000-0005-0000-0000-00004A710000}"/>
    <cellStyle name="표준 16 2 3 5" xfId="29050" xr:uid="{00000000-0005-0000-0000-00004B710000}"/>
    <cellStyle name="표준 16 2 3 5 2" xfId="29051" xr:uid="{00000000-0005-0000-0000-00004C710000}"/>
    <cellStyle name="표준 16 2 3 6" xfId="29052" xr:uid="{00000000-0005-0000-0000-00004D710000}"/>
    <cellStyle name="표준 16 2 3 7" xfId="29053" xr:uid="{00000000-0005-0000-0000-00004E710000}"/>
    <cellStyle name="표준 16 2 3 8" xfId="29054" xr:uid="{00000000-0005-0000-0000-00004F710000}"/>
    <cellStyle name="표준 16 2 3 9" xfId="29055" xr:uid="{00000000-0005-0000-0000-000050710000}"/>
    <cellStyle name="표준 16 2 4" xfId="29056" xr:uid="{00000000-0005-0000-0000-000051710000}"/>
    <cellStyle name="표준 16 2 4 2" xfId="29057" xr:uid="{00000000-0005-0000-0000-000052710000}"/>
    <cellStyle name="표준 16 2 4 3" xfId="29058" xr:uid="{00000000-0005-0000-0000-000053710000}"/>
    <cellStyle name="표준 16 2 4 4" xfId="29059" xr:uid="{00000000-0005-0000-0000-000054710000}"/>
    <cellStyle name="표준 16 2 4 5" xfId="29060" xr:uid="{00000000-0005-0000-0000-000055710000}"/>
    <cellStyle name="표준 16 2 4 6" xfId="29061" xr:uid="{00000000-0005-0000-0000-000056710000}"/>
    <cellStyle name="표준 16 2 5" xfId="29062" xr:uid="{00000000-0005-0000-0000-000057710000}"/>
    <cellStyle name="표준 16 2 5 2" xfId="29063" xr:uid="{00000000-0005-0000-0000-000058710000}"/>
    <cellStyle name="표준 16 2 6" xfId="29064" xr:uid="{00000000-0005-0000-0000-000059710000}"/>
    <cellStyle name="표준 16 2 6 2" xfId="29065" xr:uid="{00000000-0005-0000-0000-00005A710000}"/>
    <cellStyle name="표준 16 2 7" xfId="29066" xr:uid="{00000000-0005-0000-0000-00005B710000}"/>
    <cellStyle name="표준 16 2 7 2" xfId="29067" xr:uid="{00000000-0005-0000-0000-00005C710000}"/>
    <cellStyle name="표준 16 2 8" xfId="29068" xr:uid="{00000000-0005-0000-0000-00005D710000}"/>
    <cellStyle name="표준 16 2 9" xfId="29069" xr:uid="{00000000-0005-0000-0000-00005E710000}"/>
    <cellStyle name="표준 16 3" xfId="29070" xr:uid="{00000000-0005-0000-0000-00005F710000}"/>
    <cellStyle name="표준 16 3 10" xfId="29071" xr:uid="{00000000-0005-0000-0000-000060710000}"/>
    <cellStyle name="표준 16 3 2" xfId="29072" xr:uid="{00000000-0005-0000-0000-000061710000}"/>
    <cellStyle name="표준 16 3 2 2" xfId="29073" xr:uid="{00000000-0005-0000-0000-000062710000}"/>
    <cellStyle name="표준 16 3 2 2 2" xfId="29074" xr:uid="{00000000-0005-0000-0000-000063710000}"/>
    <cellStyle name="표준 16 3 2 2 3" xfId="29075" xr:uid="{00000000-0005-0000-0000-000064710000}"/>
    <cellStyle name="표준 16 3 2 2 4" xfId="29076" xr:uid="{00000000-0005-0000-0000-000065710000}"/>
    <cellStyle name="표준 16 3 2 2 5" xfId="29077" xr:uid="{00000000-0005-0000-0000-000066710000}"/>
    <cellStyle name="표준 16 3 2 3" xfId="29078" xr:uid="{00000000-0005-0000-0000-000067710000}"/>
    <cellStyle name="표준 16 3 2 4" xfId="29079" xr:uid="{00000000-0005-0000-0000-000068710000}"/>
    <cellStyle name="표준 16 3 2 5" xfId="29080" xr:uid="{00000000-0005-0000-0000-000069710000}"/>
    <cellStyle name="표준 16 3 2 6" xfId="29081" xr:uid="{00000000-0005-0000-0000-00006A710000}"/>
    <cellStyle name="표준 16 3 2 7" xfId="29082" xr:uid="{00000000-0005-0000-0000-00006B710000}"/>
    <cellStyle name="표준 16 3 3" xfId="29083" xr:uid="{00000000-0005-0000-0000-00006C710000}"/>
    <cellStyle name="표준 16 3 3 2" xfId="29084" xr:uid="{00000000-0005-0000-0000-00006D710000}"/>
    <cellStyle name="표준 16 3 3 3" xfId="29085" xr:uid="{00000000-0005-0000-0000-00006E710000}"/>
    <cellStyle name="표준 16 3 3 4" xfId="29086" xr:uid="{00000000-0005-0000-0000-00006F710000}"/>
    <cellStyle name="표준 16 3 3 5" xfId="29087" xr:uid="{00000000-0005-0000-0000-000070710000}"/>
    <cellStyle name="표준 16 3 3 6" xfId="29088" xr:uid="{00000000-0005-0000-0000-000071710000}"/>
    <cellStyle name="표준 16 3 4" xfId="29089" xr:uid="{00000000-0005-0000-0000-000072710000}"/>
    <cellStyle name="표준 16 3 4 2" xfId="29090" xr:uid="{00000000-0005-0000-0000-000073710000}"/>
    <cellStyle name="표준 16 3 5" xfId="29091" xr:uid="{00000000-0005-0000-0000-000074710000}"/>
    <cellStyle name="표준 16 3 5 2" xfId="29092" xr:uid="{00000000-0005-0000-0000-000075710000}"/>
    <cellStyle name="표준 16 3 6" xfId="29093" xr:uid="{00000000-0005-0000-0000-000076710000}"/>
    <cellStyle name="표준 16 3 7" xfId="29094" xr:uid="{00000000-0005-0000-0000-000077710000}"/>
    <cellStyle name="표준 16 3 8" xfId="29095" xr:uid="{00000000-0005-0000-0000-000078710000}"/>
    <cellStyle name="표준 16 3 9" xfId="29096" xr:uid="{00000000-0005-0000-0000-000079710000}"/>
    <cellStyle name="표준 16 4" xfId="29097" xr:uid="{00000000-0005-0000-0000-00007A710000}"/>
    <cellStyle name="표준 16 4 10" xfId="29098" xr:uid="{00000000-0005-0000-0000-00007B710000}"/>
    <cellStyle name="표준 16 4 2" xfId="29099" xr:uid="{00000000-0005-0000-0000-00007C710000}"/>
    <cellStyle name="표준 16 4 2 2" xfId="29100" xr:uid="{00000000-0005-0000-0000-00007D710000}"/>
    <cellStyle name="표준 16 4 2 2 2" xfId="29101" xr:uid="{00000000-0005-0000-0000-00007E710000}"/>
    <cellStyle name="표준 16 4 2 2 3" xfId="29102" xr:uid="{00000000-0005-0000-0000-00007F710000}"/>
    <cellStyle name="표준 16 4 2 2 4" xfId="29103" xr:uid="{00000000-0005-0000-0000-000080710000}"/>
    <cellStyle name="표준 16 4 2 2 5" xfId="29104" xr:uid="{00000000-0005-0000-0000-000081710000}"/>
    <cellStyle name="표준 16 4 2 3" xfId="29105" xr:uid="{00000000-0005-0000-0000-000082710000}"/>
    <cellStyle name="표준 16 4 2 4" xfId="29106" xr:uid="{00000000-0005-0000-0000-000083710000}"/>
    <cellStyle name="표준 16 4 2 5" xfId="29107" xr:uid="{00000000-0005-0000-0000-000084710000}"/>
    <cellStyle name="표준 16 4 2 6" xfId="29108" xr:uid="{00000000-0005-0000-0000-000085710000}"/>
    <cellStyle name="표준 16 4 2 7" xfId="29109" xr:uid="{00000000-0005-0000-0000-000086710000}"/>
    <cellStyle name="표준 16 4 3" xfId="29110" xr:uid="{00000000-0005-0000-0000-000087710000}"/>
    <cellStyle name="표준 16 4 3 2" xfId="29111" xr:uid="{00000000-0005-0000-0000-000088710000}"/>
    <cellStyle name="표준 16 4 3 3" xfId="29112" xr:uid="{00000000-0005-0000-0000-000089710000}"/>
    <cellStyle name="표준 16 4 3 4" xfId="29113" xr:uid="{00000000-0005-0000-0000-00008A710000}"/>
    <cellStyle name="표준 16 4 3 5" xfId="29114" xr:uid="{00000000-0005-0000-0000-00008B710000}"/>
    <cellStyle name="표준 16 4 3 6" xfId="29115" xr:uid="{00000000-0005-0000-0000-00008C710000}"/>
    <cellStyle name="표준 16 4 4" xfId="29116" xr:uid="{00000000-0005-0000-0000-00008D710000}"/>
    <cellStyle name="표준 16 4 4 2" xfId="29117" xr:uid="{00000000-0005-0000-0000-00008E710000}"/>
    <cellStyle name="표준 16 4 5" xfId="29118" xr:uid="{00000000-0005-0000-0000-00008F710000}"/>
    <cellStyle name="표준 16 4 5 2" xfId="29119" xr:uid="{00000000-0005-0000-0000-000090710000}"/>
    <cellStyle name="표준 16 4 6" xfId="29120" xr:uid="{00000000-0005-0000-0000-000091710000}"/>
    <cellStyle name="표준 16 4 7" xfId="29121" xr:uid="{00000000-0005-0000-0000-000092710000}"/>
    <cellStyle name="표준 16 4 8" xfId="29122" xr:uid="{00000000-0005-0000-0000-000093710000}"/>
    <cellStyle name="표준 16 4 9" xfId="29123" xr:uid="{00000000-0005-0000-0000-000094710000}"/>
    <cellStyle name="표준 16 5" xfId="29124" xr:uid="{00000000-0005-0000-0000-000095710000}"/>
    <cellStyle name="표준 16 5 10" xfId="29125" xr:uid="{00000000-0005-0000-0000-000096710000}"/>
    <cellStyle name="표준 16 5 2" xfId="29126" xr:uid="{00000000-0005-0000-0000-000097710000}"/>
    <cellStyle name="표준 16 5 2 2" xfId="29127" xr:uid="{00000000-0005-0000-0000-000098710000}"/>
    <cellStyle name="표준 16 5 2 3" xfId="29128" xr:uid="{00000000-0005-0000-0000-000099710000}"/>
    <cellStyle name="표준 16 5 2 4" xfId="29129" xr:uid="{00000000-0005-0000-0000-00009A710000}"/>
    <cellStyle name="표준 16 5 2 5" xfId="29130" xr:uid="{00000000-0005-0000-0000-00009B710000}"/>
    <cellStyle name="표준 16 5 2 6" xfId="29131" xr:uid="{00000000-0005-0000-0000-00009C710000}"/>
    <cellStyle name="표준 16 5 3" xfId="29132" xr:uid="{00000000-0005-0000-0000-00009D710000}"/>
    <cellStyle name="표준 16 5 3 2" xfId="29133" xr:uid="{00000000-0005-0000-0000-00009E710000}"/>
    <cellStyle name="표준 16 5 4" xfId="29134" xr:uid="{00000000-0005-0000-0000-00009F710000}"/>
    <cellStyle name="표준 16 5 4 2" xfId="29135" xr:uid="{00000000-0005-0000-0000-0000A0710000}"/>
    <cellStyle name="표준 16 5 5" xfId="29136" xr:uid="{00000000-0005-0000-0000-0000A1710000}"/>
    <cellStyle name="표준 16 5 5 2" xfId="29137" xr:uid="{00000000-0005-0000-0000-0000A2710000}"/>
    <cellStyle name="표준 16 5 6" xfId="29138" xr:uid="{00000000-0005-0000-0000-0000A3710000}"/>
    <cellStyle name="표준 16 5 7" xfId="29139" xr:uid="{00000000-0005-0000-0000-0000A4710000}"/>
    <cellStyle name="표준 16 5 8" xfId="29140" xr:uid="{00000000-0005-0000-0000-0000A5710000}"/>
    <cellStyle name="표준 16 5 9" xfId="29141" xr:uid="{00000000-0005-0000-0000-0000A6710000}"/>
    <cellStyle name="표준 16 6" xfId="29142" xr:uid="{00000000-0005-0000-0000-0000A7710000}"/>
    <cellStyle name="표준 16 6 2" xfId="29143" xr:uid="{00000000-0005-0000-0000-0000A8710000}"/>
    <cellStyle name="표준 16 6 3" xfId="29144" xr:uid="{00000000-0005-0000-0000-0000A9710000}"/>
    <cellStyle name="표준 16 6 4" xfId="29145" xr:uid="{00000000-0005-0000-0000-0000AA710000}"/>
    <cellStyle name="표준 16 6 5" xfId="29146" xr:uid="{00000000-0005-0000-0000-0000AB710000}"/>
    <cellStyle name="표준 16 6 6" xfId="29147" xr:uid="{00000000-0005-0000-0000-0000AC710000}"/>
    <cellStyle name="표준 16 7" xfId="29148" xr:uid="{00000000-0005-0000-0000-0000AD710000}"/>
    <cellStyle name="표준 16 7 2" xfId="29149" xr:uid="{00000000-0005-0000-0000-0000AE710000}"/>
    <cellStyle name="표준 16 8" xfId="29150" xr:uid="{00000000-0005-0000-0000-0000AF710000}"/>
    <cellStyle name="표준 16 8 2" xfId="29151" xr:uid="{00000000-0005-0000-0000-0000B0710000}"/>
    <cellStyle name="표준 16 9" xfId="29152" xr:uid="{00000000-0005-0000-0000-0000B1710000}"/>
    <cellStyle name="표준 16 9 2" xfId="29153" xr:uid="{00000000-0005-0000-0000-0000B2710000}"/>
    <cellStyle name="표준 17" xfId="29154" xr:uid="{00000000-0005-0000-0000-0000B3710000}"/>
    <cellStyle name="표준 17 10" xfId="29155" xr:uid="{00000000-0005-0000-0000-0000B4710000}"/>
    <cellStyle name="표준 17 11" xfId="29156" xr:uid="{00000000-0005-0000-0000-0000B5710000}"/>
    <cellStyle name="표준 17 12" xfId="29157" xr:uid="{00000000-0005-0000-0000-0000B6710000}"/>
    <cellStyle name="표준 17 13" xfId="29158" xr:uid="{00000000-0005-0000-0000-0000B7710000}"/>
    <cellStyle name="표준 17 14" xfId="29159" xr:uid="{00000000-0005-0000-0000-0000B8710000}"/>
    <cellStyle name="표준 17 2" xfId="29160" xr:uid="{00000000-0005-0000-0000-0000B9710000}"/>
    <cellStyle name="표준 17 2 10" xfId="29161" xr:uid="{00000000-0005-0000-0000-0000BA710000}"/>
    <cellStyle name="표준 17 2 11" xfId="29162" xr:uid="{00000000-0005-0000-0000-0000BB710000}"/>
    <cellStyle name="표준 17 2 12" xfId="29163" xr:uid="{00000000-0005-0000-0000-0000BC710000}"/>
    <cellStyle name="표준 17 2 2" xfId="29164" xr:uid="{00000000-0005-0000-0000-0000BD710000}"/>
    <cellStyle name="표준 17 2 2 10" xfId="29165" xr:uid="{00000000-0005-0000-0000-0000BE710000}"/>
    <cellStyle name="표준 17 2 2 2" xfId="29166" xr:uid="{00000000-0005-0000-0000-0000BF710000}"/>
    <cellStyle name="표준 17 2 2 2 2" xfId="29167" xr:uid="{00000000-0005-0000-0000-0000C0710000}"/>
    <cellStyle name="표준 17 2 2 2 2 2" xfId="29168" xr:uid="{00000000-0005-0000-0000-0000C1710000}"/>
    <cellStyle name="표준 17 2 2 2 2 3" xfId="29169" xr:uid="{00000000-0005-0000-0000-0000C2710000}"/>
    <cellStyle name="표준 17 2 2 2 2 4" xfId="29170" xr:uid="{00000000-0005-0000-0000-0000C3710000}"/>
    <cellStyle name="표준 17 2 2 2 2 5" xfId="29171" xr:uid="{00000000-0005-0000-0000-0000C4710000}"/>
    <cellStyle name="표준 17 2 2 2 3" xfId="29172" xr:uid="{00000000-0005-0000-0000-0000C5710000}"/>
    <cellStyle name="표준 17 2 2 2 4" xfId="29173" xr:uid="{00000000-0005-0000-0000-0000C6710000}"/>
    <cellStyle name="표준 17 2 2 2 5" xfId="29174" xr:uid="{00000000-0005-0000-0000-0000C7710000}"/>
    <cellStyle name="표준 17 2 2 2 6" xfId="29175" xr:uid="{00000000-0005-0000-0000-0000C8710000}"/>
    <cellStyle name="표준 17 2 2 2 7" xfId="29176" xr:uid="{00000000-0005-0000-0000-0000C9710000}"/>
    <cellStyle name="표준 17 2 2 3" xfId="29177" xr:uid="{00000000-0005-0000-0000-0000CA710000}"/>
    <cellStyle name="표준 17 2 2 3 2" xfId="29178" xr:uid="{00000000-0005-0000-0000-0000CB710000}"/>
    <cellStyle name="표준 17 2 2 3 3" xfId="29179" xr:uid="{00000000-0005-0000-0000-0000CC710000}"/>
    <cellStyle name="표준 17 2 2 3 4" xfId="29180" xr:uid="{00000000-0005-0000-0000-0000CD710000}"/>
    <cellStyle name="표준 17 2 2 3 5" xfId="29181" xr:uid="{00000000-0005-0000-0000-0000CE710000}"/>
    <cellStyle name="표준 17 2 2 3 6" xfId="29182" xr:uid="{00000000-0005-0000-0000-0000CF710000}"/>
    <cellStyle name="표준 17 2 2 4" xfId="29183" xr:uid="{00000000-0005-0000-0000-0000D0710000}"/>
    <cellStyle name="표준 17 2 2 4 2" xfId="29184" xr:uid="{00000000-0005-0000-0000-0000D1710000}"/>
    <cellStyle name="표준 17 2 2 5" xfId="29185" xr:uid="{00000000-0005-0000-0000-0000D2710000}"/>
    <cellStyle name="표준 17 2 2 5 2" xfId="29186" xr:uid="{00000000-0005-0000-0000-0000D3710000}"/>
    <cellStyle name="표준 17 2 2 6" xfId="29187" xr:uid="{00000000-0005-0000-0000-0000D4710000}"/>
    <cellStyle name="표준 17 2 2 7" xfId="29188" xr:uid="{00000000-0005-0000-0000-0000D5710000}"/>
    <cellStyle name="표준 17 2 2 8" xfId="29189" xr:uid="{00000000-0005-0000-0000-0000D6710000}"/>
    <cellStyle name="표준 17 2 2 9" xfId="29190" xr:uid="{00000000-0005-0000-0000-0000D7710000}"/>
    <cellStyle name="표준 17 2 3" xfId="29191" xr:uid="{00000000-0005-0000-0000-0000D8710000}"/>
    <cellStyle name="표준 17 2 3 10" xfId="29192" xr:uid="{00000000-0005-0000-0000-0000D9710000}"/>
    <cellStyle name="표준 17 2 3 2" xfId="29193" xr:uid="{00000000-0005-0000-0000-0000DA710000}"/>
    <cellStyle name="표준 17 2 3 2 2" xfId="29194" xr:uid="{00000000-0005-0000-0000-0000DB710000}"/>
    <cellStyle name="표준 17 2 3 2 3" xfId="29195" xr:uid="{00000000-0005-0000-0000-0000DC710000}"/>
    <cellStyle name="표준 17 2 3 2 4" xfId="29196" xr:uid="{00000000-0005-0000-0000-0000DD710000}"/>
    <cellStyle name="표준 17 2 3 2 5" xfId="29197" xr:uid="{00000000-0005-0000-0000-0000DE710000}"/>
    <cellStyle name="표준 17 2 3 2 6" xfId="29198" xr:uid="{00000000-0005-0000-0000-0000DF710000}"/>
    <cellStyle name="표준 17 2 3 3" xfId="29199" xr:uid="{00000000-0005-0000-0000-0000E0710000}"/>
    <cellStyle name="표준 17 2 3 3 2" xfId="29200" xr:uid="{00000000-0005-0000-0000-0000E1710000}"/>
    <cellStyle name="표준 17 2 3 4" xfId="29201" xr:uid="{00000000-0005-0000-0000-0000E2710000}"/>
    <cellStyle name="표준 17 2 3 4 2" xfId="29202" xr:uid="{00000000-0005-0000-0000-0000E3710000}"/>
    <cellStyle name="표준 17 2 3 5" xfId="29203" xr:uid="{00000000-0005-0000-0000-0000E4710000}"/>
    <cellStyle name="표준 17 2 3 5 2" xfId="29204" xr:uid="{00000000-0005-0000-0000-0000E5710000}"/>
    <cellStyle name="표준 17 2 3 6" xfId="29205" xr:uid="{00000000-0005-0000-0000-0000E6710000}"/>
    <cellStyle name="표준 17 2 3 7" xfId="29206" xr:uid="{00000000-0005-0000-0000-0000E7710000}"/>
    <cellStyle name="표준 17 2 3 8" xfId="29207" xr:uid="{00000000-0005-0000-0000-0000E8710000}"/>
    <cellStyle name="표준 17 2 3 9" xfId="29208" xr:uid="{00000000-0005-0000-0000-0000E9710000}"/>
    <cellStyle name="표준 17 2 4" xfId="29209" xr:uid="{00000000-0005-0000-0000-0000EA710000}"/>
    <cellStyle name="표준 17 2 4 2" xfId="29210" xr:uid="{00000000-0005-0000-0000-0000EB710000}"/>
    <cellStyle name="표준 17 2 4 3" xfId="29211" xr:uid="{00000000-0005-0000-0000-0000EC710000}"/>
    <cellStyle name="표준 17 2 4 4" xfId="29212" xr:uid="{00000000-0005-0000-0000-0000ED710000}"/>
    <cellStyle name="표준 17 2 4 5" xfId="29213" xr:uid="{00000000-0005-0000-0000-0000EE710000}"/>
    <cellStyle name="표준 17 2 4 6" xfId="29214" xr:uid="{00000000-0005-0000-0000-0000EF710000}"/>
    <cellStyle name="표준 17 2 5" xfId="29215" xr:uid="{00000000-0005-0000-0000-0000F0710000}"/>
    <cellStyle name="표준 17 2 5 2" xfId="29216" xr:uid="{00000000-0005-0000-0000-0000F1710000}"/>
    <cellStyle name="표준 17 2 6" xfId="29217" xr:uid="{00000000-0005-0000-0000-0000F2710000}"/>
    <cellStyle name="표준 17 2 6 2" xfId="29218" xr:uid="{00000000-0005-0000-0000-0000F3710000}"/>
    <cellStyle name="표준 17 2 7" xfId="29219" xr:uid="{00000000-0005-0000-0000-0000F4710000}"/>
    <cellStyle name="표준 17 2 7 2" xfId="29220" xr:uid="{00000000-0005-0000-0000-0000F5710000}"/>
    <cellStyle name="표준 17 2 8" xfId="29221" xr:uid="{00000000-0005-0000-0000-0000F6710000}"/>
    <cellStyle name="표준 17 2 9" xfId="29222" xr:uid="{00000000-0005-0000-0000-0000F7710000}"/>
    <cellStyle name="표준 17 3" xfId="29223" xr:uid="{00000000-0005-0000-0000-0000F8710000}"/>
    <cellStyle name="표준 17 3 10" xfId="29224" xr:uid="{00000000-0005-0000-0000-0000F9710000}"/>
    <cellStyle name="표준 17 3 2" xfId="29225" xr:uid="{00000000-0005-0000-0000-0000FA710000}"/>
    <cellStyle name="표준 17 3 2 2" xfId="29226" xr:uid="{00000000-0005-0000-0000-0000FB710000}"/>
    <cellStyle name="표준 17 3 2 2 2" xfId="29227" xr:uid="{00000000-0005-0000-0000-0000FC710000}"/>
    <cellStyle name="표준 17 3 2 2 3" xfId="29228" xr:uid="{00000000-0005-0000-0000-0000FD710000}"/>
    <cellStyle name="표준 17 3 2 2 4" xfId="29229" xr:uid="{00000000-0005-0000-0000-0000FE710000}"/>
    <cellStyle name="표준 17 3 2 2 5" xfId="29230" xr:uid="{00000000-0005-0000-0000-0000FF710000}"/>
    <cellStyle name="표준 17 3 2 3" xfId="29231" xr:uid="{00000000-0005-0000-0000-000000720000}"/>
    <cellStyle name="표준 17 3 2 4" xfId="29232" xr:uid="{00000000-0005-0000-0000-000001720000}"/>
    <cellStyle name="표준 17 3 2 5" xfId="29233" xr:uid="{00000000-0005-0000-0000-000002720000}"/>
    <cellStyle name="표준 17 3 2 6" xfId="29234" xr:uid="{00000000-0005-0000-0000-000003720000}"/>
    <cellStyle name="표준 17 3 2 7" xfId="29235" xr:uid="{00000000-0005-0000-0000-000004720000}"/>
    <cellStyle name="표준 17 3 3" xfId="29236" xr:uid="{00000000-0005-0000-0000-000005720000}"/>
    <cellStyle name="표준 17 3 3 2" xfId="29237" xr:uid="{00000000-0005-0000-0000-000006720000}"/>
    <cellStyle name="표준 17 3 3 3" xfId="29238" xr:uid="{00000000-0005-0000-0000-000007720000}"/>
    <cellStyle name="표준 17 3 3 4" xfId="29239" xr:uid="{00000000-0005-0000-0000-000008720000}"/>
    <cellStyle name="표준 17 3 3 5" xfId="29240" xr:uid="{00000000-0005-0000-0000-000009720000}"/>
    <cellStyle name="표준 17 3 3 6" xfId="29241" xr:uid="{00000000-0005-0000-0000-00000A720000}"/>
    <cellStyle name="표준 17 3 4" xfId="29242" xr:uid="{00000000-0005-0000-0000-00000B720000}"/>
    <cellStyle name="표준 17 3 4 2" xfId="29243" xr:uid="{00000000-0005-0000-0000-00000C720000}"/>
    <cellStyle name="표준 17 3 5" xfId="29244" xr:uid="{00000000-0005-0000-0000-00000D720000}"/>
    <cellStyle name="표준 17 3 5 2" xfId="29245" xr:uid="{00000000-0005-0000-0000-00000E720000}"/>
    <cellStyle name="표준 17 3 6" xfId="29246" xr:uid="{00000000-0005-0000-0000-00000F720000}"/>
    <cellStyle name="표준 17 3 7" xfId="29247" xr:uid="{00000000-0005-0000-0000-000010720000}"/>
    <cellStyle name="표준 17 3 8" xfId="29248" xr:uid="{00000000-0005-0000-0000-000011720000}"/>
    <cellStyle name="표준 17 3 9" xfId="29249" xr:uid="{00000000-0005-0000-0000-000012720000}"/>
    <cellStyle name="표준 17 4" xfId="29250" xr:uid="{00000000-0005-0000-0000-000013720000}"/>
    <cellStyle name="표준 17 4 10" xfId="29251" xr:uid="{00000000-0005-0000-0000-000014720000}"/>
    <cellStyle name="표준 17 4 2" xfId="29252" xr:uid="{00000000-0005-0000-0000-000015720000}"/>
    <cellStyle name="표준 17 4 2 2" xfId="29253" xr:uid="{00000000-0005-0000-0000-000016720000}"/>
    <cellStyle name="표준 17 4 2 2 2" xfId="29254" xr:uid="{00000000-0005-0000-0000-000017720000}"/>
    <cellStyle name="표준 17 4 2 2 3" xfId="29255" xr:uid="{00000000-0005-0000-0000-000018720000}"/>
    <cellStyle name="표준 17 4 2 2 4" xfId="29256" xr:uid="{00000000-0005-0000-0000-000019720000}"/>
    <cellStyle name="표준 17 4 2 2 5" xfId="29257" xr:uid="{00000000-0005-0000-0000-00001A720000}"/>
    <cellStyle name="표준 17 4 2 3" xfId="29258" xr:uid="{00000000-0005-0000-0000-00001B720000}"/>
    <cellStyle name="표준 17 4 2 4" xfId="29259" xr:uid="{00000000-0005-0000-0000-00001C720000}"/>
    <cellStyle name="표준 17 4 2 5" xfId="29260" xr:uid="{00000000-0005-0000-0000-00001D720000}"/>
    <cellStyle name="표준 17 4 2 6" xfId="29261" xr:uid="{00000000-0005-0000-0000-00001E720000}"/>
    <cellStyle name="표준 17 4 2 7" xfId="29262" xr:uid="{00000000-0005-0000-0000-00001F720000}"/>
    <cellStyle name="표준 17 4 3" xfId="29263" xr:uid="{00000000-0005-0000-0000-000020720000}"/>
    <cellStyle name="표준 17 4 3 2" xfId="29264" xr:uid="{00000000-0005-0000-0000-000021720000}"/>
    <cellStyle name="표준 17 4 3 3" xfId="29265" xr:uid="{00000000-0005-0000-0000-000022720000}"/>
    <cellStyle name="표준 17 4 3 4" xfId="29266" xr:uid="{00000000-0005-0000-0000-000023720000}"/>
    <cellStyle name="표준 17 4 3 5" xfId="29267" xr:uid="{00000000-0005-0000-0000-000024720000}"/>
    <cellStyle name="표준 17 4 3 6" xfId="29268" xr:uid="{00000000-0005-0000-0000-000025720000}"/>
    <cellStyle name="표준 17 4 4" xfId="29269" xr:uid="{00000000-0005-0000-0000-000026720000}"/>
    <cellStyle name="표준 17 4 4 2" xfId="29270" xr:uid="{00000000-0005-0000-0000-000027720000}"/>
    <cellStyle name="표준 17 4 5" xfId="29271" xr:uid="{00000000-0005-0000-0000-000028720000}"/>
    <cellStyle name="표준 17 4 5 2" xfId="29272" xr:uid="{00000000-0005-0000-0000-000029720000}"/>
    <cellStyle name="표준 17 4 6" xfId="29273" xr:uid="{00000000-0005-0000-0000-00002A720000}"/>
    <cellStyle name="표준 17 4 7" xfId="29274" xr:uid="{00000000-0005-0000-0000-00002B720000}"/>
    <cellStyle name="표준 17 4 8" xfId="29275" xr:uid="{00000000-0005-0000-0000-00002C720000}"/>
    <cellStyle name="표준 17 4 9" xfId="29276" xr:uid="{00000000-0005-0000-0000-00002D720000}"/>
    <cellStyle name="표준 17 5" xfId="29277" xr:uid="{00000000-0005-0000-0000-00002E720000}"/>
    <cellStyle name="표준 17 5 10" xfId="29278" xr:uid="{00000000-0005-0000-0000-00002F720000}"/>
    <cellStyle name="표준 17 5 2" xfId="29279" xr:uid="{00000000-0005-0000-0000-000030720000}"/>
    <cellStyle name="표준 17 5 2 2" xfId="29280" xr:uid="{00000000-0005-0000-0000-000031720000}"/>
    <cellStyle name="표준 17 5 2 3" xfId="29281" xr:uid="{00000000-0005-0000-0000-000032720000}"/>
    <cellStyle name="표준 17 5 2 4" xfId="29282" xr:uid="{00000000-0005-0000-0000-000033720000}"/>
    <cellStyle name="표준 17 5 2 5" xfId="29283" xr:uid="{00000000-0005-0000-0000-000034720000}"/>
    <cellStyle name="표준 17 5 2 6" xfId="29284" xr:uid="{00000000-0005-0000-0000-000035720000}"/>
    <cellStyle name="표준 17 5 3" xfId="29285" xr:uid="{00000000-0005-0000-0000-000036720000}"/>
    <cellStyle name="표준 17 5 3 2" xfId="29286" xr:uid="{00000000-0005-0000-0000-000037720000}"/>
    <cellStyle name="표준 17 5 4" xfId="29287" xr:uid="{00000000-0005-0000-0000-000038720000}"/>
    <cellStyle name="표준 17 5 4 2" xfId="29288" xr:uid="{00000000-0005-0000-0000-000039720000}"/>
    <cellStyle name="표준 17 5 5" xfId="29289" xr:uid="{00000000-0005-0000-0000-00003A720000}"/>
    <cellStyle name="표준 17 5 5 2" xfId="29290" xr:uid="{00000000-0005-0000-0000-00003B720000}"/>
    <cellStyle name="표준 17 5 6" xfId="29291" xr:uid="{00000000-0005-0000-0000-00003C720000}"/>
    <cellStyle name="표준 17 5 7" xfId="29292" xr:uid="{00000000-0005-0000-0000-00003D720000}"/>
    <cellStyle name="표준 17 5 8" xfId="29293" xr:uid="{00000000-0005-0000-0000-00003E720000}"/>
    <cellStyle name="표준 17 5 9" xfId="29294" xr:uid="{00000000-0005-0000-0000-00003F720000}"/>
    <cellStyle name="표준 17 6" xfId="29295" xr:uid="{00000000-0005-0000-0000-000040720000}"/>
    <cellStyle name="표준 17 6 2" xfId="29296" xr:uid="{00000000-0005-0000-0000-000041720000}"/>
    <cellStyle name="표준 17 6 3" xfId="29297" xr:uid="{00000000-0005-0000-0000-000042720000}"/>
    <cellStyle name="표준 17 6 4" xfId="29298" xr:uid="{00000000-0005-0000-0000-000043720000}"/>
    <cellStyle name="표준 17 6 5" xfId="29299" xr:uid="{00000000-0005-0000-0000-000044720000}"/>
    <cellStyle name="표준 17 6 6" xfId="29300" xr:uid="{00000000-0005-0000-0000-000045720000}"/>
    <cellStyle name="표준 17 7" xfId="29301" xr:uid="{00000000-0005-0000-0000-000046720000}"/>
    <cellStyle name="표준 17 7 2" xfId="29302" xr:uid="{00000000-0005-0000-0000-000047720000}"/>
    <cellStyle name="표준 17 7 3" xfId="29303" xr:uid="{00000000-0005-0000-0000-000048720000}"/>
    <cellStyle name="표준 17 8" xfId="29304" xr:uid="{00000000-0005-0000-0000-000049720000}"/>
    <cellStyle name="표준 17 8 2" xfId="29305" xr:uid="{00000000-0005-0000-0000-00004A720000}"/>
    <cellStyle name="표준 17 9" xfId="29306" xr:uid="{00000000-0005-0000-0000-00004B720000}"/>
    <cellStyle name="표준 17 9 2" xfId="29307" xr:uid="{00000000-0005-0000-0000-00004C720000}"/>
    <cellStyle name="표준 18" xfId="29308" xr:uid="{00000000-0005-0000-0000-00004D720000}"/>
    <cellStyle name="표준 18 2" xfId="29309" xr:uid="{00000000-0005-0000-0000-00004E720000}"/>
    <cellStyle name="표준 18 3" xfId="29310" xr:uid="{00000000-0005-0000-0000-00004F720000}"/>
    <cellStyle name="표준 19" xfId="29311" xr:uid="{00000000-0005-0000-0000-000050720000}"/>
    <cellStyle name="표준 19 2" xfId="29312" xr:uid="{00000000-0005-0000-0000-000051720000}"/>
    <cellStyle name="표준 19 2 2" xfId="29313" xr:uid="{00000000-0005-0000-0000-000052720000}"/>
    <cellStyle name="표준 19 2 2 2" xfId="29314" xr:uid="{00000000-0005-0000-0000-000053720000}"/>
    <cellStyle name="표준 19 2 2 3" xfId="29315" xr:uid="{00000000-0005-0000-0000-000054720000}"/>
    <cellStyle name="표준 19 2 2 4" xfId="29316" xr:uid="{00000000-0005-0000-0000-000055720000}"/>
    <cellStyle name="표준 19 2 2 5" xfId="29317" xr:uid="{00000000-0005-0000-0000-000056720000}"/>
    <cellStyle name="표준 19 2 3" xfId="29318" xr:uid="{00000000-0005-0000-0000-000057720000}"/>
    <cellStyle name="표준 19 2 4" xfId="29319" xr:uid="{00000000-0005-0000-0000-000058720000}"/>
    <cellStyle name="표준 19 2 5" xfId="29320" xr:uid="{00000000-0005-0000-0000-000059720000}"/>
    <cellStyle name="표준 19 2 6" xfId="29321" xr:uid="{00000000-0005-0000-0000-00005A720000}"/>
    <cellStyle name="표준 19 3" xfId="29322" xr:uid="{00000000-0005-0000-0000-00005B720000}"/>
    <cellStyle name="표준 19 3 2" xfId="29323" xr:uid="{00000000-0005-0000-0000-00005C720000}"/>
    <cellStyle name="표준 19 3 3" xfId="29324" xr:uid="{00000000-0005-0000-0000-00005D720000}"/>
    <cellStyle name="표준 19 3 4" xfId="29325" xr:uid="{00000000-0005-0000-0000-00005E720000}"/>
    <cellStyle name="표준 19 3 5" xfId="29326" xr:uid="{00000000-0005-0000-0000-00005F720000}"/>
    <cellStyle name="표준 19 4" xfId="29327" xr:uid="{00000000-0005-0000-0000-000060720000}"/>
    <cellStyle name="표준 19 4 2" xfId="29328" xr:uid="{00000000-0005-0000-0000-000061720000}"/>
    <cellStyle name="표준 19 4 3" xfId="29329" xr:uid="{00000000-0005-0000-0000-000062720000}"/>
    <cellStyle name="표준 19 4 4" xfId="29330" xr:uid="{00000000-0005-0000-0000-000063720000}"/>
    <cellStyle name="표준 19 4 5" xfId="29331" xr:uid="{00000000-0005-0000-0000-000064720000}"/>
    <cellStyle name="표준 2" xfId="4" xr:uid="{00000000-0005-0000-0000-000065720000}"/>
    <cellStyle name="표준 2 10" xfId="81" xr:uid="{00000000-0005-0000-0000-000066720000}"/>
    <cellStyle name="표준 2 10 2" xfId="36887" xr:uid="{00000000-0005-0000-0000-000067720000}"/>
    <cellStyle name="표준 2 2" xfId="8" xr:uid="{00000000-0005-0000-0000-000068720000}"/>
    <cellStyle name="표준 2 2 2" xfId="21" xr:uid="{00000000-0005-0000-0000-000069720000}"/>
    <cellStyle name="표준 2 2 3" xfId="35" xr:uid="{00000000-0005-0000-0000-00006A720000}"/>
    <cellStyle name="표준 2 2 4" xfId="36" xr:uid="{00000000-0005-0000-0000-00006B720000}"/>
    <cellStyle name="표준 2 3" xfId="6" xr:uid="{00000000-0005-0000-0000-00006C720000}"/>
    <cellStyle name="표준 2 3 2" xfId="22" xr:uid="{00000000-0005-0000-0000-00006D720000}"/>
    <cellStyle name="표준 2 3 3" xfId="37" xr:uid="{00000000-0005-0000-0000-00006E720000}"/>
    <cellStyle name="표준 2 3 4" xfId="38" xr:uid="{00000000-0005-0000-0000-00006F720000}"/>
    <cellStyle name="표준 2 4" xfId="23" xr:uid="{00000000-0005-0000-0000-000070720000}"/>
    <cellStyle name="표준 2 4 2" xfId="29332" xr:uid="{00000000-0005-0000-0000-000071720000}"/>
    <cellStyle name="표준 2 5" xfId="39" xr:uid="{00000000-0005-0000-0000-000072720000}"/>
    <cellStyle name="표준 2 6" xfId="40" xr:uid="{00000000-0005-0000-0000-000073720000}"/>
    <cellStyle name="표준 2 7" xfId="52" xr:uid="{00000000-0005-0000-0000-000074720000}"/>
    <cellStyle name="표준 2 7 2" xfId="57" xr:uid="{00000000-0005-0000-0000-000075720000}"/>
    <cellStyle name="표준 2 7 2 2" xfId="65" xr:uid="{00000000-0005-0000-0000-000076720000}"/>
    <cellStyle name="표준 2 7 2 2 2" xfId="68" xr:uid="{00000000-0005-0000-0000-000077720000}"/>
    <cellStyle name="표준 2 7 2 2 2 2" xfId="69" xr:uid="{00000000-0005-0000-0000-000078720000}"/>
    <cellStyle name="표준 2 7 2 2 2 2 2" xfId="87" xr:uid="{00000000-0005-0000-0000-000079720000}"/>
    <cellStyle name="표준 2 7 2 2 2 2 2 2" xfId="29333" xr:uid="{00000000-0005-0000-0000-00007A720000}"/>
    <cellStyle name="표준 2 7 2 2 2 2 2 3" xfId="36893" xr:uid="{00000000-0005-0000-0000-00007B720000}"/>
    <cellStyle name="표준 2 7 2 2 2 2 2 3 2" xfId="36900" xr:uid="{590363FD-CB7E-4327-900F-33CFB4F8F264}"/>
    <cellStyle name="표준 2 7 2 2 2 2 2 3 2 2" xfId="36906" xr:uid="{9ECF4328-0327-4248-937A-0F7C737D1FC0}"/>
    <cellStyle name="표준 2 7 2 2 3" xfId="71" xr:uid="{00000000-0005-0000-0000-00007C720000}"/>
    <cellStyle name="표준 2 7 2 2 3 2" xfId="85" xr:uid="{00000000-0005-0000-0000-00007D720000}"/>
    <cellStyle name="표준 2 7 2 2 3 2 2" xfId="36891" xr:uid="{00000000-0005-0000-0000-00007E720000}"/>
    <cellStyle name="표준 2 7 2 2 3 2 2 2" xfId="36898" xr:uid="{FA8F2884-157C-49FE-9D6A-C06481AD4A16}"/>
    <cellStyle name="표준 2 7 2 2 4" xfId="83" xr:uid="{00000000-0005-0000-0000-00007F720000}"/>
    <cellStyle name="표준 2 7 2 2 5" xfId="36885" xr:uid="{00000000-0005-0000-0000-000080720000}"/>
    <cellStyle name="표준 2 7 2 2 5 2" xfId="36889" xr:uid="{00000000-0005-0000-0000-000081720000}"/>
    <cellStyle name="표준 2 7 2 2 5 2 2" xfId="36895" xr:uid="{F808071F-8CCC-4695-BFAF-C40055AC42C5}"/>
    <cellStyle name="표준 2 8" xfId="54" xr:uid="{00000000-0005-0000-0000-000082720000}"/>
    <cellStyle name="표준 2 9" xfId="62" xr:uid="{00000000-0005-0000-0000-000083720000}"/>
    <cellStyle name="표준 2 9 2" xfId="76" xr:uid="{00000000-0005-0000-0000-000084720000}"/>
    <cellStyle name="표준 20" xfId="29334" xr:uid="{00000000-0005-0000-0000-000085720000}"/>
    <cellStyle name="표준 21" xfId="29335" xr:uid="{00000000-0005-0000-0000-000086720000}"/>
    <cellStyle name="표준 22" xfId="29336" xr:uid="{00000000-0005-0000-0000-000087720000}"/>
    <cellStyle name="표준 23" xfId="29337" xr:uid="{00000000-0005-0000-0000-000088720000}"/>
    <cellStyle name="표준 23 10" xfId="29338" xr:uid="{00000000-0005-0000-0000-000089720000}"/>
    <cellStyle name="표준 23 2" xfId="29339" xr:uid="{00000000-0005-0000-0000-00008A720000}"/>
    <cellStyle name="표준 23 2 2" xfId="29340" xr:uid="{00000000-0005-0000-0000-00008B720000}"/>
    <cellStyle name="표준 23 2 2 2" xfId="29341" xr:uid="{00000000-0005-0000-0000-00008C720000}"/>
    <cellStyle name="표준 23 2 2 3" xfId="29342" xr:uid="{00000000-0005-0000-0000-00008D720000}"/>
    <cellStyle name="표준 23 2 2 4" xfId="29343" xr:uid="{00000000-0005-0000-0000-00008E720000}"/>
    <cellStyle name="표준 23 2 2 5" xfId="29344" xr:uid="{00000000-0005-0000-0000-00008F720000}"/>
    <cellStyle name="표준 23 2 3" xfId="29345" xr:uid="{00000000-0005-0000-0000-000090720000}"/>
    <cellStyle name="표준 23 2 4" xfId="29346" xr:uid="{00000000-0005-0000-0000-000091720000}"/>
    <cellStyle name="표준 23 2 5" xfId="29347" xr:uid="{00000000-0005-0000-0000-000092720000}"/>
    <cellStyle name="표준 23 2 6" xfId="29348" xr:uid="{00000000-0005-0000-0000-000093720000}"/>
    <cellStyle name="표준 23 2 7" xfId="29349" xr:uid="{00000000-0005-0000-0000-000094720000}"/>
    <cellStyle name="표준 23 3" xfId="29350" xr:uid="{00000000-0005-0000-0000-000095720000}"/>
    <cellStyle name="표준 23 3 2" xfId="29351" xr:uid="{00000000-0005-0000-0000-000096720000}"/>
    <cellStyle name="표준 23 3 3" xfId="29352" xr:uid="{00000000-0005-0000-0000-000097720000}"/>
    <cellStyle name="표준 23 3 4" xfId="29353" xr:uid="{00000000-0005-0000-0000-000098720000}"/>
    <cellStyle name="표준 23 3 5" xfId="29354" xr:uid="{00000000-0005-0000-0000-000099720000}"/>
    <cellStyle name="표준 23 3 6" xfId="29355" xr:uid="{00000000-0005-0000-0000-00009A720000}"/>
    <cellStyle name="표준 23 4" xfId="29356" xr:uid="{00000000-0005-0000-0000-00009B720000}"/>
    <cellStyle name="표준 23 4 2" xfId="29357" xr:uid="{00000000-0005-0000-0000-00009C720000}"/>
    <cellStyle name="표준 23 5" xfId="29358" xr:uid="{00000000-0005-0000-0000-00009D720000}"/>
    <cellStyle name="표준 23 5 2" xfId="29359" xr:uid="{00000000-0005-0000-0000-00009E720000}"/>
    <cellStyle name="표준 23 6" xfId="29360" xr:uid="{00000000-0005-0000-0000-00009F720000}"/>
    <cellStyle name="표준 23 7" xfId="29361" xr:uid="{00000000-0005-0000-0000-0000A0720000}"/>
    <cellStyle name="표준 23 8" xfId="29362" xr:uid="{00000000-0005-0000-0000-0000A1720000}"/>
    <cellStyle name="표준 23 9" xfId="29363" xr:uid="{00000000-0005-0000-0000-0000A2720000}"/>
    <cellStyle name="표준 24" xfId="29364" xr:uid="{00000000-0005-0000-0000-0000A3720000}"/>
    <cellStyle name="표준 24 2" xfId="29365" xr:uid="{00000000-0005-0000-0000-0000A4720000}"/>
    <cellStyle name="표준 24 2 2" xfId="29366" xr:uid="{00000000-0005-0000-0000-0000A5720000}"/>
    <cellStyle name="표준 24 3" xfId="29367" xr:uid="{00000000-0005-0000-0000-0000A6720000}"/>
    <cellStyle name="표준 24 3 2" xfId="29368" xr:uid="{00000000-0005-0000-0000-0000A7720000}"/>
    <cellStyle name="표준 24 4" xfId="29369" xr:uid="{00000000-0005-0000-0000-0000A8720000}"/>
    <cellStyle name="표준 24 4 2" xfId="29370" xr:uid="{00000000-0005-0000-0000-0000A9720000}"/>
    <cellStyle name="표준 24 5" xfId="29371" xr:uid="{00000000-0005-0000-0000-0000AA720000}"/>
    <cellStyle name="표준 24 5 2" xfId="29372" xr:uid="{00000000-0005-0000-0000-0000AB720000}"/>
    <cellStyle name="표준 24 6" xfId="29373" xr:uid="{00000000-0005-0000-0000-0000AC720000}"/>
    <cellStyle name="표준 24 7" xfId="29374" xr:uid="{00000000-0005-0000-0000-0000AD720000}"/>
    <cellStyle name="표준 25" xfId="29375" xr:uid="{00000000-0005-0000-0000-0000AE720000}"/>
    <cellStyle name="표준 25 10" xfId="29376" xr:uid="{00000000-0005-0000-0000-0000AF720000}"/>
    <cellStyle name="표준 25 2" xfId="29377" xr:uid="{00000000-0005-0000-0000-0000B0720000}"/>
    <cellStyle name="표준 25 2 2" xfId="29378" xr:uid="{00000000-0005-0000-0000-0000B1720000}"/>
    <cellStyle name="표준 25 2 3" xfId="29379" xr:uid="{00000000-0005-0000-0000-0000B2720000}"/>
    <cellStyle name="표준 25 2 4" xfId="29380" xr:uid="{00000000-0005-0000-0000-0000B3720000}"/>
    <cellStyle name="표준 25 2 5" xfId="29381" xr:uid="{00000000-0005-0000-0000-0000B4720000}"/>
    <cellStyle name="표준 25 2 6" xfId="29382" xr:uid="{00000000-0005-0000-0000-0000B5720000}"/>
    <cellStyle name="표준 25 3" xfId="29383" xr:uid="{00000000-0005-0000-0000-0000B6720000}"/>
    <cellStyle name="표준 25 3 2" xfId="29384" xr:uid="{00000000-0005-0000-0000-0000B7720000}"/>
    <cellStyle name="표준 25 4" xfId="29385" xr:uid="{00000000-0005-0000-0000-0000B8720000}"/>
    <cellStyle name="표준 25 4 2" xfId="29386" xr:uid="{00000000-0005-0000-0000-0000B9720000}"/>
    <cellStyle name="표준 25 5" xfId="29387" xr:uid="{00000000-0005-0000-0000-0000BA720000}"/>
    <cellStyle name="표준 25 5 2" xfId="29388" xr:uid="{00000000-0005-0000-0000-0000BB720000}"/>
    <cellStyle name="표준 25 6" xfId="29389" xr:uid="{00000000-0005-0000-0000-0000BC720000}"/>
    <cellStyle name="표준 25 7" xfId="29390" xr:uid="{00000000-0005-0000-0000-0000BD720000}"/>
    <cellStyle name="표준 25 8" xfId="29391" xr:uid="{00000000-0005-0000-0000-0000BE720000}"/>
    <cellStyle name="표준 25 9" xfId="29392" xr:uid="{00000000-0005-0000-0000-0000BF720000}"/>
    <cellStyle name="표준 26" xfId="29393" xr:uid="{00000000-0005-0000-0000-0000C0720000}"/>
    <cellStyle name="표준 26 2" xfId="29394" xr:uid="{00000000-0005-0000-0000-0000C1720000}"/>
    <cellStyle name="표준 26 3" xfId="29395" xr:uid="{00000000-0005-0000-0000-0000C2720000}"/>
    <cellStyle name="표준 26 4" xfId="29396" xr:uid="{00000000-0005-0000-0000-0000C3720000}"/>
    <cellStyle name="표준 26 5" xfId="29397" xr:uid="{00000000-0005-0000-0000-0000C4720000}"/>
    <cellStyle name="표준 26 6" xfId="29398" xr:uid="{00000000-0005-0000-0000-0000C5720000}"/>
    <cellStyle name="표준 27" xfId="29399" xr:uid="{00000000-0005-0000-0000-0000C6720000}"/>
    <cellStyle name="표준 27 2" xfId="29400" xr:uid="{00000000-0005-0000-0000-0000C7720000}"/>
    <cellStyle name="표준 27 3" xfId="29401" xr:uid="{00000000-0005-0000-0000-0000C8720000}"/>
    <cellStyle name="표준 28" xfId="29402" xr:uid="{00000000-0005-0000-0000-0000C9720000}"/>
    <cellStyle name="표준 28 2" xfId="29403" xr:uid="{00000000-0005-0000-0000-0000CA720000}"/>
    <cellStyle name="표준 29" xfId="29404" xr:uid="{00000000-0005-0000-0000-0000CB720000}"/>
    <cellStyle name="표준 29 2" xfId="29405" xr:uid="{00000000-0005-0000-0000-0000CC720000}"/>
    <cellStyle name="표준 3" xfId="12" xr:uid="{00000000-0005-0000-0000-0000CD720000}"/>
    <cellStyle name="표준 3 2" xfId="13" xr:uid="{00000000-0005-0000-0000-0000CE720000}"/>
    <cellStyle name="표준 3 3" xfId="18" xr:uid="{00000000-0005-0000-0000-0000CF720000}"/>
    <cellStyle name="표준 3 3 2" xfId="41" xr:uid="{00000000-0005-0000-0000-0000D0720000}"/>
    <cellStyle name="표준 3 4" xfId="42" xr:uid="{00000000-0005-0000-0000-0000D1720000}"/>
    <cellStyle name="표준 3 5" xfId="44" xr:uid="{00000000-0005-0000-0000-0000D2720000}"/>
    <cellStyle name="표준 3 5 2" xfId="47" xr:uid="{00000000-0005-0000-0000-0000D3720000}"/>
    <cellStyle name="표준 3 5 2 2" xfId="56" xr:uid="{00000000-0005-0000-0000-0000D4720000}"/>
    <cellStyle name="표준 3 5 2 2 2" xfId="61" xr:uid="{00000000-0005-0000-0000-0000D5720000}"/>
    <cellStyle name="표준 3 5 2 2 2 2" xfId="64" xr:uid="{00000000-0005-0000-0000-0000D6720000}"/>
    <cellStyle name="표준 3 5 2 2 2 3" xfId="77" xr:uid="{00000000-0005-0000-0000-0000D7720000}"/>
    <cellStyle name="표준 3 5 2 2 2 3 2" xfId="73" xr:uid="{00000000-0005-0000-0000-0000D8720000}"/>
    <cellStyle name="표준 3 5 2 2 3" xfId="80" xr:uid="{00000000-0005-0000-0000-0000D9720000}"/>
    <cellStyle name="표준 3 5 2 2 3 2" xfId="36886" xr:uid="{00000000-0005-0000-0000-0000DA720000}"/>
    <cellStyle name="표준 3 5 2 2 3 2 2" xfId="36896" xr:uid="{BC0BF084-0014-4D82-B798-427D4738D09A}"/>
    <cellStyle name="표준 3 5 2 2 3 3" xfId="36894" xr:uid="{B4CEAFB0-BC64-4F1A-BAB0-2478227D2E28}"/>
    <cellStyle name="표준 3 6" xfId="29406" xr:uid="{00000000-0005-0000-0000-0000DB720000}"/>
    <cellStyle name="표준 30" xfId="29407" xr:uid="{00000000-0005-0000-0000-0000DC720000}"/>
    <cellStyle name="표준 31" xfId="29408" xr:uid="{00000000-0005-0000-0000-0000DD720000}"/>
    <cellStyle name="표준 32" xfId="29409" xr:uid="{00000000-0005-0000-0000-0000DE720000}"/>
    <cellStyle name="표준 33" xfId="29410" xr:uid="{00000000-0005-0000-0000-0000DF720000}"/>
    <cellStyle name="표준 34" xfId="29411" xr:uid="{00000000-0005-0000-0000-0000E0720000}"/>
    <cellStyle name="표준 35" xfId="29412" xr:uid="{00000000-0005-0000-0000-0000E1720000}"/>
    <cellStyle name="표준 36" xfId="29413" xr:uid="{00000000-0005-0000-0000-0000E2720000}"/>
    <cellStyle name="표준 37" xfId="29414" xr:uid="{00000000-0005-0000-0000-0000E3720000}"/>
    <cellStyle name="표준 38" xfId="29415" xr:uid="{00000000-0005-0000-0000-0000E4720000}"/>
    <cellStyle name="표준 39" xfId="29416" xr:uid="{00000000-0005-0000-0000-0000E5720000}"/>
    <cellStyle name="표준 4" xfId="50" xr:uid="{00000000-0005-0000-0000-0000E6720000}"/>
    <cellStyle name="표준 4 10" xfId="29417" xr:uid="{00000000-0005-0000-0000-0000E7720000}"/>
    <cellStyle name="표준 4 10 2" xfId="29418" xr:uid="{00000000-0005-0000-0000-0000E8720000}"/>
    <cellStyle name="표준 4 11" xfId="29419" xr:uid="{00000000-0005-0000-0000-0000E9720000}"/>
    <cellStyle name="표준 4 11 10" xfId="29420" xr:uid="{00000000-0005-0000-0000-0000EA720000}"/>
    <cellStyle name="표준 4 11 2" xfId="29421" xr:uid="{00000000-0005-0000-0000-0000EB720000}"/>
    <cellStyle name="표준 4 11 2 2" xfId="29422" xr:uid="{00000000-0005-0000-0000-0000EC720000}"/>
    <cellStyle name="표준 4 11 2 2 2" xfId="29423" xr:uid="{00000000-0005-0000-0000-0000ED720000}"/>
    <cellStyle name="표준 4 11 2 2 3" xfId="29424" xr:uid="{00000000-0005-0000-0000-0000EE720000}"/>
    <cellStyle name="표준 4 11 2 2 4" xfId="29425" xr:uid="{00000000-0005-0000-0000-0000EF720000}"/>
    <cellStyle name="표준 4 11 2 2 5" xfId="29426" xr:uid="{00000000-0005-0000-0000-0000F0720000}"/>
    <cellStyle name="표준 4 11 2 3" xfId="29427" xr:uid="{00000000-0005-0000-0000-0000F1720000}"/>
    <cellStyle name="표준 4 11 2 4" xfId="29428" xr:uid="{00000000-0005-0000-0000-0000F2720000}"/>
    <cellStyle name="표준 4 11 2 5" xfId="29429" xr:uid="{00000000-0005-0000-0000-0000F3720000}"/>
    <cellStyle name="표준 4 11 2 6" xfId="29430" xr:uid="{00000000-0005-0000-0000-0000F4720000}"/>
    <cellStyle name="표준 4 11 2 7" xfId="29431" xr:uid="{00000000-0005-0000-0000-0000F5720000}"/>
    <cellStyle name="표준 4 11 3" xfId="29432" xr:uid="{00000000-0005-0000-0000-0000F6720000}"/>
    <cellStyle name="표준 4 11 3 2" xfId="29433" xr:uid="{00000000-0005-0000-0000-0000F7720000}"/>
    <cellStyle name="표준 4 11 3 3" xfId="29434" xr:uid="{00000000-0005-0000-0000-0000F8720000}"/>
    <cellStyle name="표준 4 11 3 4" xfId="29435" xr:uid="{00000000-0005-0000-0000-0000F9720000}"/>
    <cellStyle name="표준 4 11 3 5" xfId="29436" xr:uid="{00000000-0005-0000-0000-0000FA720000}"/>
    <cellStyle name="표준 4 11 3 6" xfId="29437" xr:uid="{00000000-0005-0000-0000-0000FB720000}"/>
    <cellStyle name="표준 4 11 4" xfId="29438" xr:uid="{00000000-0005-0000-0000-0000FC720000}"/>
    <cellStyle name="표준 4 11 4 2" xfId="29439" xr:uid="{00000000-0005-0000-0000-0000FD720000}"/>
    <cellStyle name="표준 4 11 5" xfId="29440" xr:uid="{00000000-0005-0000-0000-0000FE720000}"/>
    <cellStyle name="표준 4 11 5 2" xfId="29441" xr:uid="{00000000-0005-0000-0000-0000FF720000}"/>
    <cellStyle name="표준 4 11 6" xfId="29442" xr:uid="{00000000-0005-0000-0000-000000730000}"/>
    <cellStyle name="표준 4 11 7" xfId="29443" xr:uid="{00000000-0005-0000-0000-000001730000}"/>
    <cellStyle name="표준 4 11 8" xfId="29444" xr:uid="{00000000-0005-0000-0000-000002730000}"/>
    <cellStyle name="표준 4 11 9" xfId="29445" xr:uid="{00000000-0005-0000-0000-000003730000}"/>
    <cellStyle name="표준 4 12" xfId="29446" xr:uid="{00000000-0005-0000-0000-000004730000}"/>
    <cellStyle name="표준 4 12 10" xfId="29447" xr:uid="{00000000-0005-0000-0000-000005730000}"/>
    <cellStyle name="표준 4 12 2" xfId="29448" xr:uid="{00000000-0005-0000-0000-000006730000}"/>
    <cellStyle name="표준 4 12 2 2" xfId="29449" xr:uid="{00000000-0005-0000-0000-000007730000}"/>
    <cellStyle name="표준 4 12 3" xfId="29450" xr:uid="{00000000-0005-0000-0000-000008730000}"/>
    <cellStyle name="표준 4 12 3 2" xfId="29451" xr:uid="{00000000-0005-0000-0000-000009730000}"/>
    <cellStyle name="표준 4 12 4" xfId="29452" xr:uid="{00000000-0005-0000-0000-00000A730000}"/>
    <cellStyle name="표준 4 12 4 2" xfId="29453" xr:uid="{00000000-0005-0000-0000-00000B730000}"/>
    <cellStyle name="표준 4 12 5" xfId="29454" xr:uid="{00000000-0005-0000-0000-00000C730000}"/>
    <cellStyle name="표준 4 12 5 2" xfId="29455" xr:uid="{00000000-0005-0000-0000-00000D730000}"/>
    <cellStyle name="표준 4 12 6" xfId="29456" xr:uid="{00000000-0005-0000-0000-00000E730000}"/>
    <cellStyle name="표준 4 12 7" xfId="29457" xr:uid="{00000000-0005-0000-0000-00000F730000}"/>
    <cellStyle name="표준 4 12 8" xfId="29458" xr:uid="{00000000-0005-0000-0000-000010730000}"/>
    <cellStyle name="표준 4 12 9" xfId="29459" xr:uid="{00000000-0005-0000-0000-000011730000}"/>
    <cellStyle name="표준 4 13" xfId="29460" xr:uid="{00000000-0005-0000-0000-000012730000}"/>
    <cellStyle name="표준 4 13 2" xfId="29461" xr:uid="{00000000-0005-0000-0000-000013730000}"/>
    <cellStyle name="표준 4 13 2 2" xfId="29462" xr:uid="{00000000-0005-0000-0000-000014730000}"/>
    <cellStyle name="표준 4 13 3" xfId="29463" xr:uid="{00000000-0005-0000-0000-000015730000}"/>
    <cellStyle name="표준 4 13 3 2" xfId="29464" xr:uid="{00000000-0005-0000-0000-000016730000}"/>
    <cellStyle name="표준 4 13 4" xfId="29465" xr:uid="{00000000-0005-0000-0000-000017730000}"/>
    <cellStyle name="표준 4 13 4 2" xfId="29466" xr:uid="{00000000-0005-0000-0000-000018730000}"/>
    <cellStyle name="표준 4 13 5" xfId="29467" xr:uid="{00000000-0005-0000-0000-000019730000}"/>
    <cellStyle name="표준 4 13 5 2" xfId="29468" xr:uid="{00000000-0005-0000-0000-00001A730000}"/>
    <cellStyle name="표준 4 13 6" xfId="29469" xr:uid="{00000000-0005-0000-0000-00001B730000}"/>
    <cellStyle name="표준 4 14" xfId="29470" xr:uid="{00000000-0005-0000-0000-00001C730000}"/>
    <cellStyle name="표준 4 15" xfId="29471" xr:uid="{00000000-0005-0000-0000-00001D730000}"/>
    <cellStyle name="표준 4 15 2" xfId="29472" xr:uid="{00000000-0005-0000-0000-00001E730000}"/>
    <cellStyle name="표준 4 16" xfId="29473" xr:uid="{00000000-0005-0000-0000-00001F730000}"/>
    <cellStyle name="표준 4 16 2" xfId="29474" xr:uid="{00000000-0005-0000-0000-000020730000}"/>
    <cellStyle name="표준 4 17" xfId="29475" xr:uid="{00000000-0005-0000-0000-000021730000}"/>
    <cellStyle name="표준 4 17 2" xfId="29476" xr:uid="{00000000-0005-0000-0000-000022730000}"/>
    <cellStyle name="표준 4 18" xfId="29477" xr:uid="{00000000-0005-0000-0000-000023730000}"/>
    <cellStyle name="표준 4 18 2" xfId="29478" xr:uid="{00000000-0005-0000-0000-000024730000}"/>
    <cellStyle name="표준 4 19" xfId="29479" xr:uid="{00000000-0005-0000-0000-000025730000}"/>
    <cellStyle name="표준 4 2" xfId="59" xr:uid="{00000000-0005-0000-0000-000026730000}"/>
    <cellStyle name="표준 4 2 10" xfId="29480" xr:uid="{00000000-0005-0000-0000-000027730000}"/>
    <cellStyle name="표준 4 2 10 2" xfId="29481" xr:uid="{00000000-0005-0000-0000-000028730000}"/>
    <cellStyle name="표준 4 2 10 3" xfId="29482" xr:uid="{00000000-0005-0000-0000-000029730000}"/>
    <cellStyle name="표준 4 2 11" xfId="29483" xr:uid="{00000000-0005-0000-0000-00002A730000}"/>
    <cellStyle name="표준 4 2 11 2" xfId="29484" xr:uid="{00000000-0005-0000-0000-00002B730000}"/>
    <cellStyle name="표준 4 2 12" xfId="29485" xr:uid="{00000000-0005-0000-0000-00002C730000}"/>
    <cellStyle name="표준 4 2 12 2" xfId="29486" xr:uid="{00000000-0005-0000-0000-00002D730000}"/>
    <cellStyle name="표준 4 2 13" xfId="29487" xr:uid="{00000000-0005-0000-0000-00002E730000}"/>
    <cellStyle name="표준 4 2 13 2" xfId="29488" xr:uid="{00000000-0005-0000-0000-00002F730000}"/>
    <cellStyle name="표준 4 2 14" xfId="29489" xr:uid="{00000000-0005-0000-0000-000030730000}"/>
    <cellStyle name="표준 4 2 15" xfId="29490" xr:uid="{00000000-0005-0000-0000-000031730000}"/>
    <cellStyle name="표준 4 2 16" xfId="29491" xr:uid="{00000000-0005-0000-0000-000032730000}"/>
    <cellStyle name="표준 4 2 17" xfId="29492" xr:uid="{00000000-0005-0000-0000-000033730000}"/>
    <cellStyle name="표준 4 2 18" xfId="29493" xr:uid="{00000000-0005-0000-0000-000034730000}"/>
    <cellStyle name="표준 4 2 2" xfId="66" xr:uid="{00000000-0005-0000-0000-000035730000}"/>
    <cellStyle name="표준 4 2 2 10" xfId="29494" xr:uid="{00000000-0005-0000-0000-000036730000}"/>
    <cellStyle name="표준 4 2 2 10 2" xfId="29495" xr:uid="{00000000-0005-0000-0000-000037730000}"/>
    <cellStyle name="표준 4 2 2 11" xfId="29496" xr:uid="{00000000-0005-0000-0000-000038730000}"/>
    <cellStyle name="표준 4 2 2 12" xfId="29497" xr:uid="{00000000-0005-0000-0000-000039730000}"/>
    <cellStyle name="표준 4 2 2 13" xfId="29498" xr:uid="{00000000-0005-0000-0000-00003A730000}"/>
    <cellStyle name="표준 4 2 2 14" xfId="29499" xr:uid="{00000000-0005-0000-0000-00003B730000}"/>
    <cellStyle name="표준 4 2 2 15" xfId="29500" xr:uid="{00000000-0005-0000-0000-00003C730000}"/>
    <cellStyle name="표준 4 2 2 2" xfId="29501" xr:uid="{00000000-0005-0000-0000-00003D730000}"/>
    <cellStyle name="표준 4 2 2 2 10" xfId="29502" xr:uid="{00000000-0005-0000-0000-00003E730000}"/>
    <cellStyle name="표준 4 2 2 2 11" xfId="29503" xr:uid="{00000000-0005-0000-0000-00003F730000}"/>
    <cellStyle name="표준 4 2 2 2 12" xfId="29504" xr:uid="{00000000-0005-0000-0000-000040730000}"/>
    <cellStyle name="표준 4 2 2 2 13" xfId="29505" xr:uid="{00000000-0005-0000-0000-000041730000}"/>
    <cellStyle name="표준 4 2 2 2 2" xfId="29506" xr:uid="{00000000-0005-0000-0000-000042730000}"/>
    <cellStyle name="표준 4 2 2 2 2 10" xfId="29507" xr:uid="{00000000-0005-0000-0000-000043730000}"/>
    <cellStyle name="표준 4 2 2 2 2 2" xfId="29508" xr:uid="{00000000-0005-0000-0000-000044730000}"/>
    <cellStyle name="표준 4 2 2 2 2 2 2" xfId="29509" xr:uid="{00000000-0005-0000-0000-000045730000}"/>
    <cellStyle name="표준 4 2 2 2 2 2 2 2" xfId="29510" xr:uid="{00000000-0005-0000-0000-000046730000}"/>
    <cellStyle name="표준 4 2 2 2 2 2 2 3" xfId="29511" xr:uid="{00000000-0005-0000-0000-000047730000}"/>
    <cellStyle name="표준 4 2 2 2 2 2 2 4" xfId="29512" xr:uid="{00000000-0005-0000-0000-000048730000}"/>
    <cellStyle name="표준 4 2 2 2 2 2 2 5" xfId="29513" xr:uid="{00000000-0005-0000-0000-000049730000}"/>
    <cellStyle name="표준 4 2 2 2 2 2 3" xfId="29514" xr:uid="{00000000-0005-0000-0000-00004A730000}"/>
    <cellStyle name="표준 4 2 2 2 2 2 4" xfId="29515" xr:uid="{00000000-0005-0000-0000-00004B730000}"/>
    <cellStyle name="표준 4 2 2 2 2 2 5" xfId="29516" xr:uid="{00000000-0005-0000-0000-00004C730000}"/>
    <cellStyle name="표준 4 2 2 2 2 2 6" xfId="29517" xr:uid="{00000000-0005-0000-0000-00004D730000}"/>
    <cellStyle name="표준 4 2 2 2 2 2 7" xfId="29518" xr:uid="{00000000-0005-0000-0000-00004E730000}"/>
    <cellStyle name="표준 4 2 2 2 2 3" xfId="29519" xr:uid="{00000000-0005-0000-0000-00004F730000}"/>
    <cellStyle name="표준 4 2 2 2 2 3 2" xfId="29520" xr:uid="{00000000-0005-0000-0000-000050730000}"/>
    <cellStyle name="표준 4 2 2 2 2 3 3" xfId="29521" xr:uid="{00000000-0005-0000-0000-000051730000}"/>
    <cellStyle name="표준 4 2 2 2 2 3 4" xfId="29522" xr:uid="{00000000-0005-0000-0000-000052730000}"/>
    <cellStyle name="표준 4 2 2 2 2 3 5" xfId="29523" xr:uid="{00000000-0005-0000-0000-000053730000}"/>
    <cellStyle name="표준 4 2 2 2 2 3 6" xfId="29524" xr:uid="{00000000-0005-0000-0000-000054730000}"/>
    <cellStyle name="표준 4 2 2 2 2 4" xfId="29525" xr:uid="{00000000-0005-0000-0000-000055730000}"/>
    <cellStyle name="표준 4 2 2 2 2 4 2" xfId="29526" xr:uid="{00000000-0005-0000-0000-000056730000}"/>
    <cellStyle name="표준 4 2 2 2 2 4 3" xfId="29527" xr:uid="{00000000-0005-0000-0000-000057730000}"/>
    <cellStyle name="표준 4 2 2 2 2 5" xfId="29528" xr:uid="{00000000-0005-0000-0000-000058730000}"/>
    <cellStyle name="표준 4 2 2 2 2 5 2" xfId="29529" xr:uid="{00000000-0005-0000-0000-000059730000}"/>
    <cellStyle name="표준 4 2 2 2 2 6" xfId="29530" xr:uid="{00000000-0005-0000-0000-00005A730000}"/>
    <cellStyle name="표준 4 2 2 2 2 7" xfId="29531" xr:uid="{00000000-0005-0000-0000-00005B730000}"/>
    <cellStyle name="표준 4 2 2 2 2 8" xfId="29532" xr:uid="{00000000-0005-0000-0000-00005C730000}"/>
    <cellStyle name="표준 4 2 2 2 2 9" xfId="29533" xr:uid="{00000000-0005-0000-0000-00005D730000}"/>
    <cellStyle name="표준 4 2 2 2 3" xfId="29534" xr:uid="{00000000-0005-0000-0000-00005E730000}"/>
    <cellStyle name="표준 4 2 2 2 3 10" xfId="29535" xr:uid="{00000000-0005-0000-0000-00005F730000}"/>
    <cellStyle name="표준 4 2 2 2 3 2" xfId="29536" xr:uid="{00000000-0005-0000-0000-000060730000}"/>
    <cellStyle name="표준 4 2 2 2 3 2 2" xfId="29537" xr:uid="{00000000-0005-0000-0000-000061730000}"/>
    <cellStyle name="표준 4 2 2 2 3 2 3" xfId="29538" xr:uid="{00000000-0005-0000-0000-000062730000}"/>
    <cellStyle name="표준 4 2 2 2 3 2 4" xfId="29539" xr:uid="{00000000-0005-0000-0000-000063730000}"/>
    <cellStyle name="표준 4 2 2 2 3 2 5" xfId="29540" xr:uid="{00000000-0005-0000-0000-000064730000}"/>
    <cellStyle name="표준 4 2 2 2 3 2 6" xfId="29541" xr:uid="{00000000-0005-0000-0000-000065730000}"/>
    <cellStyle name="표준 4 2 2 2 3 3" xfId="29542" xr:uid="{00000000-0005-0000-0000-000066730000}"/>
    <cellStyle name="표준 4 2 2 2 3 3 2" xfId="29543" xr:uid="{00000000-0005-0000-0000-000067730000}"/>
    <cellStyle name="표준 4 2 2 2 3 3 3" xfId="29544" xr:uid="{00000000-0005-0000-0000-000068730000}"/>
    <cellStyle name="표준 4 2 2 2 3 4" xfId="29545" xr:uid="{00000000-0005-0000-0000-000069730000}"/>
    <cellStyle name="표준 4 2 2 2 3 4 2" xfId="29546" xr:uid="{00000000-0005-0000-0000-00006A730000}"/>
    <cellStyle name="표준 4 2 2 2 3 4 3" xfId="29547" xr:uid="{00000000-0005-0000-0000-00006B730000}"/>
    <cellStyle name="표준 4 2 2 2 3 5" xfId="29548" xr:uid="{00000000-0005-0000-0000-00006C730000}"/>
    <cellStyle name="표준 4 2 2 2 3 5 2" xfId="29549" xr:uid="{00000000-0005-0000-0000-00006D730000}"/>
    <cellStyle name="표준 4 2 2 2 3 6" xfId="29550" xr:uid="{00000000-0005-0000-0000-00006E730000}"/>
    <cellStyle name="표준 4 2 2 2 3 7" xfId="29551" xr:uid="{00000000-0005-0000-0000-00006F730000}"/>
    <cellStyle name="표준 4 2 2 2 3 8" xfId="29552" xr:uid="{00000000-0005-0000-0000-000070730000}"/>
    <cellStyle name="표준 4 2 2 2 3 9" xfId="29553" xr:uid="{00000000-0005-0000-0000-000071730000}"/>
    <cellStyle name="표준 4 2 2 2 4" xfId="29554" xr:uid="{00000000-0005-0000-0000-000072730000}"/>
    <cellStyle name="표준 4 2 2 2 4 10" xfId="29555" xr:uid="{00000000-0005-0000-0000-000073730000}"/>
    <cellStyle name="표준 4 2 2 2 4 2" xfId="29556" xr:uid="{00000000-0005-0000-0000-000074730000}"/>
    <cellStyle name="표준 4 2 2 2 4 2 2" xfId="29557" xr:uid="{00000000-0005-0000-0000-000075730000}"/>
    <cellStyle name="표준 4 2 2 2 4 2 3" xfId="29558" xr:uid="{00000000-0005-0000-0000-000076730000}"/>
    <cellStyle name="표준 4 2 2 2 4 3" xfId="29559" xr:uid="{00000000-0005-0000-0000-000077730000}"/>
    <cellStyle name="표준 4 2 2 2 4 3 2" xfId="29560" xr:uid="{00000000-0005-0000-0000-000078730000}"/>
    <cellStyle name="표준 4 2 2 2 4 3 3" xfId="29561" xr:uid="{00000000-0005-0000-0000-000079730000}"/>
    <cellStyle name="표준 4 2 2 2 4 4" xfId="29562" xr:uid="{00000000-0005-0000-0000-00007A730000}"/>
    <cellStyle name="표준 4 2 2 2 4 4 2" xfId="29563" xr:uid="{00000000-0005-0000-0000-00007B730000}"/>
    <cellStyle name="표준 4 2 2 2 4 4 3" xfId="29564" xr:uid="{00000000-0005-0000-0000-00007C730000}"/>
    <cellStyle name="표준 4 2 2 2 4 5" xfId="29565" xr:uid="{00000000-0005-0000-0000-00007D730000}"/>
    <cellStyle name="표준 4 2 2 2 4 5 2" xfId="29566" xr:uid="{00000000-0005-0000-0000-00007E730000}"/>
    <cellStyle name="표준 4 2 2 2 4 6" xfId="29567" xr:uid="{00000000-0005-0000-0000-00007F730000}"/>
    <cellStyle name="표준 4 2 2 2 4 7" xfId="29568" xr:uid="{00000000-0005-0000-0000-000080730000}"/>
    <cellStyle name="표준 4 2 2 2 4 8" xfId="29569" xr:uid="{00000000-0005-0000-0000-000081730000}"/>
    <cellStyle name="표준 4 2 2 2 4 9" xfId="29570" xr:uid="{00000000-0005-0000-0000-000082730000}"/>
    <cellStyle name="표준 4 2 2 2 5" xfId="29571" xr:uid="{00000000-0005-0000-0000-000083730000}"/>
    <cellStyle name="표준 4 2 2 2 5 2" xfId="29572" xr:uid="{00000000-0005-0000-0000-000084730000}"/>
    <cellStyle name="표준 4 2 2 2 5 2 2" xfId="29573" xr:uid="{00000000-0005-0000-0000-000085730000}"/>
    <cellStyle name="표준 4 2 2 2 5 3" xfId="29574" xr:uid="{00000000-0005-0000-0000-000086730000}"/>
    <cellStyle name="표준 4 2 2 2 5 4" xfId="29575" xr:uid="{00000000-0005-0000-0000-000087730000}"/>
    <cellStyle name="표준 4 2 2 2 6" xfId="29576" xr:uid="{00000000-0005-0000-0000-000088730000}"/>
    <cellStyle name="표준 4 2 2 2 6 2" xfId="29577" xr:uid="{00000000-0005-0000-0000-000089730000}"/>
    <cellStyle name="표준 4 2 2 2 6 3" xfId="29578" xr:uid="{00000000-0005-0000-0000-00008A730000}"/>
    <cellStyle name="표준 4 2 2 2 7" xfId="29579" xr:uid="{00000000-0005-0000-0000-00008B730000}"/>
    <cellStyle name="표준 4 2 2 2 7 2" xfId="29580" xr:uid="{00000000-0005-0000-0000-00008C730000}"/>
    <cellStyle name="표준 4 2 2 2 7 3" xfId="29581" xr:uid="{00000000-0005-0000-0000-00008D730000}"/>
    <cellStyle name="표준 4 2 2 2 8" xfId="29582" xr:uid="{00000000-0005-0000-0000-00008E730000}"/>
    <cellStyle name="표준 4 2 2 2 8 2" xfId="29583" xr:uid="{00000000-0005-0000-0000-00008F730000}"/>
    <cellStyle name="표준 4 2 2 2 8 3" xfId="29584" xr:uid="{00000000-0005-0000-0000-000090730000}"/>
    <cellStyle name="표준 4 2 2 2 9" xfId="29585" xr:uid="{00000000-0005-0000-0000-000091730000}"/>
    <cellStyle name="표준 4 2 2 3" xfId="29586" xr:uid="{00000000-0005-0000-0000-000092730000}"/>
    <cellStyle name="표준 4 2 2 3 10" xfId="29587" xr:uid="{00000000-0005-0000-0000-000093730000}"/>
    <cellStyle name="표준 4 2 2 3 2" xfId="29588" xr:uid="{00000000-0005-0000-0000-000094730000}"/>
    <cellStyle name="표준 4 2 2 3 2 2" xfId="29589" xr:uid="{00000000-0005-0000-0000-000095730000}"/>
    <cellStyle name="표준 4 2 2 3 2 2 2" xfId="29590" xr:uid="{00000000-0005-0000-0000-000096730000}"/>
    <cellStyle name="표준 4 2 2 3 2 2 3" xfId="29591" xr:uid="{00000000-0005-0000-0000-000097730000}"/>
    <cellStyle name="표준 4 2 2 3 2 2 4" xfId="29592" xr:uid="{00000000-0005-0000-0000-000098730000}"/>
    <cellStyle name="표준 4 2 2 3 2 2 5" xfId="29593" xr:uid="{00000000-0005-0000-0000-000099730000}"/>
    <cellStyle name="표준 4 2 2 3 2 3" xfId="29594" xr:uid="{00000000-0005-0000-0000-00009A730000}"/>
    <cellStyle name="표준 4 2 2 3 2 4" xfId="29595" xr:uid="{00000000-0005-0000-0000-00009B730000}"/>
    <cellStyle name="표준 4 2 2 3 2 5" xfId="29596" xr:uid="{00000000-0005-0000-0000-00009C730000}"/>
    <cellStyle name="표준 4 2 2 3 2 6" xfId="29597" xr:uid="{00000000-0005-0000-0000-00009D730000}"/>
    <cellStyle name="표준 4 2 2 3 2 7" xfId="29598" xr:uid="{00000000-0005-0000-0000-00009E730000}"/>
    <cellStyle name="표준 4 2 2 3 3" xfId="29599" xr:uid="{00000000-0005-0000-0000-00009F730000}"/>
    <cellStyle name="표준 4 2 2 3 3 2" xfId="29600" xr:uid="{00000000-0005-0000-0000-0000A0730000}"/>
    <cellStyle name="표준 4 2 2 3 3 3" xfId="29601" xr:uid="{00000000-0005-0000-0000-0000A1730000}"/>
    <cellStyle name="표준 4 2 2 3 3 4" xfId="29602" xr:uid="{00000000-0005-0000-0000-0000A2730000}"/>
    <cellStyle name="표준 4 2 2 3 3 5" xfId="29603" xr:uid="{00000000-0005-0000-0000-0000A3730000}"/>
    <cellStyle name="표준 4 2 2 3 3 6" xfId="29604" xr:uid="{00000000-0005-0000-0000-0000A4730000}"/>
    <cellStyle name="표준 4 2 2 3 4" xfId="29605" xr:uid="{00000000-0005-0000-0000-0000A5730000}"/>
    <cellStyle name="표준 4 2 2 3 4 2" xfId="29606" xr:uid="{00000000-0005-0000-0000-0000A6730000}"/>
    <cellStyle name="표준 4 2 2 3 4 3" xfId="29607" xr:uid="{00000000-0005-0000-0000-0000A7730000}"/>
    <cellStyle name="표준 4 2 2 3 5" xfId="29608" xr:uid="{00000000-0005-0000-0000-0000A8730000}"/>
    <cellStyle name="표준 4 2 2 3 5 2" xfId="29609" xr:uid="{00000000-0005-0000-0000-0000A9730000}"/>
    <cellStyle name="표준 4 2 2 3 6" xfId="29610" xr:uid="{00000000-0005-0000-0000-0000AA730000}"/>
    <cellStyle name="표준 4 2 2 3 7" xfId="29611" xr:uid="{00000000-0005-0000-0000-0000AB730000}"/>
    <cellStyle name="표준 4 2 2 3 8" xfId="29612" xr:uid="{00000000-0005-0000-0000-0000AC730000}"/>
    <cellStyle name="표준 4 2 2 3 9" xfId="29613" xr:uid="{00000000-0005-0000-0000-0000AD730000}"/>
    <cellStyle name="표준 4 2 2 4" xfId="29614" xr:uid="{00000000-0005-0000-0000-0000AE730000}"/>
    <cellStyle name="표준 4 2 2 4 10" xfId="29615" xr:uid="{00000000-0005-0000-0000-0000AF730000}"/>
    <cellStyle name="표준 4 2 2 4 2" xfId="29616" xr:uid="{00000000-0005-0000-0000-0000B0730000}"/>
    <cellStyle name="표준 4 2 2 4 2 2" xfId="29617" xr:uid="{00000000-0005-0000-0000-0000B1730000}"/>
    <cellStyle name="표준 4 2 2 4 2 2 2" xfId="29618" xr:uid="{00000000-0005-0000-0000-0000B2730000}"/>
    <cellStyle name="표준 4 2 2 4 2 2 3" xfId="29619" xr:uid="{00000000-0005-0000-0000-0000B3730000}"/>
    <cellStyle name="표준 4 2 2 4 2 2 4" xfId="29620" xr:uid="{00000000-0005-0000-0000-0000B4730000}"/>
    <cellStyle name="표준 4 2 2 4 2 2 5" xfId="29621" xr:uid="{00000000-0005-0000-0000-0000B5730000}"/>
    <cellStyle name="표준 4 2 2 4 2 3" xfId="29622" xr:uid="{00000000-0005-0000-0000-0000B6730000}"/>
    <cellStyle name="표준 4 2 2 4 2 4" xfId="29623" xr:uid="{00000000-0005-0000-0000-0000B7730000}"/>
    <cellStyle name="표준 4 2 2 4 2 5" xfId="29624" xr:uid="{00000000-0005-0000-0000-0000B8730000}"/>
    <cellStyle name="표준 4 2 2 4 2 6" xfId="29625" xr:uid="{00000000-0005-0000-0000-0000B9730000}"/>
    <cellStyle name="표준 4 2 2 4 2 7" xfId="29626" xr:uid="{00000000-0005-0000-0000-0000BA730000}"/>
    <cellStyle name="표준 4 2 2 4 3" xfId="29627" xr:uid="{00000000-0005-0000-0000-0000BB730000}"/>
    <cellStyle name="표준 4 2 2 4 3 2" xfId="29628" xr:uid="{00000000-0005-0000-0000-0000BC730000}"/>
    <cellStyle name="표준 4 2 2 4 3 3" xfId="29629" xr:uid="{00000000-0005-0000-0000-0000BD730000}"/>
    <cellStyle name="표준 4 2 2 4 3 4" xfId="29630" xr:uid="{00000000-0005-0000-0000-0000BE730000}"/>
    <cellStyle name="표준 4 2 2 4 3 5" xfId="29631" xr:uid="{00000000-0005-0000-0000-0000BF730000}"/>
    <cellStyle name="표준 4 2 2 4 3 6" xfId="29632" xr:uid="{00000000-0005-0000-0000-0000C0730000}"/>
    <cellStyle name="표준 4 2 2 4 4" xfId="29633" xr:uid="{00000000-0005-0000-0000-0000C1730000}"/>
    <cellStyle name="표준 4 2 2 4 4 2" xfId="29634" xr:uid="{00000000-0005-0000-0000-0000C2730000}"/>
    <cellStyle name="표준 4 2 2 4 4 3" xfId="29635" xr:uid="{00000000-0005-0000-0000-0000C3730000}"/>
    <cellStyle name="표준 4 2 2 4 5" xfId="29636" xr:uid="{00000000-0005-0000-0000-0000C4730000}"/>
    <cellStyle name="표준 4 2 2 4 5 2" xfId="29637" xr:uid="{00000000-0005-0000-0000-0000C5730000}"/>
    <cellStyle name="표준 4 2 2 4 6" xfId="29638" xr:uid="{00000000-0005-0000-0000-0000C6730000}"/>
    <cellStyle name="표준 4 2 2 4 7" xfId="29639" xr:uid="{00000000-0005-0000-0000-0000C7730000}"/>
    <cellStyle name="표준 4 2 2 4 8" xfId="29640" xr:uid="{00000000-0005-0000-0000-0000C8730000}"/>
    <cellStyle name="표준 4 2 2 4 9" xfId="29641" xr:uid="{00000000-0005-0000-0000-0000C9730000}"/>
    <cellStyle name="표준 4 2 2 5" xfId="29642" xr:uid="{00000000-0005-0000-0000-0000CA730000}"/>
    <cellStyle name="표준 4 2 2 5 10" xfId="29643" xr:uid="{00000000-0005-0000-0000-0000CB730000}"/>
    <cellStyle name="표준 4 2 2 5 2" xfId="29644" xr:uid="{00000000-0005-0000-0000-0000CC730000}"/>
    <cellStyle name="표준 4 2 2 5 2 2" xfId="29645" xr:uid="{00000000-0005-0000-0000-0000CD730000}"/>
    <cellStyle name="표준 4 2 2 5 2 3" xfId="29646" xr:uid="{00000000-0005-0000-0000-0000CE730000}"/>
    <cellStyle name="표준 4 2 2 5 2 4" xfId="29647" xr:uid="{00000000-0005-0000-0000-0000CF730000}"/>
    <cellStyle name="표준 4 2 2 5 2 5" xfId="29648" xr:uid="{00000000-0005-0000-0000-0000D0730000}"/>
    <cellStyle name="표준 4 2 2 5 2 6" xfId="29649" xr:uid="{00000000-0005-0000-0000-0000D1730000}"/>
    <cellStyle name="표준 4 2 2 5 3" xfId="29650" xr:uid="{00000000-0005-0000-0000-0000D2730000}"/>
    <cellStyle name="표준 4 2 2 5 3 2" xfId="29651" xr:uid="{00000000-0005-0000-0000-0000D3730000}"/>
    <cellStyle name="표준 4 2 2 5 3 3" xfId="29652" xr:uid="{00000000-0005-0000-0000-0000D4730000}"/>
    <cellStyle name="표준 4 2 2 5 4" xfId="29653" xr:uid="{00000000-0005-0000-0000-0000D5730000}"/>
    <cellStyle name="표준 4 2 2 5 4 2" xfId="29654" xr:uid="{00000000-0005-0000-0000-0000D6730000}"/>
    <cellStyle name="표준 4 2 2 5 4 3" xfId="29655" xr:uid="{00000000-0005-0000-0000-0000D7730000}"/>
    <cellStyle name="표준 4 2 2 5 5" xfId="29656" xr:uid="{00000000-0005-0000-0000-0000D8730000}"/>
    <cellStyle name="표준 4 2 2 5 5 2" xfId="29657" xr:uid="{00000000-0005-0000-0000-0000D9730000}"/>
    <cellStyle name="표준 4 2 2 5 6" xfId="29658" xr:uid="{00000000-0005-0000-0000-0000DA730000}"/>
    <cellStyle name="표준 4 2 2 5 7" xfId="29659" xr:uid="{00000000-0005-0000-0000-0000DB730000}"/>
    <cellStyle name="표준 4 2 2 5 8" xfId="29660" xr:uid="{00000000-0005-0000-0000-0000DC730000}"/>
    <cellStyle name="표준 4 2 2 5 9" xfId="29661" xr:uid="{00000000-0005-0000-0000-0000DD730000}"/>
    <cellStyle name="표준 4 2 2 6" xfId="29662" xr:uid="{00000000-0005-0000-0000-0000DE730000}"/>
    <cellStyle name="표준 4 2 2 6 10" xfId="29663" xr:uid="{00000000-0005-0000-0000-0000DF730000}"/>
    <cellStyle name="표준 4 2 2 6 2" xfId="29664" xr:uid="{00000000-0005-0000-0000-0000E0730000}"/>
    <cellStyle name="표준 4 2 2 6 2 2" xfId="29665" xr:uid="{00000000-0005-0000-0000-0000E1730000}"/>
    <cellStyle name="표준 4 2 2 6 2 3" xfId="29666" xr:uid="{00000000-0005-0000-0000-0000E2730000}"/>
    <cellStyle name="표준 4 2 2 6 3" xfId="29667" xr:uid="{00000000-0005-0000-0000-0000E3730000}"/>
    <cellStyle name="표준 4 2 2 6 3 2" xfId="29668" xr:uid="{00000000-0005-0000-0000-0000E4730000}"/>
    <cellStyle name="표준 4 2 2 6 3 3" xfId="29669" xr:uid="{00000000-0005-0000-0000-0000E5730000}"/>
    <cellStyle name="표준 4 2 2 6 4" xfId="29670" xr:uid="{00000000-0005-0000-0000-0000E6730000}"/>
    <cellStyle name="표준 4 2 2 6 4 2" xfId="29671" xr:uid="{00000000-0005-0000-0000-0000E7730000}"/>
    <cellStyle name="표준 4 2 2 6 5" xfId="29672" xr:uid="{00000000-0005-0000-0000-0000E8730000}"/>
    <cellStyle name="표준 4 2 2 6 5 2" xfId="29673" xr:uid="{00000000-0005-0000-0000-0000E9730000}"/>
    <cellStyle name="표준 4 2 2 6 6" xfId="29674" xr:uid="{00000000-0005-0000-0000-0000EA730000}"/>
    <cellStyle name="표준 4 2 2 6 7" xfId="29675" xr:uid="{00000000-0005-0000-0000-0000EB730000}"/>
    <cellStyle name="표준 4 2 2 6 8" xfId="29676" xr:uid="{00000000-0005-0000-0000-0000EC730000}"/>
    <cellStyle name="표준 4 2 2 6 9" xfId="29677" xr:uid="{00000000-0005-0000-0000-0000ED730000}"/>
    <cellStyle name="표준 4 2 2 7" xfId="29678" xr:uid="{00000000-0005-0000-0000-0000EE730000}"/>
    <cellStyle name="표준 4 2 2 7 2" xfId="29679" xr:uid="{00000000-0005-0000-0000-0000EF730000}"/>
    <cellStyle name="표준 4 2 2 7 3" xfId="29680" xr:uid="{00000000-0005-0000-0000-0000F0730000}"/>
    <cellStyle name="표준 4 2 2 8" xfId="29681" xr:uid="{00000000-0005-0000-0000-0000F1730000}"/>
    <cellStyle name="표준 4 2 2 8 2" xfId="29682" xr:uid="{00000000-0005-0000-0000-0000F2730000}"/>
    <cellStyle name="표준 4 2 2 8 3" xfId="29683" xr:uid="{00000000-0005-0000-0000-0000F3730000}"/>
    <cellStyle name="표준 4 2 2 9" xfId="29684" xr:uid="{00000000-0005-0000-0000-0000F4730000}"/>
    <cellStyle name="표준 4 2 2 9 2" xfId="29685" xr:uid="{00000000-0005-0000-0000-0000F5730000}"/>
    <cellStyle name="표준 4 2 2 9 3" xfId="29686" xr:uid="{00000000-0005-0000-0000-0000F6730000}"/>
    <cellStyle name="표준 4 2 3" xfId="29687" xr:uid="{00000000-0005-0000-0000-0000F7730000}"/>
    <cellStyle name="표준 4 2 3 10" xfId="29688" xr:uid="{00000000-0005-0000-0000-0000F8730000}"/>
    <cellStyle name="표준 4 2 3 10 2" xfId="29689" xr:uid="{00000000-0005-0000-0000-0000F9730000}"/>
    <cellStyle name="표준 4 2 3 11" xfId="29690" xr:uid="{00000000-0005-0000-0000-0000FA730000}"/>
    <cellStyle name="표준 4 2 3 12" xfId="29691" xr:uid="{00000000-0005-0000-0000-0000FB730000}"/>
    <cellStyle name="표준 4 2 3 13" xfId="29692" xr:uid="{00000000-0005-0000-0000-0000FC730000}"/>
    <cellStyle name="표준 4 2 3 14" xfId="29693" xr:uid="{00000000-0005-0000-0000-0000FD730000}"/>
    <cellStyle name="표준 4 2 3 15" xfId="29694" xr:uid="{00000000-0005-0000-0000-0000FE730000}"/>
    <cellStyle name="표준 4 2 3 2" xfId="29695" xr:uid="{00000000-0005-0000-0000-0000FF730000}"/>
    <cellStyle name="표준 4 2 3 2 10" xfId="29696" xr:uid="{00000000-0005-0000-0000-000000740000}"/>
    <cellStyle name="표준 4 2 3 2 11" xfId="29697" xr:uid="{00000000-0005-0000-0000-000001740000}"/>
    <cellStyle name="표준 4 2 3 2 12" xfId="29698" xr:uid="{00000000-0005-0000-0000-000002740000}"/>
    <cellStyle name="표준 4 2 3 2 2" xfId="29699" xr:uid="{00000000-0005-0000-0000-000003740000}"/>
    <cellStyle name="표준 4 2 3 2 2 10" xfId="29700" xr:uid="{00000000-0005-0000-0000-000004740000}"/>
    <cellStyle name="표준 4 2 3 2 2 2" xfId="29701" xr:uid="{00000000-0005-0000-0000-000005740000}"/>
    <cellStyle name="표준 4 2 3 2 2 2 2" xfId="29702" xr:uid="{00000000-0005-0000-0000-000006740000}"/>
    <cellStyle name="표준 4 2 3 2 2 2 2 2" xfId="29703" xr:uid="{00000000-0005-0000-0000-000007740000}"/>
    <cellStyle name="표준 4 2 3 2 2 2 2 3" xfId="29704" xr:uid="{00000000-0005-0000-0000-000008740000}"/>
    <cellStyle name="표준 4 2 3 2 2 2 2 4" xfId="29705" xr:uid="{00000000-0005-0000-0000-000009740000}"/>
    <cellStyle name="표준 4 2 3 2 2 2 2 5" xfId="29706" xr:uid="{00000000-0005-0000-0000-00000A740000}"/>
    <cellStyle name="표준 4 2 3 2 2 2 3" xfId="29707" xr:uid="{00000000-0005-0000-0000-00000B740000}"/>
    <cellStyle name="표준 4 2 3 2 2 2 4" xfId="29708" xr:uid="{00000000-0005-0000-0000-00000C740000}"/>
    <cellStyle name="표준 4 2 3 2 2 2 5" xfId="29709" xr:uid="{00000000-0005-0000-0000-00000D740000}"/>
    <cellStyle name="표준 4 2 3 2 2 2 6" xfId="29710" xr:uid="{00000000-0005-0000-0000-00000E740000}"/>
    <cellStyle name="표준 4 2 3 2 2 2 7" xfId="29711" xr:uid="{00000000-0005-0000-0000-00000F740000}"/>
    <cellStyle name="표준 4 2 3 2 2 3" xfId="29712" xr:uid="{00000000-0005-0000-0000-000010740000}"/>
    <cellStyle name="표준 4 2 3 2 2 3 2" xfId="29713" xr:uid="{00000000-0005-0000-0000-000011740000}"/>
    <cellStyle name="표준 4 2 3 2 2 3 3" xfId="29714" xr:uid="{00000000-0005-0000-0000-000012740000}"/>
    <cellStyle name="표준 4 2 3 2 2 3 4" xfId="29715" xr:uid="{00000000-0005-0000-0000-000013740000}"/>
    <cellStyle name="표준 4 2 3 2 2 3 5" xfId="29716" xr:uid="{00000000-0005-0000-0000-000014740000}"/>
    <cellStyle name="표준 4 2 3 2 2 3 6" xfId="29717" xr:uid="{00000000-0005-0000-0000-000015740000}"/>
    <cellStyle name="표준 4 2 3 2 2 4" xfId="29718" xr:uid="{00000000-0005-0000-0000-000016740000}"/>
    <cellStyle name="표준 4 2 3 2 2 4 2" xfId="29719" xr:uid="{00000000-0005-0000-0000-000017740000}"/>
    <cellStyle name="표준 4 2 3 2 2 5" xfId="29720" xr:uid="{00000000-0005-0000-0000-000018740000}"/>
    <cellStyle name="표준 4 2 3 2 2 5 2" xfId="29721" xr:uid="{00000000-0005-0000-0000-000019740000}"/>
    <cellStyle name="표준 4 2 3 2 2 6" xfId="29722" xr:uid="{00000000-0005-0000-0000-00001A740000}"/>
    <cellStyle name="표준 4 2 3 2 2 7" xfId="29723" xr:uid="{00000000-0005-0000-0000-00001B740000}"/>
    <cellStyle name="표준 4 2 3 2 2 8" xfId="29724" xr:uid="{00000000-0005-0000-0000-00001C740000}"/>
    <cellStyle name="표준 4 2 3 2 2 9" xfId="29725" xr:uid="{00000000-0005-0000-0000-00001D740000}"/>
    <cellStyle name="표준 4 2 3 2 3" xfId="29726" xr:uid="{00000000-0005-0000-0000-00001E740000}"/>
    <cellStyle name="표준 4 2 3 2 3 10" xfId="29727" xr:uid="{00000000-0005-0000-0000-00001F740000}"/>
    <cellStyle name="표준 4 2 3 2 3 2" xfId="29728" xr:uid="{00000000-0005-0000-0000-000020740000}"/>
    <cellStyle name="표준 4 2 3 2 3 2 2" xfId="29729" xr:uid="{00000000-0005-0000-0000-000021740000}"/>
    <cellStyle name="표준 4 2 3 2 3 2 3" xfId="29730" xr:uid="{00000000-0005-0000-0000-000022740000}"/>
    <cellStyle name="표준 4 2 3 2 3 2 4" xfId="29731" xr:uid="{00000000-0005-0000-0000-000023740000}"/>
    <cellStyle name="표준 4 2 3 2 3 2 5" xfId="29732" xr:uid="{00000000-0005-0000-0000-000024740000}"/>
    <cellStyle name="표준 4 2 3 2 3 2 6" xfId="29733" xr:uid="{00000000-0005-0000-0000-000025740000}"/>
    <cellStyle name="표준 4 2 3 2 3 3" xfId="29734" xr:uid="{00000000-0005-0000-0000-000026740000}"/>
    <cellStyle name="표준 4 2 3 2 3 3 2" xfId="29735" xr:uid="{00000000-0005-0000-0000-000027740000}"/>
    <cellStyle name="표준 4 2 3 2 3 4" xfId="29736" xr:uid="{00000000-0005-0000-0000-000028740000}"/>
    <cellStyle name="표준 4 2 3 2 3 4 2" xfId="29737" xr:uid="{00000000-0005-0000-0000-000029740000}"/>
    <cellStyle name="표준 4 2 3 2 3 5" xfId="29738" xr:uid="{00000000-0005-0000-0000-00002A740000}"/>
    <cellStyle name="표준 4 2 3 2 3 5 2" xfId="29739" xr:uid="{00000000-0005-0000-0000-00002B740000}"/>
    <cellStyle name="표준 4 2 3 2 3 6" xfId="29740" xr:uid="{00000000-0005-0000-0000-00002C740000}"/>
    <cellStyle name="표준 4 2 3 2 3 7" xfId="29741" xr:uid="{00000000-0005-0000-0000-00002D740000}"/>
    <cellStyle name="표준 4 2 3 2 3 8" xfId="29742" xr:uid="{00000000-0005-0000-0000-00002E740000}"/>
    <cellStyle name="표준 4 2 3 2 3 9" xfId="29743" xr:uid="{00000000-0005-0000-0000-00002F740000}"/>
    <cellStyle name="표준 4 2 3 2 4" xfId="29744" xr:uid="{00000000-0005-0000-0000-000030740000}"/>
    <cellStyle name="표준 4 2 3 2 4 2" xfId="29745" xr:uid="{00000000-0005-0000-0000-000031740000}"/>
    <cellStyle name="표준 4 2 3 2 4 3" xfId="29746" xr:uid="{00000000-0005-0000-0000-000032740000}"/>
    <cellStyle name="표준 4 2 3 2 4 4" xfId="29747" xr:uid="{00000000-0005-0000-0000-000033740000}"/>
    <cellStyle name="표준 4 2 3 2 4 5" xfId="29748" xr:uid="{00000000-0005-0000-0000-000034740000}"/>
    <cellStyle name="표준 4 2 3 2 4 6" xfId="29749" xr:uid="{00000000-0005-0000-0000-000035740000}"/>
    <cellStyle name="표준 4 2 3 2 5" xfId="29750" xr:uid="{00000000-0005-0000-0000-000036740000}"/>
    <cellStyle name="표준 4 2 3 2 5 2" xfId="29751" xr:uid="{00000000-0005-0000-0000-000037740000}"/>
    <cellStyle name="표준 4 2 3 2 6" xfId="29752" xr:uid="{00000000-0005-0000-0000-000038740000}"/>
    <cellStyle name="표준 4 2 3 2 6 2" xfId="29753" xr:uid="{00000000-0005-0000-0000-000039740000}"/>
    <cellStyle name="표준 4 2 3 2 7" xfId="29754" xr:uid="{00000000-0005-0000-0000-00003A740000}"/>
    <cellStyle name="표준 4 2 3 2 7 2" xfId="29755" xr:uid="{00000000-0005-0000-0000-00003B740000}"/>
    <cellStyle name="표준 4 2 3 2 8" xfId="29756" xr:uid="{00000000-0005-0000-0000-00003C740000}"/>
    <cellStyle name="표준 4 2 3 2 9" xfId="29757" xr:uid="{00000000-0005-0000-0000-00003D740000}"/>
    <cellStyle name="표준 4 2 3 3" xfId="29758" xr:uid="{00000000-0005-0000-0000-00003E740000}"/>
    <cellStyle name="표준 4 2 3 3 10" xfId="29759" xr:uid="{00000000-0005-0000-0000-00003F740000}"/>
    <cellStyle name="표준 4 2 3 3 2" xfId="29760" xr:uid="{00000000-0005-0000-0000-000040740000}"/>
    <cellStyle name="표준 4 2 3 3 2 2" xfId="29761" xr:uid="{00000000-0005-0000-0000-000041740000}"/>
    <cellStyle name="표준 4 2 3 3 2 2 2" xfId="29762" xr:uid="{00000000-0005-0000-0000-000042740000}"/>
    <cellStyle name="표준 4 2 3 3 2 2 3" xfId="29763" xr:uid="{00000000-0005-0000-0000-000043740000}"/>
    <cellStyle name="표준 4 2 3 3 2 2 4" xfId="29764" xr:uid="{00000000-0005-0000-0000-000044740000}"/>
    <cellStyle name="표준 4 2 3 3 2 2 5" xfId="29765" xr:uid="{00000000-0005-0000-0000-000045740000}"/>
    <cellStyle name="표준 4 2 3 3 2 3" xfId="29766" xr:uid="{00000000-0005-0000-0000-000046740000}"/>
    <cellStyle name="표준 4 2 3 3 2 4" xfId="29767" xr:uid="{00000000-0005-0000-0000-000047740000}"/>
    <cellStyle name="표준 4 2 3 3 2 5" xfId="29768" xr:uid="{00000000-0005-0000-0000-000048740000}"/>
    <cellStyle name="표준 4 2 3 3 2 6" xfId="29769" xr:uid="{00000000-0005-0000-0000-000049740000}"/>
    <cellStyle name="표준 4 2 3 3 2 7" xfId="29770" xr:uid="{00000000-0005-0000-0000-00004A740000}"/>
    <cellStyle name="표준 4 2 3 3 3" xfId="29771" xr:uid="{00000000-0005-0000-0000-00004B740000}"/>
    <cellStyle name="표준 4 2 3 3 3 2" xfId="29772" xr:uid="{00000000-0005-0000-0000-00004C740000}"/>
    <cellStyle name="표준 4 2 3 3 3 3" xfId="29773" xr:uid="{00000000-0005-0000-0000-00004D740000}"/>
    <cellStyle name="표준 4 2 3 3 3 4" xfId="29774" xr:uid="{00000000-0005-0000-0000-00004E740000}"/>
    <cellStyle name="표준 4 2 3 3 3 5" xfId="29775" xr:uid="{00000000-0005-0000-0000-00004F740000}"/>
    <cellStyle name="표준 4 2 3 3 3 6" xfId="29776" xr:uid="{00000000-0005-0000-0000-000050740000}"/>
    <cellStyle name="표준 4 2 3 3 4" xfId="29777" xr:uid="{00000000-0005-0000-0000-000051740000}"/>
    <cellStyle name="표준 4 2 3 3 4 2" xfId="29778" xr:uid="{00000000-0005-0000-0000-000052740000}"/>
    <cellStyle name="표준 4 2 3 3 4 3" xfId="29779" xr:uid="{00000000-0005-0000-0000-000053740000}"/>
    <cellStyle name="표준 4 2 3 3 5" xfId="29780" xr:uid="{00000000-0005-0000-0000-000054740000}"/>
    <cellStyle name="표준 4 2 3 3 5 2" xfId="29781" xr:uid="{00000000-0005-0000-0000-000055740000}"/>
    <cellStyle name="표준 4 2 3 3 6" xfId="29782" xr:uid="{00000000-0005-0000-0000-000056740000}"/>
    <cellStyle name="표준 4 2 3 3 7" xfId="29783" xr:uid="{00000000-0005-0000-0000-000057740000}"/>
    <cellStyle name="표준 4 2 3 3 8" xfId="29784" xr:uid="{00000000-0005-0000-0000-000058740000}"/>
    <cellStyle name="표준 4 2 3 3 9" xfId="29785" xr:uid="{00000000-0005-0000-0000-000059740000}"/>
    <cellStyle name="표준 4 2 3 4" xfId="29786" xr:uid="{00000000-0005-0000-0000-00005A740000}"/>
    <cellStyle name="표준 4 2 3 4 10" xfId="29787" xr:uid="{00000000-0005-0000-0000-00005B740000}"/>
    <cellStyle name="표준 4 2 3 4 2" xfId="29788" xr:uid="{00000000-0005-0000-0000-00005C740000}"/>
    <cellStyle name="표준 4 2 3 4 2 2" xfId="29789" xr:uid="{00000000-0005-0000-0000-00005D740000}"/>
    <cellStyle name="표준 4 2 3 4 2 2 2" xfId="29790" xr:uid="{00000000-0005-0000-0000-00005E740000}"/>
    <cellStyle name="표준 4 2 3 4 2 2 3" xfId="29791" xr:uid="{00000000-0005-0000-0000-00005F740000}"/>
    <cellStyle name="표준 4 2 3 4 2 2 4" xfId="29792" xr:uid="{00000000-0005-0000-0000-000060740000}"/>
    <cellStyle name="표준 4 2 3 4 2 2 5" xfId="29793" xr:uid="{00000000-0005-0000-0000-000061740000}"/>
    <cellStyle name="표준 4 2 3 4 2 3" xfId="29794" xr:uid="{00000000-0005-0000-0000-000062740000}"/>
    <cellStyle name="표준 4 2 3 4 2 4" xfId="29795" xr:uid="{00000000-0005-0000-0000-000063740000}"/>
    <cellStyle name="표준 4 2 3 4 2 5" xfId="29796" xr:uid="{00000000-0005-0000-0000-000064740000}"/>
    <cellStyle name="표준 4 2 3 4 2 6" xfId="29797" xr:uid="{00000000-0005-0000-0000-000065740000}"/>
    <cellStyle name="표준 4 2 3 4 2 7" xfId="29798" xr:uid="{00000000-0005-0000-0000-000066740000}"/>
    <cellStyle name="표준 4 2 3 4 3" xfId="29799" xr:uid="{00000000-0005-0000-0000-000067740000}"/>
    <cellStyle name="표준 4 2 3 4 3 2" xfId="29800" xr:uid="{00000000-0005-0000-0000-000068740000}"/>
    <cellStyle name="표준 4 2 3 4 3 3" xfId="29801" xr:uid="{00000000-0005-0000-0000-000069740000}"/>
    <cellStyle name="표준 4 2 3 4 3 4" xfId="29802" xr:uid="{00000000-0005-0000-0000-00006A740000}"/>
    <cellStyle name="표준 4 2 3 4 3 5" xfId="29803" xr:uid="{00000000-0005-0000-0000-00006B740000}"/>
    <cellStyle name="표준 4 2 3 4 3 6" xfId="29804" xr:uid="{00000000-0005-0000-0000-00006C740000}"/>
    <cellStyle name="표준 4 2 3 4 4" xfId="29805" xr:uid="{00000000-0005-0000-0000-00006D740000}"/>
    <cellStyle name="표준 4 2 3 4 4 2" xfId="29806" xr:uid="{00000000-0005-0000-0000-00006E740000}"/>
    <cellStyle name="표준 4 2 3 4 4 3" xfId="29807" xr:uid="{00000000-0005-0000-0000-00006F740000}"/>
    <cellStyle name="표준 4 2 3 4 5" xfId="29808" xr:uid="{00000000-0005-0000-0000-000070740000}"/>
    <cellStyle name="표준 4 2 3 4 5 2" xfId="29809" xr:uid="{00000000-0005-0000-0000-000071740000}"/>
    <cellStyle name="표준 4 2 3 4 6" xfId="29810" xr:uid="{00000000-0005-0000-0000-000072740000}"/>
    <cellStyle name="표준 4 2 3 4 7" xfId="29811" xr:uid="{00000000-0005-0000-0000-000073740000}"/>
    <cellStyle name="표준 4 2 3 4 8" xfId="29812" xr:uid="{00000000-0005-0000-0000-000074740000}"/>
    <cellStyle name="표준 4 2 3 4 9" xfId="29813" xr:uid="{00000000-0005-0000-0000-000075740000}"/>
    <cellStyle name="표준 4 2 3 5" xfId="29814" xr:uid="{00000000-0005-0000-0000-000076740000}"/>
    <cellStyle name="표준 4 2 3 5 10" xfId="29815" xr:uid="{00000000-0005-0000-0000-000077740000}"/>
    <cellStyle name="표준 4 2 3 5 2" xfId="29816" xr:uid="{00000000-0005-0000-0000-000078740000}"/>
    <cellStyle name="표준 4 2 3 5 2 2" xfId="29817" xr:uid="{00000000-0005-0000-0000-000079740000}"/>
    <cellStyle name="표준 4 2 3 5 2 3" xfId="29818" xr:uid="{00000000-0005-0000-0000-00007A740000}"/>
    <cellStyle name="표준 4 2 3 5 2 4" xfId="29819" xr:uid="{00000000-0005-0000-0000-00007B740000}"/>
    <cellStyle name="표준 4 2 3 5 2 5" xfId="29820" xr:uid="{00000000-0005-0000-0000-00007C740000}"/>
    <cellStyle name="표준 4 2 3 5 2 6" xfId="29821" xr:uid="{00000000-0005-0000-0000-00007D740000}"/>
    <cellStyle name="표준 4 2 3 5 3" xfId="29822" xr:uid="{00000000-0005-0000-0000-00007E740000}"/>
    <cellStyle name="표준 4 2 3 5 3 2" xfId="29823" xr:uid="{00000000-0005-0000-0000-00007F740000}"/>
    <cellStyle name="표준 4 2 3 5 3 3" xfId="29824" xr:uid="{00000000-0005-0000-0000-000080740000}"/>
    <cellStyle name="표준 4 2 3 5 4" xfId="29825" xr:uid="{00000000-0005-0000-0000-000081740000}"/>
    <cellStyle name="표준 4 2 3 5 4 2" xfId="29826" xr:uid="{00000000-0005-0000-0000-000082740000}"/>
    <cellStyle name="표준 4 2 3 5 5" xfId="29827" xr:uid="{00000000-0005-0000-0000-000083740000}"/>
    <cellStyle name="표준 4 2 3 5 5 2" xfId="29828" xr:uid="{00000000-0005-0000-0000-000084740000}"/>
    <cellStyle name="표준 4 2 3 5 6" xfId="29829" xr:uid="{00000000-0005-0000-0000-000085740000}"/>
    <cellStyle name="표준 4 2 3 5 7" xfId="29830" xr:uid="{00000000-0005-0000-0000-000086740000}"/>
    <cellStyle name="표준 4 2 3 5 8" xfId="29831" xr:uid="{00000000-0005-0000-0000-000087740000}"/>
    <cellStyle name="표준 4 2 3 5 9" xfId="29832" xr:uid="{00000000-0005-0000-0000-000088740000}"/>
    <cellStyle name="표준 4 2 3 6" xfId="29833" xr:uid="{00000000-0005-0000-0000-000089740000}"/>
    <cellStyle name="표준 4 2 3 6 10" xfId="29834" xr:uid="{00000000-0005-0000-0000-00008A740000}"/>
    <cellStyle name="표준 4 2 3 6 2" xfId="29835" xr:uid="{00000000-0005-0000-0000-00008B740000}"/>
    <cellStyle name="표준 4 2 3 6 2 2" xfId="29836" xr:uid="{00000000-0005-0000-0000-00008C740000}"/>
    <cellStyle name="표준 4 2 3 6 3" xfId="29837" xr:uid="{00000000-0005-0000-0000-00008D740000}"/>
    <cellStyle name="표준 4 2 3 6 3 2" xfId="29838" xr:uid="{00000000-0005-0000-0000-00008E740000}"/>
    <cellStyle name="표준 4 2 3 6 4" xfId="29839" xr:uid="{00000000-0005-0000-0000-00008F740000}"/>
    <cellStyle name="표준 4 2 3 6 4 2" xfId="29840" xr:uid="{00000000-0005-0000-0000-000090740000}"/>
    <cellStyle name="표준 4 2 3 6 5" xfId="29841" xr:uid="{00000000-0005-0000-0000-000091740000}"/>
    <cellStyle name="표준 4 2 3 6 5 2" xfId="29842" xr:uid="{00000000-0005-0000-0000-000092740000}"/>
    <cellStyle name="표준 4 2 3 6 6" xfId="29843" xr:uid="{00000000-0005-0000-0000-000093740000}"/>
    <cellStyle name="표준 4 2 3 6 7" xfId="29844" xr:uid="{00000000-0005-0000-0000-000094740000}"/>
    <cellStyle name="표준 4 2 3 6 8" xfId="29845" xr:uid="{00000000-0005-0000-0000-000095740000}"/>
    <cellStyle name="표준 4 2 3 6 9" xfId="29846" xr:uid="{00000000-0005-0000-0000-000096740000}"/>
    <cellStyle name="표준 4 2 3 7" xfId="29847" xr:uid="{00000000-0005-0000-0000-000097740000}"/>
    <cellStyle name="표준 4 2 3 7 2" xfId="29848" xr:uid="{00000000-0005-0000-0000-000098740000}"/>
    <cellStyle name="표준 4 2 3 7 3" xfId="29849" xr:uid="{00000000-0005-0000-0000-000099740000}"/>
    <cellStyle name="표준 4 2 3 8" xfId="29850" xr:uid="{00000000-0005-0000-0000-00009A740000}"/>
    <cellStyle name="표준 4 2 3 8 2" xfId="29851" xr:uid="{00000000-0005-0000-0000-00009B740000}"/>
    <cellStyle name="표준 4 2 3 8 3" xfId="29852" xr:uid="{00000000-0005-0000-0000-00009C740000}"/>
    <cellStyle name="표준 4 2 3 9" xfId="29853" xr:uid="{00000000-0005-0000-0000-00009D740000}"/>
    <cellStyle name="표준 4 2 3 9 2" xfId="29854" xr:uid="{00000000-0005-0000-0000-00009E740000}"/>
    <cellStyle name="표준 4 2 4" xfId="29855" xr:uid="{00000000-0005-0000-0000-00009F740000}"/>
    <cellStyle name="표준 4 2 4 10" xfId="29856" xr:uid="{00000000-0005-0000-0000-0000A0740000}"/>
    <cellStyle name="표준 4 2 4 11" xfId="29857" xr:uid="{00000000-0005-0000-0000-0000A1740000}"/>
    <cellStyle name="표준 4 2 4 12" xfId="29858" xr:uid="{00000000-0005-0000-0000-0000A2740000}"/>
    <cellStyle name="표준 4 2 4 13" xfId="29859" xr:uid="{00000000-0005-0000-0000-0000A3740000}"/>
    <cellStyle name="표준 4 2 4 14" xfId="29860" xr:uid="{00000000-0005-0000-0000-0000A4740000}"/>
    <cellStyle name="표준 4 2 4 2" xfId="29861" xr:uid="{00000000-0005-0000-0000-0000A5740000}"/>
    <cellStyle name="표준 4 2 4 2 10" xfId="29862" xr:uid="{00000000-0005-0000-0000-0000A6740000}"/>
    <cellStyle name="표준 4 2 4 2 11" xfId="29863" xr:uid="{00000000-0005-0000-0000-0000A7740000}"/>
    <cellStyle name="표준 4 2 4 2 12" xfId="29864" xr:uid="{00000000-0005-0000-0000-0000A8740000}"/>
    <cellStyle name="표준 4 2 4 2 2" xfId="29865" xr:uid="{00000000-0005-0000-0000-0000A9740000}"/>
    <cellStyle name="표준 4 2 4 2 2 10" xfId="29866" xr:uid="{00000000-0005-0000-0000-0000AA740000}"/>
    <cellStyle name="표준 4 2 4 2 2 2" xfId="29867" xr:uid="{00000000-0005-0000-0000-0000AB740000}"/>
    <cellStyle name="표준 4 2 4 2 2 2 2" xfId="29868" xr:uid="{00000000-0005-0000-0000-0000AC740000}"/>
    <cellStyle name="표준 4 2 4 2 2 2 2 2" xfId="29869" xr:uid="{00000000-0005-0000-0000-0000AD740000}"/>
    <cellStyle name="표준 4 2 4 2 2 2 2 3" xfId="29870" xr:uid="{00000000-0005-0000-0000-0000AE740000}"/>
    <cellStyle name="표준 4 2 4 2 2 2 2 4" xfId="29871" xr:uid="{00000000-0005-0000-0000-0000AF740000}"/>
    <cellStyle name="표준 4 2 4 2 2 2 2 5" xfId="29872" xr:uid="{00000000-0005-0000-0000-0000B0740000}"/>
    <cellStyle name="표준 4 2 4 2 2 2 3" xfId="29873" xr:uid="{00000000-0005-0000-0000-0000B1740000}"/>
    <cellStyle name="표준 4 2 4 2 2 2 4" xfId="29874" xr:uid="{00000000-0005-0000-0000-0000B2740000}"/>
    <cellStyle name="표준 4 2 4 2 2 2 5" xfId="29875" xr:uid="{00000000-0005-0000-0000-0000B3740000}"/>
    <cellStyle name="표준 4 2 4 2 2 2 6" xfId="29876" xr:uid="{00000000-0005-0000-0000-0000B4740000}"/>
    <cellStyle name="표준 4 2 4 2 2 2 7" xfId="29877" xr:uid="{00000000-0005-0000-0000-0000B5740000}"/>
    <cellStyle name="표준 4 2 4 2 2 3" xfId="29878" xr:uid="{00000000-0005-0000-0000-0000B6740000}"/>
    <cellStyle name="표준 4 2 4 2 2 3 2" xfId="29879" xr:uid="{00000000-0005-0000-0000-0000B7740000}"/>
    <cellStyle name="표준 4 2 4 2 2 3 3" xfId="29880" xr:uid="{00000000-0005-0000-0000-0000B8740000}"/>
    <cellStyle name="표준 4 2 4 2 2 3 4" xfId="29881" xr:uid="{00000000-0005-0000-0000-0000B9740000}"/>
    <cellStyle name="표준 4 2 4 2 2 3 5" xfId="29882" xr:uid="{00000000-0005-0000-0000-0000BA740000}"/>
    <cellStyle name="표준 4 2 4 2 2 3 6" xfId="29883" xr:uid="{00000000-0005-0000-0000-0000BB740000}"/>
    <cellStyle name="표준 4 2 4 2 2 4" xfId="29884" xr:uid="{00000000-0005-0000-0000-0000BC740000}"/>
    <cellStyle name="표준 4 2 4 2 2 4 2" xfId="29885" xr:uid="{00000000-0005-0000-0000-0000BD740000}"/>
    <cellStyle name="표준 4 2 4 2 2 5" xfId="29886" xr:uid="{00000000-0005-0000-0000-0000BE740000}"/>
    <cellStyle name="표준 4 2 4 2 2 5 2" xfId="29887" xr:uid="{00000000-0005-0000-0000-0000BF740000}"/>
    <cellStyle name="표준 4 2 4 2 2 6" xfId="29888" xr:uid="{00000000-0005-0000-0000-0000C0740000}"/>
    <cellStyle name="표준 4 2 4 2 2 7" xfId="29889" xr:uid="{00000000-0005-0000-0000-0000C1740000}"/>
    <cellStyle name="표준 4 2 4 2 2 8" xfId="29890" xr:uid="{00000000-0005-0000-0000-0000C2740000}"/>
    <cellStyle name="표준 4 2 4 2 2 9" xfId="29891" xr:uid="{00000000-0005-0000-0000-0000C3740000}"/>
    <cellStyle name="표준 4 2 4 2 3" xfId="29892" xr:uid="{00000000-0005-0000-0000-0000C4740000}"/>
    <cellStyle name="표준 4 2 4 2 3 10" xfId="29893" xr:uid="{00000000-0005-0000-0000-0000C5740000}"/>
    <cellStyle name="표준 4 2 4 2 3 2" xfId="29894" xr:uid="{00000000-0005-0000-0000-0000C6740000}"/>
    <cellStyle name="표준 4 2 4 2 3 2 2" xfId="29895" xr:uid="{00000000-0005-0000-0000-0000C7740000}"/>
    <cellStyle name="표준 4 2 4 2 3 2 3" xfId="29896" xr:uid="{00000000-0005-0000-0000-0000C8740000}"/>
    <cellStyle name="표준 4 2 4 2 3 2 4" xfId="29897" xr:uid="{00000000-0005-0000-0000-0000C9740000}"/>
    <cellStyle name="표준 4 2 4 2 3 2 5" xfId="29898" xr:uid="{00000000-0005-0000-0000-0000CA740000}"/>
    <cellStyle name="표준 4 2 4 2 3 2 6" xfId="29899" xr:uid="{00000000-0005-0000-0000-0000CB740000}"/>
    <cellStyle name="표준 4 2 4 2 3 3" xfId="29900" xr:uid="{00000000-0005-0000-0000-0000CC740000}"/>
    <cellStyle name="표준 4 2 4 2 3 3 2" xfId="29901" xr:uid="{00000000-0005-0000-0000-0000CD740000}"/>
    <cellStyle name="표준 4 2 4 2 3 4" xfId="29902" xr:uid="{00000000-0005-0000-0000-0000CE740000}"/>
    <cellStyle name="표준 4 2 4 2 3 4 2" xfId="29903" xr:uid="{00000000-0005-0000-0000-0000CF740000}"/>
    <cellStyle name="표준 4 2 4 2 3 5" xfId="29904" xr:uid="{00000000-0005-0000-0000-0000D0740000}"/>
    <cellStyle name="표준 4 2 4 2 3 5 2" xfId="29905" xr:uid="{00000000-0005-0000-0000-0000D1740000}"/>
    <cellStyle name="표준 4 2 4 2 3 6" xfId="29906" xr:uid="{00000000-0005-0000-0000-0000D2740000}"/>
    <cellStyle name="표준 4 2 4 2 3 7" xfId="29907" xr:uid="{00000000-0005-0000-0000-0000D3740000}"/>
    <cellStyle name="표준 4 2 4 2 3 8" xfId="29908" xr:uid="{00000000-0005-0000-0000-0000D4740000}"/>
    <cellStyle name="표준 4 2 4 2 3 9" xfId="29909" xr:uid="{00000000-0005-0000-0000-0000D5740000}"/>
    <cellStyle name="표준 4 2 4 2 4" xfId="29910" xr:uid="{00000000-0005-0000-0000-0000D6740000}"/>
    <cellStyle name="표준 4 2 4 2 4 2" xfId="29911" xr:uid="{00000000-0005-0000-0000-0000D7740000}"/>
    <cellStyle name="표준 4 2 4 2 4 3" xfId="29912" xr:uid="{00000000-0005-0000-0000-0000D8740000}"/>
    <cellStyle name="표준 4 2 4 2 4 4" xfId="29913" xr:uid="{00000000-0005-0000-0000-0000D9740000}"/>
    <cellStyle name="표준 4 2 4 2 4 5" xfId="29914" xr:uid="{00000000-0005-0000-0000-0000DA740000}"/>
    <cellStyle name="표준 4 2 4 2 4 6" xfId="29915" xr:uid="{00000000-0005-0000-0000-0000DB740000}"/>
    <cellStyle name="표준 4 2 4 2 5" xfId="29916" xr:uid="{00000000-0005-0000-0000-0000DC740000}"/>
    <cellStyle name="표준 4 2 4 2 5 2" xfId="29917" xr:uid="{00000000-0005-0000-0000-0000DD740000}"/>
    <cellStyle name="표준 4 2 4 2 6" xfId="29918" xr:uid="{00000000-0005-0000-0000-0000DE740000}"/>
    <cellStyle name="표준 4 2 4 2 6 2" xfId="29919" xr:uid="{00000000-0005-0000-0000-0000DF740000}"/>
    <cellStyle name="표준 4 2 4 2 7" xfId="29920" xr:uid="{00000000-0005-0000-0000-0000E0740000}"/>
    <cellStyle name="표준 4 2 4 2 7 2" xfId="29921" xr:uid="{00000000-0005-0000-0000-0000E1740000}"/>
    <cellStyle name="표준 4 2 4 2 8" xfId="29922" xr:uid="{00000000-0005-0000-0000-0000E2740000}"/>
    <cellStyle name="표준 4 2 4 2 9" xfId="29923" xr:uid="{00000000-0005-0000-0000-0000E3740000}"/>
    <cellStyle name="표준 4 2 4 3" xfId="29924" xr:uid="{00000000-0005-0000-0000-0000E4740000}"/>
    <cellStyle name="표준 4 2 4 3 10" xfId="29925" xr:uid="{00000000-0005-0000-0000-0000E5740000}"/>
    <cellStyle name="표준 4 2 4 3 2" xfId="29926" xr:uid="{00000000-0005-0000-0000-0000E6740000}"/>
    <cellStyle name="표준 4 2 4 3 2 2" xfId="29927" xr:uid="{00000000-0005-0000-0000-0000E7740000}"/>
    <cellStyle name="표준 4 2 4 3 2 2 2" xfId="29928" xr:uid="{00000000-0005-0000-0000-0000E8740000}"/>
    <cellStyle name="표준 4 2 4 3 2 2 3" xfId="29929" xr:uid="{00000000-0005-0000-0000-0000E9740000}"/>
    <cellStyle name="표준 4 2 4 3 2 2 4" xfId="29930" xr:uid="{00000000-0005-0000-0000-0000EA740000}"/>
    <cellStyle name="표준 4 2 4 3 2 2 5" xfId="29931" xr:uid="{00000000-0005-0000-0000-0000EB740000}"/>
    <cellStyle name="표준 4 2 4 3 2 3" xfId="29932" xr:uid="{00000000-0005-0000-0000-0000EC740000}"/>
    <cellStyle name="표준 4 2 4 3 2 4" xfId="29933" xr:uid="{00000000-0005-0000-0000-0000ED740000}"/>
    <cellStyle name="표준 4 2 4 3 2 5" xfId="29934" xr:uid="{00000000-0005-0000-0000-0000EE740000}"/>
    <cellStyle name="표준 4 2 4 3 2 6" xfId="29935" xr:uid="{00000000-0005-0000-0000-0000EF740000}"/>
    <cellStyle name="표준 4 2 4 3 2 7" xfId="29936" xr:uid="{00000000-0005-0000-0000-0000F0740000}"/>
    <cellStyle name="표준 4 2 4 3 3" xfId="29937" xr:uid="{00000000-0005-0000-0000-0000F1740000}"/>
    <cellStyle name="표준 4 2 4 3 3 2" xfId="29938" xr:uid="{00000000-0005-0000-0000-0000F2740000}"/>
    <cellStyle name="표준 4 2 4 3 3 3" xfId="29939" xr:uid="{00000000-0005-0000-0000-0000F3740000}"/>
    <cellStyle name="표준 4 2 4 3 3 4" xfId="29940" xr:uid="{00000000-0005-0000-0000-0000F4740000}"/>
    <cellStyle name="표준 4 2 4 3 3 5" xfId="29941" xr:uid="{00000000-0005-0000-0000-0000F5740000}"/>
    <cellStyle name="표준 4 2 4 3 3 6" xfId="29942" xr:uid="{00000000-0005-0000-0000-0000F6740000}"/>
    <cellStyle name="표준 4 2 4 3 4" xfId="29943" xr:uid="{00000000-0005-0000-0000-0000F7740000}"/>
    <cellStyle name="표준 4 2 4 3 4 2" xfId="29944" xr:uid="{00000000-0005-0000-0000-0000F8740000}"/>
    <cellStyle name="표준 4 2 4 3 5" xfId="29945" xr:uid="{00000000-0005-0000-0000-0000F9740000}"/>
    <cellStyle name="표준 4 2 4 3 5 2" xfId="29946" xr:uid="{00000000-0005-0000-0000-0000FA740000}"/>
    <cellStyle name="표준 4 2 4 3 6" xfId="29947" xr:uid="{00000000-0005-0000-0000-0000FB740000}"/>
    <cellStyle name="표준 4 2 4 3 7" xfId="29948" xr:uid="{00000000-0005-0000-0000-0000FC740000}"/>
    <cellStyle name="표준 4 2 4 3 8" xfId="29949" xr:uid="{00000000-0005-0000-0000-0000FD740000}"/>
    <cellStyle name="표준 4 2 4 3 9" xfId="29950" xr:uid="{00000000-0005-0000-0000-0000FE740000}"/>
    <cellStyle name="표준 4 2 4 4" xfId="29951" xr:uid="{00000000-0005-0000-0000-0000FF740000}"/>
    <cellStyle name="표준 4 2 4 4 10" xfId="29952" xr:uid="{00000000-0005-0000-0000-000000750000}"/>
    <cellStyle name="표준 4 2 4 4 2" xfId="29953" xr:uid="{00000000-0005-0000-0000-000001750000}"/>
    <cellStyle name="표준 4 2 4 4 2 2" xfId="29954" xr:uid="{00000000-0005-0000-0000-000002750000}"/>
    <cellStyle name="표준 4 2 4 4 2 2 2" xfId="29955" xr:uid="{00000000-0005-0000-0000-000003750000}"/>
    <cellStyle name="표준 4 2 4 4 2 2 3" xfId="29956" xr:uid="{00000000-0005-0000-0000-000004750000}"/>
    <cellStyle name="표준 4 2 4 4 2 2 4" xfId="29957" xr:uid="{00000000-0005-0000-0000-000005750000}"/>
    <cellStyle name="표준 4 2 4 4 2 2 5" xfId="29958" xr:uid="{00000000-0005-0000-0000-000006750000}"/>
    <cellStyle name="표준 4 2 4 4 2 3" xfId="29959" xr:uid="{00000000-0005-0000-0000-000007750000}"/>
    <cellStyle name="표준 4 2 4 4 2 4" xfId="29960" xr:uid="{00000000-0005-0000-0000-000008750000}"/>
    <cellStyle name="표준 4 2 4 4 2 5" xfId="29961" xr:uid="{00000000-0005-0000-0000-000009750000}"/>
    <cellStyle name="표준 4 2 4 4 2 6" xfId="29962" xr:uid="{00000000-0005-0000-0000-00000A750000}"/>
    <cellStyle name="표준 4 2 4 4 2 7" xfId="29963" xr:uid="{00000000-0005-0000-0000-00000B750000}"/>
    <cellStyle name="표준 4 2 4 4 3" xfId="29964" xr:uid="{00000000-0005-0000-0000-00000C750000}"/>
    <cellStyle name="표준 4 2 4 4 3 2" xfId="29965" xr:uid="{00000000-0005-0000-0000-00000D750000}"/>
    <cellStyle name="표준 4 2 4 4 3 3" xfId="29966" xr:uid="{00000000-0005-0000-0000-00000E750000}"/>
    <cellStyle name="표준 4 2 4 4 3 4" xfId="29967" xr:uid="{00000000-0005-0000-0000-00000F750000}"/>
    <cellStyle name="표준 4 2 4 4 3 5" xfId="29968" xr:uid="{00000000-0005-0000-0000-000010750000}"/>
    <cellStyle name="표준 4 2 4 4 3 6" xfId="29969" xr:uid="{00000000-0005-0000-0000-000011750000}"/>
    <cellStyle name="표준 4 2 4 4 4" xfId="29970" xr:uid="{00000000-0005-0000-0000-000012750000}"/>
    <cellStyle name="표준 4 2 4 4 4 2" xfId="29971" xr:uid="{00000000-0005-0000-0000-000013750000}"/>
    <cellStyle name="표준 4 2 4 4 5" xfId="29972" xr:uid="{00000000-0005-0000-0000-000014750000}"/>
    <cellStyle name="표준 4 2 4 4 5 2" xfId="29973" xr:uid="{00000000-0005-0000-0000-000015750000}"/>
    <cellStyle name="표준 4 2 4 4 6" xfId="29974" xr:uid="{00000000-0005-0000-0000-000016750000}"/>
    <cellStyle name="표준 4 2 4 4 7" xfId="29975" xr:uid="{00000000-0005-0000-0000-000017750000}"/>
    <cellStyle name="표준 4 2 4 4 8" xfId="29976" xr:uid="{00000000-0005-0000-0000-000018750000}"/>
    <cellStyle name="표준 4 2 4 4 9" xfId="29977" xr:uid="{00000000-0005-0000-0000-000019750000}"/>
    <cellStyle name="표준 4 2 4 5" xfId="29978" xr:uid="{00000000-0005-0000-0000-00001A750000}"/>
    <cellStyle name="표준 4 2 4 5 10" xfId="29979" xr:uid="{00000000-0005-0000-0000-00001B750000}"/>
    <cellStyle name="표준 4 2 4 5 2" xfId="29980" xr:uid="{00000000-0005-0000-0000-00001C750000}"/>
    <cellStyle name="표준 4 2 4 5 2 2" xfId="29981" xr:uid="{00000000-0005-0000-0000-00001D750000}"/>
    <cellStyle name="표준 4 2 4 5 2 3" xfId="29982" xr:uid="{00000000-0005-0000-0000-00001E750000}"/>
    <cellStyle name="표준 4 2 4 5 2 4" xfId="29983" xr:uid="{00000000-0005-0000-0000-00001F750000}"/>
    <cellStyle name="표준 4 2 4 5 2 5" xfId="29984" xr:uid="{00000000-0005-0000-0000-000020750000}"/>
    <cellStyle name="표준 4 2 4 5 2 6" xfId="29985" xr:uid="{00000000-0005-0000-0000-000021750000}"/>
    <cellStyle name="표준 4 2 4 5 3" xfId="29986" xr:uid="{00000000-0005-0000-0000-000022750000}"/>
    <cellStyle name="표준 4 2 4 5 3 2" xfId="29987" xr:uid="{00000000-0005-0000-0000-000023750000}"/>
    <cellStyle name="표준 4 2 4 5 4" xfId="29988" xr:uid="{00000000-0005-0000-0000-000024750000}"/>
    <cellStyle name="표준 4 2 4 5 4 2" xfId="29989" xr:uid="{00000000-0005-0000-0000-000025750000}"/>
    <cellStyle name="표준 4 2 4 5 5" xfId="29990" xr:uid="{00000000-0005-0000-0000-000026750000}"/>
    <cellStyle name="표준 4 2 4 5 5 2" xfId="29991" xr:uid="{00000000-0005-0000-0000-000027750000}"/>
    <cellStyle name="표준 4 2 4 5 6" xfId="29992" xr:uid="{00000000-0005-0000-0000-000028750000}"/>
    <cellStyle name="표준 4 2 4 5 7" xfId="29993" xr:uid="{00000000-0005-0000-0000-000029750000}"/>
    <cellStyle name="표준 4 2 4 5 8" xfId="29994" xr:uid="{00000000-0005-0000-0000-00002A750000}"/>
    <cellStyle name="표준 4 2 4 5 9" xfId="29995" xr:uid="{00000000-0005-0000-0000-00002B750000}"/>
    <cellStyle name="표준 4 2 4 6" xfId="29996" xr:uid="{00000000-0005-0000-0000-00002C750000}"/>
    <cellStyle name="표준 4 2 4 6 2" xfId="29997" xr:uid="{00000000-0005-0000-0000-00002D750000}"/>
    <cellStyle name="표준 4 2 4 6 3" xfId="29998" xr:uid="{00000000-0005-0000-0000-00002E750000}"/>
    <cellStyle name="표준 4 2 4 6 4" xfId="29999" xr:uid="{00000000-0005-0000-0000-00002F750000}"/>
    <cellStyle name="표준 4 2 4 6 5" xfId="30000" xr:uid="{00000000-0005-0000-0000-000030750000}"/>
    <cellStyle name="표준 4 2 4 6 6" xfId="30001" xr:uid="{00000000-0005-0000-0000-000031750000}"/>
    <cellStyle name="표준 4 2 4 7" xfId="30002" xr:uid="{00000000-0005-0000-0000-000032750000}"/>
    <cellStyle name="표준 4 2 4 7 2" xfId="30003" xr:uid="{00000000-0005-0000-0000-000033750000}"/>
    <cellStyle name="표준 4 2 4 8" xfId="30004" xr:uid="{00000000-0005-0000-0000-000034750000}"/>
    <cellStyle name="표준 4 2 4 8 2" xfId="30005" xr:uid="{00000000-0005-0000-0000-000035750000}"/>
    <cellStyle name="표준 4 2 4 9" xfId="30006" xr:uid="{00000000-0005-0000-0000-000036750000}"/>
    <cellStyle name="표준 4 2 4 9 2" xfId="30007" xr:uid="{00000000-0005-0000-0000-000037750000}"/>
    <cellStyle name="표준 4 2 5" xfId="30008" xr:uid="{00000000-0005-0000-0000-000038750000}"/>
    <cellStyle name="표준 4 2 5 10" xfId="30009" xr:uid="{00000000-0005-0000-0000-000039750000}"/>
    <cellStyle name="표준 4 2 5 11" xfId="30010" xr:uid="{00000000-0005-0000-0000-00003A750000}"/>
    <cellStyle name="표준 4 2 5 12" xfId="30011" xr:uid="{00000000-0005-0000-0000-00003B750000}"/>
    <cellStyle name="표준 4 2 5 13" xfId="30012" xr:uid="{00000000-0005-0000-0000-00003C750000}"/>
    <cellStyle name="표준 4 2 5 2" xfId="30013" xr:uid="{00000000-0005-0000-0000-00003D750000}"/>
    <cellStyle name="표준 4 2 5 2 10" xfId="30014" xr:uid="{00000000-0005-0000-0000-00003E750000}"/>
    <cellStyle name="표준 4 2 5 2 2" xfId="30015" xr:uid="{00000000-0005-0000-0000-00003F750000}"/>
    <cellStyle name="표준 4 2 5 2 2 2" xfId="30016" xr:uid="{00000000-0005-0000-0000-000040750000}"/>
    <cellStyle name="표준 4 2 5 2 2 2 2" xfId="30017" xr:uid="{00000000-0005-0000-0000-000041750000}"/>
    <cellStyle name="표준 4 2 5 2 2 2 3" xfId="30018" xr:uid="{00000000-0005-0000-0000-000042750000}"/>
    <cellStyle name="표준 4 2 5 2 2 2 4" xfId="30019" xr:uid="{00000000-0005-0000-0000-000043750000}"/>
    <cellStyle name="표준 4 2 5 2 2 2 5" xfId="30020" xr:uid="{00000000-0005-0000-0000-000044750000}"/>
    <cellStyle name="표준 4 2 5 2 2 3" xfId="30021" xr:uid="{00000000-0005-0000-0000-000045750000}"/>
    <cellStyle name="표준 4 2 5 2 2 4" xfId="30022" xr:uid="{00000000-0005-0000-0000-000046750000}"/>
    <cellStyle name="표준 4 2 5 2 2 5" xfId="30023" xr:uid="{00000000-0005-0000-0000-000047750000}"/>
    <cellStyle name="표준 4 2 5 2 2 6" xfId="30024" xr:uid="{00000000-0005-0000-0000-000048750000}"/>
    <cellStyle name="표준 4 2 5 2 2 7" xfId="30025" xr:uid="{00000000-0005-0000-0000-000049750000}"/>
    <cellStyle name="표준 4 2 5 2 3" xfId="30026" xr:uid="{00000000-0005-0000-0000-00004A750000}"/>
    <cellStyle name="표준 4 2 5 2 3 2" xfId="30027" xr:uid="{00000000-0005-0000-0000-00004B750000}"/>
    <cellStyle name="표준 4 2 5 2 3 3" xfId="30028" xr:uid="{00000000-0005-0000-0000-00004C750000}"/>
    <cellStyle name="표준 4 2 5 2 3 4" xfId="30029" xr:uid="{00000000-0005-0000-0000-00004D750000}"/>
    <cellStyle name="표준 4 2 5 2 3 5" xfId="30030" xr:uid="{00000000-0005-0000-0000-00004E750000}"/>
    <cellStyle name="표준 4 2 5 2 3 6" xfId="30031" xr:uid="{00000000-0005-0000-0000-00004F750000}"/>
    <cellStyle name="표준 4 2 5 2 4" xfId="30032" xr:uid="{00000000-0005-0000-0000-000050750000}"/>
    <cellStyle name="표준 4 2 5 2 4 2" xfId="30033" xr:uid="{00000000-0005-0000-0000-000051750000}"/>
    <cellStyle name="표준 4 2 5 2 5" xfId="30034" xr:uid="{00000000-0005-0000-0000-000052750000}"/>
    <cellStyle name="표준 4 2 5 2 5 2" xfId="30035" xr:uid="{00000000-0005-0000-0000-000053750000}"/>
    <cellStyle name="표준 4 2 5 2 6" xfId="30036" xr:uid="{00000000-0005-0000-0000-000054750000}"/>
    <cellStyle name="표준 4 2 5 2 7" xfId="30037" xr:uid="{00000000-0005-0000-0000-000055750000}"/>
    <cellStyle name="표준 4 2 5 2 8" xfId="30038" xr:uid="{00000000-0005-0000-0000-000056750000}"/>
    <cellStyle name="표준 4 2 5 2 9" xfId="30039" xr:uid="{00000000-0005-0000-0000-000057750000}"/>
    <cellStyle name="표준 4 2 5 3" xfId="30040" xr:uid="{00000000-0005-0000-0000-000058750000}"/>
    <cellStyle name="표준 4 2 5 3 10" xfId="30041" xr:uid="{00000000-0005-0000-0000-000059750000}"/>
    <cellStyle name="표준 4 2 5 3 2" xfId="30042" xr:uid="{00000000-0005-0000-0000-00005A750000}"/>
    <cellStyle name="표준 4 2 5 3 2 2" xfId="30043" xr:uid="{00000000-0005-0000-0000-00005B750000}"/>
    <cellStyle name="표준 4 2 5 3 2 2 2" xfId="30044" xr:uid="{00000000-0005-0000-0000-00005C750000}"/>
    <cellStyle name="표준 4 2 5 3 2 2 3" xfId="30045" xr:uid="{00000000-0005-0000-0000-00005D750000}"/>
    <cellStyle name="표준 4 2 5 3 2 2 4" xfId="30046" xr:uid="{00000000-0005-0000-0000-00005E750000}"/>
    <cellStyle name="표준 4 2 5 3 2 2 5" xfId="30047" xr:uid="{00000000-0005-0000-0000-00005F750000}"/>
    <cellStyle name="표준 4 2 5 3 2 3" xfId="30048" xr:uid="{00000000-0005-0000-0000-000060750000}"/>
    <cellStyle name="표준 4 2 5 3 2 4" xfId="30049" xr:uid="{00000000-0005-0000-0000-000061750000}"/>
    <cellStyle name="표준 4 2 5 3 2 5" xfId="30050" xr:uid="{00000000-0005-0000-0000-000062750000}"/>
    <cellStyle name="표준 4 2 5 3 2 6" xfId="30051" xr:uid="{00000000-0005-0000-0000-000063750000}"/>
    <cellStyle name="표준 4 2 5 3 2 7" xfId="30052" xr:uid="{00000000-0005-0000-0000-000064750000}"/>
    <cellStyle name="표준 4 2 5 3 3" xfId="30053" xr:uid="{00000000-0005-0000-0000-000065750000}"/>
    <cellStyle name="표준 4 2 5 3 3 2" xfId="30054" xr:uid="{00000000-0005-0000-0000-000066750000}"/>
    <cellStyle name="표준 4 2 5 3 3 3" xfId="30055" xr:uid="{00000000-0005-0000-0000-000067750000}"/>
    <cellStyle name="표준 4 2 5 3 3 4" xfId="30056" xr:uid="{00000000-0005-0000-0000-000068750000}"/>
    <cellStyle name="표준 4 2 5 3 3 5" xfId="30057" xr:uid="{00000000-0005-0000-0000-000069750000}"/>
    <cellStyle name="표준 4 2 5 3 3 6" xfId="30058" xr:uid="{00000000-0005-0000-0000-00006A750000}"/>
    <cellStyle name="표준 4 2 5 3 4" xfId="30059" xr:uid="{00000000-0005-0000-0000-00006B750000}"/>
    <cellStyle name="표준 4 2 5 3 4 2" xfId="30060" xr:uid="{00000000-0005-0000-0000-00006C750000}"/>
    <cellStyle name="표준 4 2 5 3 5" xfId="30061" xr:uid="{00000000-0005-0000-0000-00006D750000}"/>
    <cellStyle name="표준 4 2 5 3 5 2" xfId="30062" xr:uid="{00000000-0005-0000-0000-00006E750000}"/>
    <cellStyle name="표준 4 2 5 3 6" xfId="30063" xr:uid="{00000000-0005-0000-0000-00006F750000}"/>
    <cellStyle name="표준 4 2 5 3 7" xfId="30064" xr:uid="{00000000-0005-0000-0000-000070750000}"/>
    <cellStyle name="표준 4 2 5 3 8" xfId="30065" xr:uid="{00000000-0005-0000-0000-000071750000}"/>
    <cellStyle name="표준 4 2 5 3 9" xfId="30066" xr:uid="{00000000-0005-0000-0000-000072750000}"/>
    <cellStyle name="표준 4 2 5 4" xfId="30067" xr:uid="{00000000-0005-0000-0000-000073750000}"/>
    <cellStyle name="표준 4 2 5 4 10" xfId="30068" xr:uid="{00000000-0005-0000-0000-000074750000}"/>
    <cellStyle name="표준 4 2 5 4 2" xfId="30069" xr:uid="{00000000-0005-0000-0000-000075750000}"/>
    <cellStyle name="표준 4 2 5 4 2 2" xfId="30070" xr:uid="{00000000-0005-0000-0000-000076750000}"/>
    <cellStyle name="표준 4 2 5 4 2 3" xfId="30071" xr:uid="{00000000-0005-0000-0000-000077750000}"/>
    <cellStyle name="표준 4 2 5 4 2 4" xfId="30072" xr:uid="{00000000-0005-0000-0000-000078750000}"/>
    <cellStyle name="표준 4 2 5 4 2 5" xfId="30073" xr:uid="{00000000-0005-0000-0000-000079750000}"/>
    <cellStyle name="표준 4 2 5 4 2 6" xfId="30074" xr:uid="{00000000-0005-0000-0000-00007A750000}"/>
    <cellStyle name="표준 4 2 5 4 3" xfId="30075" xr:uid="{00000000-0005-0000-0000-00007B750000}"/>
    <cellStyle name="표준 4 2 5 4 3 2" xfId="30076" xr:uid="{00000000-0005-0000-0000-00007C750000}"/>
    <cellStyle name="표준 4 2 5 4 4" xfId="30077" xr:uid="{00000000-0005-0000-0000-00007D750000}"/>
    <cellStyle name="표준 4 2 5 4 4 2" xfId="30078" xr:uid="{00000000-0005-0000-0000-00007E750000}"/>
    <cellStyle name="표준 4 2 5 4 5" xfId="30079" xr:uid="{00000000-0005-0000-0000-00007F750000}"/>
    <cellStyle name="표준 4 2 5 4 5 2" xfId="30080" xr:uid="{00000000-0005-0000-0000-000080750000}"/>
    <cellStyle name="표준 4 2 5 4 6" xfId="30081" xr:uid="{00000000-0005-0000-0000-000081750000}"/>
    <cellStyle name="표준 4 2 5 4 7" xfId="30082" xr:uid="{00000000-0005-0000-0000-000082750000}"/>
    <cellStyle name="표준 4 2 5 4 8" xfId="30083" xr:uid="{00000000-0005-0000-0000-000083750000}"/>
    <cellStyle name="표준 4 2 5 4 9" xfId="30084" xr:uid="{00000000-0005-0000-0000-000084750000}"/>
    <cellStyle name="표준 4 2 5 5" xfId="30085" xr:uid="{00000000-0005-0000-0000-000085750000}"/>
    <cellStyle name="표준 4 2 5 5 2" xfId="30086" xr:uid="{00000000-0005-0000-0000-000086750000}"/>
    <cellStyle name="표준 4 2 5 5 3" xfId="30087" xr:uid="{00000000-0005-0000-0000-000087750000}"/>
    <cellStyle name="표준 4 2 5 5 4" xfId="30088" xr:uid="{00000000-0005-0000-0000-000088750000}"/>
    <cellStyle name="표준 4 2 5 5 5" xfId="30089" xr:uid="{00000000-0005-0000-0000-000089750000}"/>
    <cellStyle name="표준 4 2 5 5 6" xfId="30090" xr:uid="{00000000-0005-0000-0000-00008A750000}"/>
    <cellStyle name="표준 4 2 5 6" xfId="30091" xr:uid="{00000000-0005-0000-0000-00008B750000}"/>
    <cellStyle name="표준 4 2 5 6 2" xfId="30092" xr:uid="{00000000-0005-0000-0000-00008C750000}"/>
    <cellStyle name="표준 4 2 5 7" xfId="30093" xr:uid="{00000000-0005-0000-0000-00008D750000}"/>
    <cellStyle name="표준 4 2 5 7 2" xfId="30094" xr:uid="{00000000-0005-0000-0000-00008E750000}"/>
    <cellStyle name="표준 4 2 5 8" xfId="30095" xr:uid="{00000000-0005-0000-0000-00008F750000}"/>
    <cellStyle name="표준 4 2 5 8 2" xfId="30096" xr:uid="{00000000-0005-0000-0000-000090750000}"/>
    <cellStyle name="표준 4 2 5 9" xfId="30097" xr:uid="{00000000-0005-0000-0000-000091750000}"/>
    <cellStyle name="표준 4 2 6" xfId="30098" xr:uid="{00000000-0005-0000-0000-000092750000}"/>
    <cellStyle name="표준 4 2 6 10" xfId="30099" xr:uid="{00000000-0005-0000-0000-000093750000}"/>
    <cellStyle name="표준 4 2 6 11" xfId="30100" xr:uid="{00000000-0005-0000-0000-000094750000}"/>
    <cellStyle name="표준 4 2 6 12" xfId="30101" xr:uid="{00000000-0005-0000-0000-000095750000}"/>
    <cellStyle name="표준 4 2 6 2" xfId="30102" xr:uid="{00000000-0005-0000-0000-000096750000}"/>
    <cellStyle name="표준 4 2 6 2 10" xfId="30103" xr:uid="{00000000-0005-0000-0000-000097750000}"/>
    <cellStyle name="표준 4 2 6 2 2" xfId="30104" xr:uid="{00000000-0005-0000-0000-000098750000}"/>
    <cellStyle name="표준 4 2 6 2 2 2" xfId="30105" xr:uid="{00000000-0005-0000-0000-000099750000}"/>
    <cellStyle name="표준 4 2 6 2 2 2 2" xfId="30106" xr:uid="{00000000-0005-0000-0000-00009A750000}"/>
    <cellStyle name="표준 4 2 6 2 2 2 3" xfId="30107" xr:uid="{00000000-0005-0000-0000-00009B750000}"/>
    <cellStyle name="표준 4 2 6 2 2 2 4" xfId="30108" xr:uid="{00000000-0005-0000-0000-00009C750000}"/>
    <cellStyle name="표준 4 2 6 2 2 2 5" xfId="30109" xr:uid="{00000000-0005-0000-0000-00009D750000}"/>
    <cellStyle name="표준 4 2 6 2 2 3" xfId="30110" xr:uid="{00000000-0005-0000-0000-00009E750000}"/>
    <cellStyle name="표준 4 2 6 2 2 4" xfId="30111" xr:uid="{00000000-0005-0000-0000-00009F750000}"/>
    <cellStyle name="표준 4 2 6 2 2 5" xfId="30112" xr:uid="{00000000-0005-0000-0000-0000A0750000}"/>
    <cellStyle name="표준 4 2 6 2 2 6" xfId="30113" xr:uid="{00000000-0005-0000-0000-0000A1750000}"/>
    <cellStyle name="표준 4 2 6 2 2 7" xfId="30114" xr:uid="{00000000-0005-0000-0000-0000A2750000}"/>
    <cellStyle name="표준 4 2 6 2 3" xfId="30115" xr:uid="{00000000-0005-0000-0000-0000A3750000}"/>
    <cellStyle name="표준 4 2 6 2 3 2" xfId="30116" xr:uid="{00000000-0005-0000-0000-0000A4750000}"/>
    <cellStyle name="표준 4 2 6 2 3 3" xfId="30117" xr:uid="{00000000-0005-0000-0000-0000A5750000}"/>
    <cellStyle name="표준 4 2 6 2 3 4" xfId="30118" xr:uid="{00000000-0005-0000-0000-0000A6750000}"/>
    <cellStyle name="표준 4 2 6 2 3 5" xfId="30119" xr:uid="{00000000-0005-0000-0000-0000A7750000}"/>
    <cellStyle name="표준 4 2 6 2 3 6" xfId="30120" xr:uid="{00000000-0005-0000-0000-0000A8750000}"/>
    <cellStyle name="표준 4 2 6 2 4" xfId="30121" xr:uid="{00000000-0005-0000-0000-0000A9750000}"/>
    <cellStyle name="표준 4 2 6 2 4 2" xfId="30122" xr:uid="{00000000-0005-0000-0000-0000AA750000}"/>
    <cellStyle name="표준 4 2 6 2 5" xfId="30123" xr:uid="{00000000-0005-0000-0000-0000AB750000}"/>
    <cellStyle name="표준 4 2 6 2 5 2" xfId="30124" xr:uid="{00000000-0005-0000-0000-0000AC750000}"/>
    <cellStyle name="표준 4 2 6 2 6" xfId="30125" xr:uid="{00000000-0005-0000-0000-0000AD750000}"/>
    <cellStyle name="표준 4 2 6 2 7" xfId="30126" xr:uid="{00000000-0005-0000-0000-0000AE750000}"/>
    <cellStyle name="표준 4 2 6 2 8" xfId="30127" xr:uid="{00000000-0005-0000-0000-0000AF750000}"/>
    <cellStyle name="표준 4 2 6 2 9" xfId="30128" xr:uid="{00000000-0005-0000-0000-0000B0750000}"/>
    <cellStyle name="표준 4 2 6 3" xfId="30129" xr:uid="{00000000-0005-0000-0000-0000B1750000}"/>
    <cellStyle name="표준 4 2 6 3 10" xfId="30130" xr:uid="{00000000-0005-0000-0000-0000B2750000}"/>
    <cellStyle name="표준 4 2 6 3 2" xfId="30131" xr:uid="{00000000-0005-0000-0000-0000B3750000}"/>
    <cellStyle name="표준 4 2 6 3 2 2" xfId="30132" xr:uid="{00000000-0005-0000-0000-0000B4750000}"/>
    <cellStyle name="표준 4 2 6 3 2 3" xfId="30133" xr:uid="{00000000-0005-0000-0000-0000B5750000}"/>
    <cellStyle name="표준 4 2 6 3 2 4" xfId="30134" xr:uid="{00000000-0005-0000-0000-0000B6750000}"/>
    <cellStyle name="표준 4 2 6 3 2 5" xfId="30135" xr:uid="{00000000-0005-0000-0000-0000B7750000}"/>
    <cellStyle name="표준 4 2 6 3 2 6" xfId="30136" xr:uid="{00000000-0005-0000-0000-0000B8750000}"/>
    <cellStyle name="표준 4 2 6 3 3" xfId="30137" xr:uid="{00000000-0005-0000-0000-0000B9750000}"/>
    <cellStyle name="표준 4 2 6 3 3 2" xfId="30138" xr:uid="{00000000-0005-0000-0000-0000BA750000}"/>
    <cellStyle name="표준 4 2 6 3 4" xfId="30139" xr:uid="{00000000-0005-0000-0000-0000BB750000}"/>
    <cellStyle name="표준 4 2 6 3 4 2" xfId="30140" xr:uid="{00000000-0005-0000-0000-0000BC750000}"/>
    <cellStyle name="표준 4 2 6 3 5" xfId="30141" xr:uid="{00000000-0005-0000-0000-0000BD750000}"/>
    <cellStyle name="표준 4 2 6 3 5 2" xfId="30142" xr:uid="{00000000-0005-0000-0000-0000BE750000}"/>
    <cellStyle name="표준 4 2 6 3 6" xfId="30143" xr:uid="{00000000-0005-0000-0000-0000BF750000}"/>
    <cellStyle name="표준 4 2 6 3 7" xfId="30144" xr:uid="{00000000-0005-0000-0000-0000C0750000}"/>
    <cellStyle name="표준 4 2 6 3 8" xfId="30145" xr:uid="{00000000-0005-0000-0000-0000C1750000}"/>
    <cellStyle name="표준 4 2 6 3 9" xfId="30146" xr:uid="{00000000-0005-0000-0000-0000C2750000}"/>
    <cellStyle name="표준 4 2 6 4" xfId="30147" xr:uid="{00000000-0005-0000-0000-0000C3750000}"/>
    <cellStyle name="표준 4 2 6 4 2" xfId="30148" xr:uid="{00000000-0005-0000-0000-0000C4750000}"/>
    <cellStyle name="표준 4 2 6 4 3" xfId="30149" xr:uid="{00000000-0005-0000-0000-0000C5750000}"/>
    <cellStyle name="표준 4 2 6 4 4" xfId="30150" xr:uid="{00000000-0005-0000-0000-0000C6750000}"/>
    <cellStyle name="표준 4 2 6 4 5" xfId="30151" xr:uid="{00000000-0005-0000-0000-0000C7750000}"/>
    <cellStyle name="표준 4 2 6 4 6" xfId="30152" xr:uid="{00000000-0005-0000-0000-0000C8750000}"/>
    <cellStyle name="표준 4 2 6 5" xfId="30153" xr:uid="{00000000-0005-0000-0000-0000C9750000}"/>
    <cellStyle name="표준 4 2 6 5 2" xfId="30154" xr:uid="{00000000-0005-0000-0000-0000CA750000}"/>
    <cellStyle name="표준 4 2 6 6" xfId="30155" xr:uid="{00000000-0005-0000-0000-0000CB750000}"/>
    <cellStyle name="표준 4 2 6 6 2" xfId="30156" xr:uid="{00000000-0005-0000-0000-0000CC750000}"/>
    <cellStyle name="표준 4 2 6 7" xfId="30157" xr:uid="{00000000-0005-0000-0000-0000CD750000}"/>
    <cellStyle name="표준 4 2 6 7 2" xfId="30158" xr:uid="{00000000-0005-0000-0000-0000CE750000}"/>
    <cellStyle name="표준 4 2 6 8" xfId="30159" xr:uid="{00000000-0005-0000-0000-0000CF750000}"/>
    <cellStyle name="표준 4 2 6 9" xfId="30160" xr:uid="{00000000-0005-0000-0000-0000D0750000}"/>
    <cellStyle name="표준 4 2 7" xfId="30161" xr:uid="{00000000-0005-0000-0000-0000D1750000}"/>
    <cellStyle name="표준 4 2 7 10" xfId="30162" xr:uid="{00000000-0005-0000-0000-0000D2750000}"/>
    <cellStyle name="표준 4 2 7 2" xfId="30163" xr:uid="{00000000-0005-0000-0000-0000D3750000}"/>
    <cellStyle name="표준 4 2 7 2 2" xfId="30164" xr:uid="{00000000-0005-0000-0000-0000D4750000}"/>
    <cellStyle name="표준 4 2 7 2 2 2" xfId="30165" xr:uid="{00000000-0005-0000-0000-0000D5750000}"/>
    <cellStyle name="표준 4 2 7 2 2 3" xfId="30166" xr:uid="{00000000-0005-0000-0000-0000D6750000}"/>
    <cellStyle name="표준 4 2 7 2 2 4" xfId="30167" xr:uid="{00000000-0005-0000-0000-0000D7750000}"/>
    <cellStyle name="표준 4 2 7 2 2 5" xfId="30168" xr:uid="{00000000-0005-0000-0000-0000D8750000}"/>
    <cellStyle name="표준 4 2 7 2 3" xfId="30169" xr:uid="{00000000-0005-0000-0000-0000D9750000}"/>
    <cellStyle name="표준 4 2 7 2 4" xfId="30170" xr:uid="{00000000-0005-0000-0000-0000DA750000}"/>
    <cellStyle name="표준 4 2 7 2 5" xfId="30171" xr:uid="{00000000-0005-0000-0000-0000DB750000}"/>
    <cellStyle name="표준 4 2 7 2 6" xfId="30172" xr:uid="{00000000-0005-0000-0000-0000DC750000}"/>
    <cellStyle name="표준 4 2 7 2 7" xfId="30173" xr:uid="{00000000-0005-0000-0000-0000DD750000}"/>
    <cellStyle name="표준 4 2 7 3" xfId="30174" xr:uid="{00000000-0005-0000-0000-0000DE750000}"/>
    <cellStyle name="표준 4 2 7 3 2" xfId="30175" xr:uid="{00000000-0005-0000-0000-0000DF750000}"/>
    <cellStyle name="표준 4 2 7 3 3" xfId="30176" xr:uid="{00000000-0005-0000-0000-0000E0750000}"/>
    <cellStyle name="표준 4 2 7 3 4" xfId="30177" xr:uid="{00000000-0005-0000-0000-0000E1750000}"/>
    <cellStyle name="표준 4 2 7 3 5" xfId="30178" xr:uid="{00000000-0005-0000-0000-0000E2750000}"/>
    <cellStyle name="표준 4 2 7 3 6" xfId="30179" xr:uid="{00000000-0005-0000-0000-0000E3750000}"/>
    <cellStyle name="표준 4 2 7 4" xfId="30180" xr:uid="{00000000-0005-0000-0000-0000E4750000}"/>
    <cellStyle name="표준 4 2 7 4 2" xfId="30181" xr:uid="{00000000-0005-0000-0000-0000E5750000}"/>
    <cellStyle name="표준 4 2 7 5" xfId="30182" xr:uid="{00000000-0005-0000-0000-0000E6750000}"/>
    <cellStyle name="표준 4 2 7 5 2" xfId="30183" xr:uid="{00000000-0005-0000-0000-0000E7750000}"/>
    <cellStyle name="표준 4 2 7 6" xfId="30184" xr:uid="{00000000-0005-0000-0000-0000E8750000}"/>
    <cellStyle name="표준 4 2 7 7" xfId="30185" xr:uid="{00000000-0005-0000-0000-0000E9750000}"/>
    <cellStyle name="표준 4 2 7 8" xfId="30186" xr:uid="{00000000-0005-0000-0000-0000EA750000}"/>
    <cellStyle name="표준 4 2 7 9" xfId="30187" xr:uid="{00000000-0005-0000-0000-0000EB750000}"/>
    <cellStyle name="표준 4 2 8" xfId="30188" xr:uid="{00000000-0005-0000-0000-0000EC750000}"/>
    <cellStyle name="표준 4 2 8 10" xfId="30189" xr:uid="{00000000-0005-0000-0000-0000ED750000}"/>
    <cellStyle name="표준 4 2 8 2" xfId="30190" xr:uid="{00000000-0005-0000-0000-0000EE750000}"/>
    <cellStyle name="표준 4 2 8 2 2" xfId="30191" xr:uid="{00000000-0005-0000-0000-0000EF750000}"/>
    <cellStyle name="표준 4 2 8 2 3" xfId="30192" xr:uid="{00000000-0005-0000-0000-0000F0750000}"/>
    <cellStyle name="표준 4 2 8 2 4" xfId="30193" xr:uid="{00000000-0005-0000-0000-0000F1750000}"/>
    <cellStyle name="표준 4 2 8 2 5" xfId="30194" xr:uid="{00000000-0005-0000-0000-0000F2750000}"/>
    <cellStyle name="표준 4 2 8 2 6" xfId="30195" xr:uid="{00000000-0005-0000-0000-0000F3750000}"/>
    <cellStyle name="표준 4 2 8 3" xfId="30196" xr:uid="{00000000-0005-0000-0000-0000F4750000}"/>
    <cellStyle name="표준 4 2 8 3 2" xfId="30197" xr:uid="{00000000-0005-0000-0000-0000F5750000}"/>
    <cellStyle name="표준 4 2 8 4" xfId="30198" xr:uid="{00000000-0005-0000-0000-0000F6750000}"/>
    <cellStyle name="표준 4 2 8 4 2" xfId="30199" xr:uid="{00000000-0005-0000-0000-0000F7750000}"/>
    <cellStyle name="표준 4 2 8 5" xfId="30200" xr:uid="{00000000-0005-0000-0000-0000F8750000}"/>
    <cellStyle name="표준 4 2 8 5 2" xfId="30201" xr:uid="{00000000-0005-0000-0000-0000F9750000}"/>
    <cellStyle name="표준 4 2 8 6" xfId="30202" xr:uid="{00000000-0005-0000-0000-0000FA750000}"/>
    <cellStyle name="표준 4 2 8 7" xfId="30203" xr:uid="{00000000-0005-0000-0000-0000FB750000}"/>
    <cellStyle name="표준 4 2 8 8" xfId="30204" xr:uid="{00000000-0005-0000-0000-0000FC750000}"/>
    <cellStyle name="표준 4 2 8 9" xfId="30205" xr:uid="{00000000-0005-0000-0000-0000FD750000}"/>
    <cellStyle name="표준 4 2 9" xfId="30206" xr:uid="{00000000-0005-0000-0000-0000FE750000}"/>
    <cellStyle name="표준 4 2 9 10" xfId="30207" xr:uid="{00000000-0005-0000-0000-0000FF750000}"/>
    <cellStyle name="표준 4 2 9 2" xfId="30208" xr:uid="{00000000-0005-0000-0000-000000760000}"/>
    <cellStyle name="표준 4 2 9 2 2" xfId="30209" xr:uid="{00000000-0005-0000-0000-000001760000}"/>
    <cellStyle name="표준 4 2 9 3" xfId="30210" xr:uid="{00000000-0005-0000-0000-000002760000}"/>
    <cellStyle name="표준 4 2 9 3 2" xfId="30211" xr:uid="{00000000-0005-0000-0000-000003760000}"/>
    <cellStyle name="표준 4 2 9 4" xfId="30212" xr:uid="{00000000-0005-0000-0000-000004760000}"/>
    <cellStyle name="표준 4 2 9 4 2" xfId="30213" xr:uid="{00000000-0005-0000-0000-000005760000}"/>
    <cellStyle name="표준 4 2 9 5" xfId="30214" xr:uid="{00000000-0005-0000-0000-000006760000}"/>
    <cellStyle name="표준 4 2 9 5 2" xfId="30215" xr:uid="{00000000-0005-0000-0000-000007760000}"/>
    <cellStyle name="표준 4 2 9 6" xfId="30216" xr:uid="{00000000-0005-0000-0000-000008760000}"/>
    <cellStyle name="표준 4 2 9 7" xfId="30217" xr:uid="{00000000-0005-0000-0000-000009760000}"/>
    <cellStyle name="표준 4 2 9 8" xfId="30218" xr:uid="{00000000-0005-0000-0000-00000A760000}"/>
    <cellStyle name="표준 4 2 9 9" xfId="30219" xr:uid="{00000000-0005-0000-0000-00000B760000}"/>
    <cellStyle name="표준 4 20" xfId="30220" xr:uid="{00000000-0005-0000-0000-00000C760000}"/>
    <cellStyle name="표준 4 21" xfId="30221" xr:uid="{00000000-0005-0000-0000-00000D760000}"/>
    <cellStyle name="표준 4 22" xfId="30222" xr:uid="{00000000-0005-0000-0000-00000E760000}"/>
    <cellStyle name="표준 4 23" xfId="36890" xr:uid="{00000000-0005-0000-0000-00000F760000}"/>
    <cellStyle name="표준 4 24" xfId="36897" xr:uid="{D62F1C28-211F-4B03-AAA3-0B4EC61E2D8F}"/>
    <cellStyle name="표준 4 3" xfId="72" xr:uid="{00000000-0005-0000-0000-000010760000}"/>
    <cellStyle name="표준 4 3 10" xfId="30223" xr:uid="{00000000-0005-0000-0000-000011760000}"/>
    <cellStyle name="표준 4 3 10 2" xfId="30224" xr:uid="{00000000-0005-0000-0000-000012760000}"/>
    <cellStyle name="표준 4 3 11" xfId="30225" xr:uid="{00000000-0005-0000-0000-000013760000}"/>
    <cellStyle name="표준 4 3 12" xfId="30226" xr:uid="{00000000-0005-0000-0000-000014760000}"/>
    <cellStyle name="표준 4 3 2" xfId="30227" xr:uid="{00000000-0005-0000-0000-000015760000}"/>
    <cellStyle name="표준 4 3 2 2" xfId="30228" xr:uid="{00000000-0005-0000-0000-000016760000}"/>
    <cellStyle name="표준 4 3 2 2 10" xfId="30229" xr:uid="{00000000-0005-0000-0000-000017760000}"/>
    <cellStyle name="표준 4 3 2 2 2" xfId="30230" xr:uid="{00000000-0005-0000-0000-000018760000}"/>
    <cellStyle name="표준 4 3 2 2 2 2" xfId="30231" xr:uid="{00000000-0005-0000-0000-000019760000}"/>
    <cellStyle name="표준 4 3 2 2 2 3" xfId="30232" xr:uid="{00000000-0005-0000-0000-00001A760000}"/>
    <cellStyle name="표준 4 3 2 2 3" xfId="30233" xr:uid="{00000000-0005-0000-0000-00001B760000}"/>
    <cellStyle name="표준 4 3 2 2 3 2" xfId="30234" xr:uid="{00000000-0005-0000-0000-00001C760000}"/>
    <cellStyle name="표준 4 3 2 2 3 3" xfId="30235" xr:uid="{00000000-0005-0000-0000-00001D760000}"/>
    <cellStyle name="표준 4 3 2 2 4" xfId="30236" xr:uid="{00000000-0005-0000-0000-00001E760000}"/>
    <cellStyle name="표준 4 3 2 2 4 2" xfId="30237" xr:uid="{00000000-0005-0000-0000-00001F760000}"/>
    <cellStyle name="표준 4 3 2 2 4 3" xfId="30238" xr:uid="{00000000-0005-0000-0000-000020760000}"/>
    <cellStyle name="표준 4 3 2 2 5" xfId="30239" xr:uid="{00000000-0005-0000-0000-000021760000}"/>
    <cellStyle name="표준 4 3 2 2 5 2" xfId="30240" xr:uid="{00000000-0005-0000-0000-000022760000}"/>
    <cellStyle name="표준 4 3 2 2 6" xfId="30241" xr:uid="{00000000-0005-0000-0000-000023760000}"/>
    <cellStyle name="표준 4 3 2 2 7" xfId="30242" xr:uid="{00000000-0005-0000-0000-000024760000}"/>
    <cellStyle name="표준 4 3 2 2 8" xfId="30243" xr:uid="{00000000-0005-0000-0000-000025760000}"/>
    <cellStyle name="표준 4 3 2 2 9" xfId="30244" xr:uid="{00000000-0005-0000-0000-000026760000}"/>
    <cellStyle name="표준 4 3 2 3" xfId="30245" xr:uid="{00000000-0005-0000-0000-000027760000}"/>
    <cellStyle name="표준 4 3 2 3 2" xfId="30246" xr:uid="{00000000-0005-0000-0000-000028760000}"/>
    <cellStyle name="표준 4 3 2 3 2 2" xfId="30247" xr:uid="{00000000-0005-0000-0000-000029760000}"/>
    <cellStyle name="표준 4 3 2 3 3" xfId="30248" xr:uid="{00000000-0005-0000-0000-00002A760000}"/>
    <cellStyle name="표준 4 3 2 3 3 2" xfId="30249" xr:uid="{00000000-0005-0000-0000-00002B760000}"/>
    <cellStyle name="표준 4 3 2 3 4" xfId="30250" xr:uid="{00000000-0005-0000-0000-00002C760000}"/>
    <cellStyle name="표준 4 3 2 3 4 2" xfId="30251" xr:uid="{00000000-0005-0000-0000-00002D760000}"/>
    <cellStyle name="표준 4 3 2 3 5" xfId="30252" xr:uid="{00000000-0005-0000-0000-00002E760000}"/>
    <cellStyle name="표준 4 3 2 4" xfId="30253" xr:uid="{00000000-0005-0000-0000-00002F760000}"/>
    <cellStyle name="표준 4 3 2 4 2" xfId="30254" xr:uid="{00000000-0005-0000-0000-000030760000}"/>
    <cellStyle name="표준 4 3 2 4 2 2" xfId="30255" xr:uid="{00000000-0005-0000-0000-000031760000}"/>
    <cellStyle name="표준 4 3 2 4 3" xfId="30256" xr:uid="{00000000-0005-0000-0000-000032760000}"/>
    <cellStyle name="표준 4 3 2 4 3 2" xfId="30257" xr:uid="{00000000-0005-0000-0000-000033760000}"/>
    <cellStyle name="표준 4 3 2 4 4" xfId="30258" xr:uid="{00000000-0005-0000-0000-000034760000}"/>
    <cellStyle name="표준 4 3 2 4 4 2" xfId="30259" xr:uid="{00000000-0005-0000-0000-000035760000}"/>
    <cellStyle name="표준 4 3 2 4 5" xfId="30260" xr:uid="{00000000-0005-0000-0000-000036760000}"/>
    <cellStyle name="표준 4 3 2 4 6" xfId="30261" xr:uid="{00000000-0005-0000-0000-000037760000}"/>
    <cellStyle name="표준 4 3 2 5" xfId="30262" xr:uid="{00000000-0005-0000-0000-000038760000}"/>
    <cellStyle name="표준 4 3 2 5 2" xfId="30263" xr:uid="{00000000-0005-0000-0000-000039760000}"/>
    <cellStyle name="표준 4 3 2 5 2 2" xfId="30264" xr:uid="{00000000-0005-0000-0000-00003A760000}"/>
    <cellStyle name="표준 4 3 2 5 3" xfId="30265" xr:uid="{00000000-0005-0000-0000-00003B760000}"/>
    <cellStyle name="표준 4 3 2 5 4" xfId="30266" xr:uid="{00000000-0005-0000-0000-00003C760000}"/>
    <cellStyle name="표준 4 3 2 6" xfId="30267" xr:uid="{00000000-0005-0000-0000-00003D760000}"/>
    <cellStyle name="표준 4 3 2 6 2" xfId="30268" xr:uid="{00000000-0005-0000-0000-00003E760000}"/>
    <cellStyle name="표준 4 3 2 6 3" xfId="30269" xr:uid="{00000000-0005-0000-0000-00003F760000}"/>
    <cellStyle name="표준 4 3 2 7" xfId="30270" xr:uid="{00000000-0005-0000-0000-000040760000}"/>
    <cellStyle name="표준 4 3 2 7 2" xfId="30271" xr:uid="{00000000-0005-0000-0000-000041760000}"/>
    <cellStyle name="표준 4 3 2 7 3" xfId="30272" xr:uid="{00000000-0005-0000-0000-000042760000}"/>
    <cellStyle name="표준 4 3 2 8" xfId="30273" xr:uid="{00000000-0005-0000-0000-000043760000}"/>
    <cellStyle name="표준 4 3 2 8 2" xfId="30274" xr:uid="{00000000-0005-0000-0000-000044760000}"/>
    <cellStyle name="표준 4 3 2 9" xfId="30275" xr:uid="{00000000-0005-0000-0000-000045760000}"/>
    <cellStyle name="표준 4 3 3" xfId="30276" xr:uid="{00000000-0005-0000-0000-000046760000}"/>
    <cellStyle name="표준 4 3 3 2" xfId="30277" xr:uid="{00000000-0005-0000-0000-000047760000}"/>
    <cellStyle name="표준 4 3 3 2 2" xfId="30278" xr:uid="{00000000-0005-0000-0000-000048760000}"/>
    <cellStyle name="표준 4 3 3 2 3" xfId="30279" xr:uid="{00000000-0005-0000-0000-000049760000}"/>
    <cellStyle name="표준 4 3 3 2 4" xfId="30280" xr:uid="{00000000-0005-0000-0000-00004A760000}"/>
    <cellStyle name="표준 4 3 3 3" xfId="30281" xr:uid="{00000000-0005-0000-0000-00004B760000}"/>
    <cellStyle name="표준 4 3 3 4" xfId="30282" xr:uid="{00000000-0005-0000-0000-00004C760000}"/>
    <cellStyle name="표준 4 3 4" xfId="30283" xr:uid="{00000000-0005-0000-0000-00004D760000}"/>
    <cellStyle name="표준 4 3 4 2" xfId="30284" xr:uid="{00000000-0005-0000-0000-00004E760000}"/>
    <cellStyle name="표준 4 3 4 2 10" xfId="30285" xr:uid="{00000000-0005-0000-0000-00004F760000}"/>
    <cellStyle name="표준 4 3 4 2 11" xfId="30286" xr:uid="{00000000-0005-0000-0000-000050760000}"/>
    <cellStyle name="표준 4 3 4 2 2" xfId="30287" xr:uid="{00000000-0005-0000-0000-000051760000}"/>
    <cellStyle name="표준 4 3 4 2 2 10" xfId="30288" xr:uid="{00000000-0005-0000-0000-000052760000}"/>
    <cellStyle name="표준 4 3 4 2 2 2" xfId="30289" xr:uid="{00000000-0005-0000-0000-000053760000}"/>
    <cellStyle name="표준 4 3 4 2 2 2 2" xfId="30290" xr:uid="{00000000-0005-0000-0000-000054760000}"/>
    <cellStyle name="표준 4 3 4 2 2 2 3" xfId="30291" xr:uid="{00000000-0005-0000-0000-000055760000}"/>
    <cellStyle name="표준 4 3 4 2 2 2 4" xfId="30292" xr:uid="{00000000-0005-0000-0000-000056760000}"/>
    <cellStyle name="표준 4 3 4 2 2 2 5" xfId="30293" xr:uid="{00000000-0005-0000-0000-000057760000}"/>
    <cellStyle name="표준 4 3 4 2 2 2 6" xfId="30294" xr:uid="{00000000-0005-0000-0000-000058760000}"/>
    <cellStyle name="표준 4 3 4 2 2 3" xfId="30295" xr:uid="{00000000-0005-0000-0000-000059760000}"/>
    <cellStyle name="표준 4 3 4 2 2 3 2" xfId="30296" xr:uid="{00000000-0005-0000-0000-00005A760000}"/>
    <cellStyle name="표준 4 3 4 2 2 4" xfId="30297" xr:uid="{00000000-0005-0000-0000-00005B760000}"/>
    <cellStyle name="표준 4 3 4 2 2 4 2" xfId="30298" xr:uid="{00000000-0005-0000-0000-00005C760000}"/>
    <cellStyle name="표준 4 3 4 2 2 5" xfId="30299" xr:uid="{00000000-0005-0000-0000-00005D760000}"/>
    <cellStyle name="표준 4 3 4 2 2 5 2" xfId="30300" xr:uid="{00000000-0005-0000-0000-00005E760000}"/>
    <cellStyle name="표준 4 3 4 2 2 6" xfId="30301" xr:uid="{00000000-0005-0000-0000-00005F760000}"/>
    <cellStyle name="표준 4 3 4 2 2 7" xfId="30302" xr:uid="{00000000-0005-0000-0000-000060760000}"/>
    <cellStyle name="표준 4 3 4 2 2 8" xfId="30303" xr:uid="{00000000-0005-0000-0000-000061760000}"/>
    <cellStyle name="표준 4 3 4 2 2 9" xfId="30304" xr:uid="{00000000-0005-0000-0000-000062760000}"/>
    <cellStyle name="표준 4 3 4 2 3" xfId="30305" xr:uid="{00000000-0005-0000-0000-000063760000}"/>
    <cellStyle name="표준 4 3 4 2 3 2" xfId="30306" xr:uid="{00000000-0005-0000-0000-000064760000}"/>
    <cellStyle name="표준 4 3 4 2 3 3" xfId="30307" xr:uid="{00000000-0005-0000-0000-000065760000}"/>
    <cellStyle name="표준 4 3 4 2 3 4" xfId="30308" xr:uid="{00000000-0005-0000-0000-000066760000}"/>
    <cellStyle name="표준 4 3 4 2 3 5" xfId="30309" xr:uid="{00000000-0005-0000-0000-000067760000}"/>
    <cellStyle name="표준 4 3 4 2 3 6" xfId="30310" xr:uid="{00000000-0005-0000-0000-000068760000}"/>
    <cellStyle name="표준 4 3 4 2 4" xfId="30311" xr:uid="{00000000-0005-0000-0000-000069760000}"/>
    <cellStyle name="표준 4 3 4 2 4 2" xfId="30312" xr:uid="{00000000-0005-0000-0000-00006A760000}"/>
    <cellStyle name="표준 4 3 4 2 5" xfId="30313" xr:uid="{00000000-0005-0000-0000-00006B760000}"/>
    <cellStyle name="표준 4 3 4 2 5 2" xfId="30314" xr:uid="{00000000-0005-0000-0000-00006C760000}"/>
    <cellStyle name="표준 4 3 4 2 6" xfId="30315" xr:uid="{00000000-0005-0000-0000-00006D760000}"/>
    <cellStyle name="표준 4 3 4 2 6 2" xfId="30316" xr:uid="{00000000-0005-0000-0000-00006E760000}"/>
    <cellStyle name="표준 4 3 4 2 7" xfId="30317" xr:uid="{00000000-0005-0000-0000-00006F760000}"/>
    <cellStyle name="표준 4 3 4 2 8" xfId="30318" xr:uid="{00000000-0005-0000-0000-000070760000}"/>
    <cellStyle name="표준 4 3 4 2 9" xfId="30319" xr:uid="{00000000-0005-0000-0000-000071760000}"/>
    <cellStyle name="표준 4 3 4 3" xfId="30320" xr:uid="{00000000-0005-0000-0000-000072760000}"/>
    <cellStyle name="표준 4 3 4 3 2" xfId="30321" xr:uid="{00000000-0005-0000-0000-000073760000}"/>
    <cellStyle name="표준 4 3 4 4" xfId="30322" xr:uid="{00000000-0005-0000-0000-000074760000}"/>
    <cellStyle name="표준 4 3 4 4 2" xfId="30323" xr:uid="{00000000-0005-0000-0000-000075760000}"/>
    <cellStyle name="표준 4 3 4 4 2 2" xfId="30324" xr:uid="{00000000-0005-0000-0000-000076760000}"/>
    <cellStyle name="표준 4 3 4 4 2 3" xfId="30325" xr:uid="{00000000-0005-0000-0000-000077760000}"/>
    <cellStyle name="표준 4 3 4 4 2 4" xfId="30326" xr:uid="{00000000-0005-0000-0000-000078760000}"/>
    <cellStyle name="표준 4 3 4 4 2 5" xfId="30327" xr:uid="{00000000-0005-0000-0000-000079760000}"/>
    <cellStyle name="표준 4 3 4 4 3" xfId="30328" xr:uid="{00000000-0005-0000-0000-00007A760000}"/>
    <cellStyle name="표준 4 3 4 4 4" xfId="30329" xr:uid="{00000000-0005-0000-0000-00007B760000}"/>
    <cellStyle name="표준 4 3 4 4 5" xfId="30330" xr:uid="{00000000-0005-0000-0000-00007C760000}"/>
    <cellStyle name="표준 4 3 4 4 6" xfId="30331" xr:uid="{00000000-0005-0000-0000-00007D760000}"/>
    <cellStyle name="표준 4 3 4 4 7" xfId="30332" xr:uid="{00000000-0005-0000-0000-00007E760000}"/>
    <cellStyle name="표준 4 3 4 5" xfId="30333" xr:uid="{00000000-0005-0000-0000-00007F760000}"/>
    <cellStyle name="표준 4 3 4 5 2" xfId="30334" xr:uid="{00000000-0005-0000-0000-000080760000}"/>
    <cellStyle name="표준 4 3 4 5 3" xfId="30335" xr:uid="{00000000-0005-0000-0000-000081760000}"/>
    <cellStyle name="표준 4 3 4 5 4" xfId="30336" xr:uid="{00000000-0005-0000-0000-000082760000}"/>
    <cellStyle name="표준 4 3 4 5 5" xfId="30337" xr:uid="{00000000-0005-0000-0000-000083760000}"/>
    <cellStyle name="표준 4 3 4 5 6" xfId="30338" xr:uid="{00000000-0005-0000-0000-000084760000}"/>
    <cellStyle name="표준 4 3 4 6" xfId="30339" xr:uid="{00000000-0005-0000-0000-000085760000}"/>
    <cellStyle name="표준 4 3 4 6 2" xfId="30340" xr:uid="{00000000-0005-0000-0000-000086760000}"/>
    <cellStyle name="표준 4 3 4 7" xfId="30341" xr:uid="{00000000-0005-0000-0000-000087760000}"/>
    <cellStyle name="표준 4 3 4 7 2" xfId="30342" xr:uid="{00000000-0005-0000-0000-000088760000}"/>
    <cellStyle name="표준 4 3 4 8" xfId="30343" xr:uid="{00000000-0005-0000-0000-000089760000}"/>
    <cellStyle name="표준 4 3 4 9" xfId="30344" xr:uid="{00000000-0005-0000-0000-00008A760000}"/>
    <cellStyle name="표준 4 3 5" xfId="30345" xr:uid="{00000000-0005-0000-0000-00008B760000}"/>
    <cellStyle name="표준 4 3 5 10" xfId="30346" xr:uid="{00000000-0005-0000-0000-00008C760000}"/>
    <cellStyle name="표준 4 3 5 2" xfId="30347" xr:uid="{00000000-0005-0000-0000-00008D760000}"/>
    <cellStyle name="표준 4 3 5 2 2" xfId="30348" xr:uid="{00000000-0005-0000-0000-00008E760000}"/>
    <cellStyle name="표준 4 3 5 2 3" xfId="30349" xr:uid="{00000000-0005-0000-0000-00008F760000}"/>
    <cellStyle name="표준 4 3 5 3" xfId="30350" xr:uid="{00000000-0005-0000-0000-000090760000}"/>
    <cellStyle name="표준 4 3 5 3 2" xfId="30351" xr:uid="{00000000-0005-0000-0000-000091760000}"/>
    <cellStyle name="표준 4 3 5 3 3" xfId="30352" xr:uid="{00000000-0005-0000-0000-000092760000}"/>
    <cellStyle name="표준 4 3 5 4" xfId="30353" xr:uid="{00000000-0005-0000-0000-000093760000}"/>
    <cellStyle name="표준 4 3 5 4 2" xfId="30354" xr:uid="{00000000-0005-0000-0000-000094760000}"/>
    <cellStyle name="표준 4 3 5 4 3" xfId="30355" xr:uid="{00000000-0005-0000-0000-000095760000}"/>
    <cellStyle name="표준 4 3 5 5" xfId="30356" xr:uid="{00000000-0005-0000-0000-000096760000}"/>
    <cellStyle name="표준 4 3 5 5 2" xfId="30357" xr:uid="{00000000-0005-0000-0000-000097760000}"/>
    <cellStyle name="표준 4 3 5 6" xfId="30358" xr:uid="{00000000-0005-0000-0000-000098760000}"/>
    <cellStyle name="표준 4 3 5 7" xfId="30359" xr:uid="{00000000-0005-0000-0000-000099760000}"/>
    <cellStyle name="표준 4 3 5 8" xfId="30360" xr:uid="{00000000-0005-0000-0000-00009A760000}"/>
    <cellStyle name="표준 4 3 5 9" xfId="30361" xr:uid="{00000000-0005-0000-0000-00009B760000}"/>
    <cellStyle name="표준 4 3 6" xfId="30362" xr:uid="{00000000-0005-0000-0000-00009C760000}"/>
    <cellStyle name="표준 4 3 6 2" xfId="30363" xr:uid="{00000000-0005-0000-0000-00009D760000}"/>
    <cellStyle name="표준 4 3 6 3" xfId="30364" xr:uid="{00000000-0005-0000-0000-00009E760000}"/>
    <cellStyle name="표준 4 3 6 4" xfId="30365" xr:uid="{00000000-0005-0000-0000-00009F760000}"/>
    <cellStyle name="표준 4 3 7" xfId="30366" xr:uid="{00000000-0005-0000-0000-0000A0760000}"/>
    <cellStyle name="표준 4 3 7 2" xfId="30367" xr:uid="{00000000-0005-0000-0000-0000A1760000}"/>
    <cellStyle name="표준 4 3 7 3" xfId="30368" xr:uid="{00000000-0005-0000-0000-0000A2760000}"/>
    <cellStyle name="표준 4 3 8" xfId="30369" xr:uid="{00000000-0005-0000-0000-0000A3760000}"/>
    <cellStyle name="표준 4 3 8 2" xfId="30370" xr:uid="{00000000-0005-0000-0000-0000A4760000}"/>
    <cellStyle name="표준 4 3 8 3" xfId="30371" xr:uid="{00000000-0005-0000-0000-0000A5760000}"/>
    <cellStyle name="표준 4 3 9" xfId="30372" xr:uid="{00000000-0005-0000-0000-0000A6760000}"/>
    <cellStyle name="표준 4 3 9 2" xfId="30373" xr:uid="{00000000-0005-0000-0000-0000A7760000}"/>
    <cellStyle name="표준 4 3 9 3" xfId="30374" xr:uid="{00000000-0005-0000-0000-0000A8760000}"/>
    <cellStyle name="표준 4 4" xfId="84" xr:uid="{00000000-0005-0000-0000-0000A9760000}"/>
    <cellStyle name="표준 4 4 10" xfId="30375" xr:uid="{00000000-0005-0000-0000-0000AA760000}"/>
    <cellStyle name="표준 4 4 10 2" xfId="30376" xr:uid="{00000000-0005-0000-0000-0000AB760000}"/>
    <cellStyle name="표준 4 4 11" xfId="30377" xr:uid="{00000000-0005-0000-0000-0000AC760000}"/>
    <cellStyle name="표준 4 4 12" xfId="30378" xr:uid="{00000000-0005-0000-0000-0000AD760000}"/>
    <cellStyle name="표준 4 4 13" xfId="30379" xr:uid="{00000000-0005-0000-0000-0000AE760000}"/>
    <cellStyle name="표준 4 4 14" xfId="30380" xr:uid="{00000000-0005-0000-0000-0000AF760000}"/>
    <cellStyle name="표준 4 4 15" xfId="30381" xr:uid="{00000000-0005-0000-0000-0000B0760000}"/>
    <cellStyle name="표준 4 4 2" xfId="30382" xr:uid="{00000000-0005-0000-0000-0000B1760000}"/>
    <cellStyle name="표준 4 4 2 10" xfId="30383" xr:uid="{00000000-0005-0000-0000-0000B2760000}"/>
    <cellStyle name="표준 4 4 2 11" xfId="30384" xr:uid="{00000000-0005-0000-0000-0000B3760000}"/>
    <cellStyle name="표준 4 4 2 12" xfId="30385" xr:uid="{00000000-0005-0000-0000-0000B4760000}"/>
    <cellStyle name="표준 4 4 2 2" xfId="30386" xr:uid="{00000000-0005-0000-0000-0000B5760000}"/>
    <cellStyle name="표준 4 4 2 2 10" xfId="30387" xr:uid="{00000000-0005-0000-0000-0000B6760000}"/>
    <cellStyle name="표준 4 4 2 2 2" xfId="30388" xr:uid="{00000000-0005-0000-0000-0000B7760000}"/>
    <cellStyle name="표준 4 4 2 2 2 2" xfId="30389" xr:uid="{00000000-0005-0000-0000-0000B8760000}"/>
    <cellStyle name="표준 4 4 2 2 2 2 2" xfId="30390" xr:uid="{00000000-0005-0000-0000-0000B9760000}"/>
    <cellStyle name="표준 4 4 2 2 2 2 3" xfId="30391" xr:uid="{00000000-0005-0000-0000-0000BA760000}"/>
    <cellStyle name="표준 4 4 2 2 2 2 4" xfId="30392" xr:uid="{00000000-0005-0000-0000-0000BB760000}"/>
    <cellStyle name="표준 4 4 2 2 2 2 5" xfId="30393" xr:uid="{00000000-0005-0000-0000-0000BC760000}"/>
    <cellStyle name="표준 4 4 2 2 2 3" xfId="30394" xr:uid="{00000000-0005-0000-0000-0000BD760000}"/>
    <cellStyle name="표준 4 4 2 2 2 4" xfId="30395" xr:uid="{00000000-0005-0000-0000-0000BE760000}"/>
    <cellStyle name="표준 4 4 2 2 2 5" xfId="30396" xr:uid="{00000000-0005-0000-0000-0000BF760000}"/>
    <cellStyle name="표준 4 4 2 2 2 6" xfId="30397" xr:uid="{00000000-0005-0000-0000-0000C0760000}"/>
    <cellStyle name="표준 4 4 2 2 2 7" xfId="30398" xr:uid="{00000000-0005-0000-0000-0000C1760000}"/>
    <cellStyle name="표준 4 4 2 2 3" xfId="30399" xr:uid="{00000000-0005-0000-0000-0000C2760000}"/>
    <cellStyle name="표준 4 4 2 2 3 2" xfId="30400" xr:uid="{00000000-0005-0000-0000-0000C3760000}"/>
    <cellStyle name="표준 4 4 2 2 3 3" xfId="30401" xr:uid="{00000000-0005-0000-0000-0000C4760000}"/>
    <cellStyle name="표준 4 4 2 2 3 4" xfId="30402" xr:uid="{00000000-0005-0000-0000-0000C5760000}"/>
    <cellStyle name="표준 4 4 2 2 3 5" xfId="30403" xr:uid="{00000000-0005-0000-0000-0000C6760000}"/>
    <cellStyle name="표준 4 4 2 2 3 6" xfId="30404" xr:uid="{00000000-0005-0000-0000-0000C7760000}"/>
    <cellStyle name="표준 4 4 2 2 4" xfId="30405" xr:uid="{00000000-0005-0000-0000-0000C8760000}"/>
    <cellStyle name="표준 4 4 2 2 4 2" xfId="30406" xr:uid="{00000000-0005-0000-0000-0000C9760000}"/>
    <cellStyle name="표준 4 4 2 2 5" xfId="30407" xr:uid="{00000000-0005-0000-0000-0000CA760000}"/>
    <cellStyle name="표준 4 4 2 2 5 2" xfId="30408" xr:uid="{00000000-0005-0000-0000-0000CB760000}"/>
    <cellStyle name="표준 4 4 2 2 6" xfId="30409" xr:uid="{00000000-0005-0000-0000-0000CC760000}"/>
    <cellStyle name="표준 4 4 2 2 7" xfId="30410" xr:uid="{00000000-0005-0000-0000-0000CD760000}"/>
    <cellStyle name="표준 4 4 2 2 8" xfId="30411" xr:uid="{00000000-0005-0000-0000-0000CE760000}"/>
    <cellStyle name="표준 4 4 2 2 9" xfId="30412" xr:uid="{00000000-0005-0000-0000-0000CF760000}"/>
    <cellStyle name="표준 4 4 2 3" xfId="30413" xr:uid="{00000000-0005-0000-0000-0000D0760000}"/>
    <cellStyle name="표준 4 4 2 3 10" xfId="30414" xr:uid="{00000000-0005-0000-0000-0000D1760000}"/>
    <cellStyle name="표준 4 4 2 3 2" xfId="30415" xr:uid="{00000000-0005-0000-0000-0000D2760000}"/>
    <cellStyle name="표준 4 4 2 3 2 2" xfId="30416" xr:uid="{00000000-0005-0000-0000-0000D3760000}"/>
    <cellStyle name="표준 4 4 2 3 2 3" xfId="30417" xr:uid="{00000000-0005-0000-0000-0000D4760000}"/>
    <cellStyle name="표준 4 4 2 3 2 4" xfId="30418" xr:uid="{00000000-0005-0000-0000-0000D5760000}"/>
    <cellStyle name="표준 4 4 2 3 2 5" xfId="30419" xr:uid="{00000000-0005-0000-0000-0000D6760000}"/>
    <cellStyle name="표준 4 4 2 3 2 6" xfId="30420" xr:uid="{00000000-0005-0000-0000-0000D7760000}"/>
    <cellStyle name="표준 4 4 2 3 3" xfId="30421" xr:uid="{00000000-0005-0000-0000-0000D8760000}"/>
    <cellStyle name="표준 4 4 2 3 3 2" xfId="30422" xr:uid="{00000000-0005-0000-0000-0000D9760000}"/>
    <cellStyle name="표준 4 4 2 3 4" xfId="30423" xr:uid="{00000000-0005-0000-0000-0000DA760000}"/>
    <cellStyle name="표준 4 4 2 3 4 2" xfId="30424" xr:uid="{00000000-0005-0000-0000-0000DB760000}"/>
    <cellStyle name="표준 4 4 2 3 5" xfId="30425" xr:uid="{00000000-0005-0000-0000-0000DC760000}"/>
    <cellStyle name="표준 4 4 2 3 5 2" xfId="30426" xr:uid="{00000000-0005-0000-0000-0000DD760000}"/>
    <cellStyle name="표준 4 4 2 3 6" xfId="30427" xr:uid="{00000000-0005-0000-0000-0000DE760000}"/>
    <cellStyle name="표준 4 4 2 3 7" xfId="30428" xr:uid="{00000000-0005-0000-0000-0000DF760000}"/>
    <cellStyle name="표준 4 4 2 3 8" xfId="30429" xr:uid="{00000000-0005-0000-0000-0000E0760000}"/>
    <cellStyle name="표준 4 4 2 3 9" xfId="30430" xr:uid="{00000000-0005-0000-0000-0000E1760000}"/>
    <cellStyle name="표준 4 4 2 4" xfId="30431" xr:uid="{00000000-0005-0000-0000-0000E2760000}"/>
    <cellStyle name="표준 4 4 2 4 2" xfId="30432" xr:uid="{00000000-0005-0000-0000-0000E3760000}"/>
    <cellStyle name="표준 4 4 2 4 3" xfId="30433" xr:uid="{00000000-0005-0000-0000-0000E4760000}"/>
    <cellStyle name="표준 4 4 2 4 4" xfId="30434" xr:uid="{00000000-0005-0000-0000-0000E5760000}"/>
    <cellStyle name="표준 4 4 2 4 5" xfId="30435" xr:uid="{00000000-0005-0000-0000-0000E6760000}"/>
    <cellStyle name="표준 4 4 2 4 6" xfId="30436" xr:uid="{00000000-0005-0000-0000-0000E7760000}"/>
    <cellStyle name="표준 4 4 2 5" xfId="30437" xr:uid="{00000000-0005-0000-0000-0000E8760000}"/>
    <cellStyle name="표준 4 4 2 5 2" xfId="30438" xr:uid="{00000000-0005-0000-0000-0000E9760000}"/>
    <cellStyle name="표준 4 4 2 6" xfId="30439" xr:uid="{00000000-0005-0000-0000-0000EA760000}"/>
    <cellStyle name="표준 4 4 2 6 2" xfId="30440" xr:uid="{00000000-0005-0000-0000-0000EB760000}"/>
    <cellStyle name="표준 4 4 2 7" xfId="30441" xr:uid="{00000000-0005-0000-0000-0000EC760000}"/>
    <cellStyle name="표준 4 4 2 7 2" xfId="30442" xr:uid="{00000000-0005-0000-0000-0000ED760000}"/>
    <cellStyle name="표준 4 4 2 8" xfId="30443" xr:uid="{00000000-0005-0000-0000-0000EE760000}"/>
    <cellStyle name="표준 4 4 2 9" xfId="30444" xr:uid="{00000000-0005-0000-0000-0000EF760000}"/>
    <cellStyle name="표준 4 4 3" xfId="30445" xr:uid="{00000000-0005-0000-0000-0000F0760000}"/>
    <cellStyle name="표준 4 4 3 10" xfId="30446" xr:uid="{00000000-0005-0000-0000-0000F1760000}"/>
    <cellStyle name="표준 4 4 3 2" xfId="30447" xr:uid="{00000000-0005-0000-0000-0000F2760000}"/>
    <cellStyle name="표준 4 4 3 2 2" xfId="30448" xr:uid="{00000000-0005-0000-0000-0000F3760000}"/>
    <cellStyle name="표준 4 4 3 2 2 2" xfId="30449" xr:uid="{00000000-0005-0000-0000-0000F4760000}"/>
    <cellStyle name="표준 4 4 3 2 2 3" xfId="30450" xr:uid="{00000000-0005-0000-0000-0000F5760000}"/>
    <cellStyle name="표준 4 4 3 2 2 4" xfId="30451" xr:uid="{00000000-0005-0000-0000-0000F6760000}"/>
    <cellStyle name="표준 4 4 3 2 2 5" xfId="30452" xr:uid="{00000000-0005-0000-0000-0000F7760000}"/>
    <cellStyle name="표준 4 4 3 2 3" xfId="30453" xr:uid="{00000000-0005-0000-0000-0000F8760000}"/>
    <cellStyle name="표준 4 4 3 2 4" xfId="30454" xr:uid="{00000000-0005-0000-0000-0000F9760000}"/>
    <cellStyle name="표준 4 4 3 2 5" xfId="30455" xr:uid="{00000000-0005-0000-0000-0000FA760000}"/>
    <cellStyle name="표준 4 4 3 2 6" xfId="30456" xr:uid="{00000000-0005-0000-0000-0000FB760000}"/>
    <cellStyle name="표준 4 4 3 2 7" xfId="30457" xr:uid="{00000000-0005-0000-0000-0000FC760000}"/>
    <cellStyle name="표준 4 4 3 3" xfId="30458" xr:uid="{00000000-0005-0000-0000-0000FD760000}"/>
    <cellStyle name="표준 4 4 3 3 2" xfId="30459" xr:uid="{00000000-0005-0000-0000-0000FE760000}"/>
    <cellStyle name="표준 4 4 3 3 3" xfId="30460" xr:uid="{00000000-0005-0000-0000-0000FF760000}"/>
    <cellStyle name="표준 4 4 3 3 4" xfId="30461" xr:uid="{00000000-0005-0000-0000-000000770000}"/>
    <cellStyle name="표준 4 4 3 3 5" xfId="30462" xr:uid="{00000000-0005-0000-0000-000001770000}"/>
    <cellStyle name="표준 4 4 3 3 6" xfId="30463" xr:uid="{00000000-0005-0000-0000-000002770000}"/>
    <cellStyle name="표준 4 4 3 4" xfId="30464" xr:uid="{00000000-0005-0000-0000-000003770000}"/>
    <cellStyle name="표준 4 4 3 4 2" xfId="30465" xr:uid="{00000000-0005-0000-0000-000004770000}"/>
    <cellStyle name="표준 4 4 3 4 3" xfId="30466" xr:uid="{00000000-0005-0000-0000-000005770000}"/>
    <cellStyle name="표준 4 4 3 5" xfId="30467" xr:uid="{00000000-0005-0000-0000-000006770000}"/>
    <cellStyle name="표준 4 4 3 5 2" xfId="30468" xr:uid="{00000000-0005-0000-0000-000007770000}"/>
    <cellStyle name="표준 4 4 3 6" xfId="30469" xr:uid="{00000000-0005-0000-0000-000008770000}"/>
    <cellStyle name="표준 4 4 3 7" xfId="30470" xr:uid="{00000000-0005-0000-0000-000009770000}"/>
    <cellStyle name="표준 4 4 3 8" xfId="30471" xr:uid="{00000000-0005-0000-0000-00000A770000}"/>
    <cellStyle name="표준 4 4 3 9" xfId="30472" xr:uid="{00000000-0005-0000-0000-00000B770000}"/>
    <cellStyle name="표준 4 4 4" xfId="30473" xr:uid="{00000000-0005-0000-0000-00000C770000}"/>
    <cellStyle name="표준 4 4 4 10" xfId="30474" xr:uid="{00000000-0005-0000-0000-00000D770000}"/>
    <cellStyle name="표준 4 4 4 2" xfId="30475" xr:uid="{00000000-0005-0000-0000-00000E770000}"/>
    <cellStyle name="표준 4 4 4 2 2" xfId="30476" xr:uid="{00000000-0005-0000-0000-00000F770000}"/>
    <cellStyle name="표준 4 4 4 2 2 2" xfId="30477" xr:uid="{00000000-0005-0000-0000-000010770000}"/>
    <cellStyle name="표준 4 4 4 2 2 3" xfId="30478" xr:uid="{00000000-0005-0000-0000-000011770000}"/>
    <cellStyle name="표준 4 4 4 2 2 4" xfId="30479" xr:uid="{00000000-0005-0000-0000-000012770000}"/>
    <cellStyle name="표준 4 4 4 2 2 5" xfId="30480" xr:uid="{00000000-0005-0000-0000-000013770000}"/>
    <cellStyle name="표준 4 4 4 2 3" xfId="30481" xr:uid="{00000000-0005-0000-0000-000014770000}"/>
    <cellStyle name="표준 4 4 4 2 4" xfId="30482" xr:uid="{00000000-0005-0000-0000-000015770000}"/>
    <cellStyle name="표준 4 4 4 2 5" xfId="30483" xr:uid="{00000000-0005-0000-0000-000016770000}"/>
    <cellStyle name="표준 4 4 4 2 6" xfId="30484" xr:uid="{00000000-0005-0000-0000-000017770000}"/>
    <cellStyle name="표준 4 4 4 2 7" xfId="30485" xr:uid="{00000000-0005-0000-0000-000018770000}"/>
    <cellStyle name="표준 4 4 4 3" xfId="30486" xr:uid="{00000000-0005-0000-0000-000019770000}"/>
    <cellStyle name="표준 4 4 4 3 2" xfId="30487" xr:uid="{00000000-0005-0000-0000-00001A770000}"/>
    <cellStyle name="표준 4 4 4 3 3" xfId="30488" xr:uid="{00000000-0005-0000-0000-00001B770000}"/>
    <cellStyle name="표준 4 4 4 3 4" xfId="30489" xr:uid="{00000000-0005-0000-0000-00001C770000}"/>
    <cellStyle name="표준 4 4 4 3 5" xfId="30490" xr:uid="{00000000-0005-0000-0000-00001D770000}"/>
    <cellStyle name="표준 4 4 4 3 6" xfId="30491" xr:uid="{00000000-0005-0000-0000-00001E770000}"/>
    <cellStyle name="표준 4 4 4 4" xfId="30492" xr:uid="{00000000-0005-0000-0000-00001F770000}"/>
    <cellStyle name="표준 4 4 4 4 2" xfId="30493" xr:uid="{00000000-0005-0000-0000-000020770000}"/>
    <cellStyle name="표준 4 4 4 4 3" xfId="30494" xr:uid="{00000000-0005-0000-0000-000021770000}"/>
    <cellStyle name="표준 4 4 4 5" xfId="30495" xr:uid="{00000000-0005-0000-0000-000022770000}"/>
    <cellStyle name="표준 4 4 4 5 2" xfId="30496" xr:uid="{00000000-0005-0000-0000-000023770000}"/>
    <cellStyle name="표준 4 4 4 6" xfId="30497" xr:uid="{00000000-0005-0000-0000-000024770000}"/>
    <cellStyle name="표준 4 4 4 7" xfId="30498" xr:uid="{00000000-0005-0000-0000-000025770000}"/>
    <cellStyle name="표준 4 4 4 8" xfId="30499" xr:uid="{00000000-0005-0000-0000-000026770000}"/>
    <cellStyle name="표준 4 4 4 9" xfId="30500" xr:uid="{00000000-0005-0000-0000-000027770000}"/>
    <cellStyle name="표준 4 4 5" xfId="30501" xr:uid="{00000000-0005-0000-0000-000028770000}"/>
    <cellStyle name="표준 4 4 5 10" xfId="30502" xr:uid="{00000000-0005-0000-0000-000029770000}"/>
    <cellStyle name="표준 4 4 5 2" xfId="30503" xr:uid="{00000000-0005-0000-0000-00002A770000}"/>
    <cellStyle name="표준 4 4 5 2 2" xfId="30504" xr:uid="{00000000-0005-0000-0000-00002B770000}"/>
    <cellStyle name="표준 4 4 5 2 3" xfId="30505" xr:uid="{00000000-0005-0000-0000-00002C770000}"/>
    <cellStyle name="표준 4 4 5 2 4" xfId="30506" xr:uid="{00000000-0005-0000-0000-00002D770000}"/>
    <cellStyle name="표준 4 4 5 2 5" xfId="30507" xr:uid="{00000000-0005-0000-0000-00002E770000}"/>
    <cellStyle name="표준 4 4 5 2 6" xfId="30508" xr:uid="{00000000-0005-0000-0000-00002F770000}"/>
    <cellStyle name="표준 4 4 5 3" xfId="30509" xr:uid="{00000000-0005-0000-0000-000030770000}"/>
    <cellStyle name="표준 4 4 5 3 2" xfId="30510" xr:uid="{00000000-0005-0000-0000-000031770000}"/>
    <cellStyle name="표준 4 4 5 3 3" xfId="30511" xr:uid="{00000000-0005-0000-0000-000032770000}"/>
    <cellStyle name="표준 4 4 5 4" xfId="30512" xr:uid="{00000000-0005-0000-0000-000033770000}"/>
    <cellStyle name="표준 4 4 5 4 2" xfId="30513" xr:uid="{00000000-0005-0000-0000-000034770000}"/>
    <cellStyle name="표준 4 4 5 5" xfId="30514" xr:uid="{00000000-0005-0000-0000-000035770000}"/>
    <cellStyle name="표준 4 4 5 5 2" xfId="30515" xr:uid="{00000000-0005-0000-0000-000036770000}"/>
    <cellStyle name="표준 4 4 5 6" xfId="30516" xr:uid="{00000000-0005-0000-0000-000037770000}"/>
    <cellStyle name="표준 4 4 5 7" xfId="30517" xr:uid="{00000000-0005-0000-0000-000038770000}"/>
    <cellStyle name="표준 4 4 5 8" xfId="30518" xr:uid="{00000000-0005-0000-0000-000039770000}"/>
    <cellStyle name="표준 4 4 5 9" xfId="30519" xr:uid="{00000000-0005-0000-0000-00003A770000}"/>
    <cellStyle name="표준 4 4 6" xfId="30520" xr:uid="{00000000-0005-0000-0000-00003B770000}"/>
    <cellStyle name="표준 4 4 6 10" xfId="30521" xr:uid="{00000000-0005-0000-0000-00003C770000}"/>
    <cellStyle name="표준 4 4 6 2" xfId="30522" xr:uid="{00000000-0005-0000-0000-00003D770000}"/>
    <cellStyle name="표준 4 4 6 2 2" xfId="30523" xr:uid="{00000000-0005-0000-0000-00003E770000}"/>
    <cellStyle name="표준 4 4 6 3" xfId="30524" xr:uid="{00000000-0005-0000-0000-00003F770000}"/>
    <cellStyle name="표준 4 4 6 3 2" xfId="30525" xr:uid="{00000000-0005-0000-0000-000040770000}"/>
    <cellStyle name="표준 4 4 6 4" xfId="30526" xr:uid="{00000000-0005-0000-0000-000041770000}"/>
    <cellStyle name="표준 4 4 6 4 2" xfId="30527" xr:uid="{00000000-0005-0000-0000-000042770000}"/>
    <cellStyle name="표준 4 4 6 5" xfId="30528" xr:uid="{00000000-0005-0000-0000-000043770000}"/>
    <cellStyle name="표준 4 4 6 5 2" xfId="30529" xr:uid="{00000000-0005-0000-0000-000044770000}"/>
    <cellStyle name="표준 4 4 6 6" xfId="30530" xr:uid="{00000000-0005-0000-0000-000045770000}"/>
    <cellStyle name="표준 4 4 6 7" xfId="30531" xr:uid="{00000000-0005-0000-0000-000046770000}"/>
    <cellStyle name="표준 4 4 6 8" xfId="30532" xr:uid="{00000000-0005-0000-0000-000047770000}"/>
    <cellStyle name="표준 4 4 6 9" xfId="30533" xr:uid="{00000000-0005-0000-0000-000048770000}"/>
    <cellStyle name="표준 4 4 7" xfId="30534" xr:uid="{00000000-0005-0000-0000-000049770000}"/>
    <cellStyle name="표준 4 4 7 2" xfId="30535" xr:uid="{00000000-0005-0000-0000-00004A770000}"/>
    <cellStyle name="표준 4 4 7 3" xfId="30536" xr:uid="{00000000-0005-0000-0000-00004B770000}"/>
    <cellStyle name="표준 4 4 8" xfId="30537" xr:uid="{00000000-0005-0000-0000-00004C770000}"/>
    <cellStyle name="표준 4 4 8 2" xfId="30538" xr:uid="{00000000-0005-0000-0000-00004D770000}"/>
    <cellStyle name="표준 4 4 8 3" xfId="30539" xr:uid="{00000000-0005-0000-0000-00004E770000}"/>
    <cellStyle name="표준 4 4 9" xfId="30540" xr:uid="{00000000-0005-0000-0000-00004F770000}"/>
    <cellStyle name="표준 4 4 9 2" xfId="30541" xr:uid="{00000000-0005-0000-0000-000050770000}"/>
    <cellStyle name="표준 4 5" xfId="30542" xr:uid="{00000000-0005-0000-0000-000051770000}"/>
    <cellStyle name="표준 4 5 10" xfId="30543" xr:uid="{00000000-0005-0000-0000-000052770000}"/>
    <cellStyle name="표준 4 5 11" xfId="30544" xr:uid="{00000000-0005-0000-0000-000053770000}"/>
    <cellStyle name="표준 4 5 12" xfId="30545" xr:uid="{00000000-0005-0000-0000-000054770000}"/>
    <cellStyle name="표준 4 5 13" xfId="30546" xr:uid="{00000000-0005-0000-0000-000055770000}"/>
    <cellStyle name="표준 4 5 14" xfId="30547" xr:uid="{00000000-0005-0000-0000-000056770000}"/>
    <cellStyle name="표준 4 5 2" xfId="30548" xr:uid="{00000000-0005-0000-0000-000057770000}"/>
    <cellStyle name="표준 4 5 2 10" xfId="30549" xr:uid="{00000000-0005-0000-0000-000058770000}"/>
    <cellStyle name="표준 4 5 2 11" xfId="30550" xr:uid="{00000000-0005-0000-0000-000059770000}"/>
    <cellStyle name="표준 4 5 2 12" xfId="30551" xr:uid="{00000000-0005-0000-0000-00005A770000}"/>
    <cellStyle name="표준 4 5 2 2" xfId="30552" xr:uid="{00000000-0005-0000-0000-00005B770000}"/>
    <cellStyle name="표준 4 5 2 2 10" xfId="30553" xr:uid="{00000000-0005-0000-0000-00005C770000}"/>
    <cellStyle name="표준 4 5 2 2 2" xfId="30554" xr:uid="{00000000-0005-0000-0000-00005D770000}"/>
    <cellStyle name="표준 4 5 2 2 2 2" xfId="30555" xr:uid="{00000000-0005-0000-0000-00005E770000}"/>
    <cellStyle name="표준 4 5 2 2 2 2 2" xfId="30556" xr:uid="{00000000-0005-0000-0000-00005F770000}"/>
    <cellStyle name="표준 4 5 2 2 2 2 3" xfId="30557" xr:uid="{00000000-0005-0000-0000-000060770000}"/>
    <cellStyle name="표준 4 5 2 2 2 2 4" xfId="30558" xr:uid="{00000000-0005-0000-0000-000061770000}"/>
    <cellStyle name="표준 4 5 2 2 2 2 5" xfId="30559" xr:uid="{00000000-0005-0000-0000-000062770000}"/>
    <cellStyle name="표준 4 5 2 2 2 3" xfId="30560" xr:uid="{00000000-0005-0000-0000-000063770000}"/>
    <cellStyle name="표준 4 5 2 2 2 4" xfId="30561" xr:uid="{00000000-0005-0000-0000-000064770000}"/>
    <cellStyle name="표준 4 5 2 2 2 5" xfId="30562" xr:uid="{00000000-0005-0000-0000-000065770000}"/>
    <cellStyle name="표준 4 5 2 2 2 6" xfId="30563" xr:uid="{00000000-0005-0000-0000-000066770000}"/>
    <cellStyle name="표준 4 5 2 2 2 7" xfId="30564" xr:uid="{00000000-0005-0000-0000-000067770000}"/>
    <cellStyle name="표준 4 5 2 2 3" xfId="30565" xr:uid="{00000000-0005-0000-0000-000068770000}"/>
    <cellStyle name="표준 4 5 2 2 3 2" xfId="30566" xr:uid="{00000000-0005-0000-0000-000069770000}"/>
    <cellStyle name="표준 4 5 2 2 3 3" xfId="30567" xr:uid="{00000000-0005-0000-0000-00006A770000}"/>
    <cellStyle name="표준 4 5 2 2 3 4" xfId="30568" xr:uid="{00000000-0005-0000-0000-00006B770000}"/>
    <cellStyle name="표준 4 5 2 2 3 5" xfId="30569" xr:uid="{00000000-0005-0000-0000-00006C770000}"/>
    <cellStyle name="표준 4 5 2 2 3 6" xfId="30570" xr:uid="{00000000-0005-0000-0000-00006D770000}"/>
    <cellStyle name="표준 4 5 2 2 4" xfId="30571" xr:uid="{00000000-0005-0000-0000-00006E770000}"/>
    <cellStyle name="표준 4 5 2 2 4 2" xfId="30572" xr:uid="{00000000-0005-0000-0000-00006F770000}"/>
    <cellStyle name="표준 4 5 2 2 5" xfId="30573" xr:uid="{00000000-0005-0000-0000-000070770000}"/>
    <cellStyle name="표준 4 5 2 2 5 2" xfId="30574" xr:uid="{00000000-0005-0000-0000-000071770000}"/>
    <cellStyle name="표준 4 5 2 2 6" xfId="30575" xr:uid="{00000000-0005-0000-0000-000072770000}"/>
    <cellStyle name="표준 4 5 2 2 7" xfId="30576" xr:uid="{00000000-0005-0000-0000-000073770000}"/>
    <cellStyle name="표준 4 5 2 2 8" xfId="30577" xr:uid="{00000000-0005-0000-0000-000074770000}"/>
    <cellStyle name="표준 4 5 2 2 9" xfId="30578" xr:uid="{00000000-0005-0000-0000-000075770000}"/>
    <cellStyle name="표준 4 5 2 3" xfId="30579" xr:uid="{00000000-0005-0000-0000-000076770000}"/>
    <cellStyle name="표준 4 5 2 3 10" xfId="30580" xr:uid="{00000000-0005-0000-0000-000077770000}"/>
    <cellStyle name="표준 4 5 2 3 2" xfId="30581" xr:uid="{00000000-0005-0000-0000-000078770000}"/>
    <cellStyle name="표준 4 5 2 3 2 2" xfId="30582" xr:uid="{00000000-0005-0000-0000-000079770000}"/>
    <cellStyle name="표준 4 5 2 3 2 3" xfId="30583" xr:uid="{00000000-0005-0000-0000-00007A770000}"/>
    <cellStyle name="표준 4 5 2 3 2 4" xfId="30584" xr:uid="{00000000-0005-0000-0000-00007B770000}"/>
    <cellStyle name="표준 4 5 2 3 2 5" xfId="30585" xr:uid="{00000000-0005-0000-0000-00007C770000}"/>
    <cellStyle name="표준 4 5 2 3 2 6" xfId="30586" xr:uid="{00000000-0005-0000-0000-00007D770000}"/>
    <cellStyle name="표준 4 5 2 3 3" xfId="30587" xr:uid="{00000000-0005-0000-0000-00007E770000}"/>
    <cellStyle name="표준 4 5 2 3 3 2" xfId="30588" xr:uid="{00000000-0005-0000-0000-00007F770000}"/>
    <cellStyle name="표준 4 5 2 3 4" xfId="30589" xr:uid="{00000000-0005-0000-0000-000080770000}"/>
    <cellStyle name="표준 4 5 2 3 4 2" xfId="30590" xr:uid="{00000000-0005-0000-0000-000081770000}"/>
    <cellStyle name="표준 4 5 2 3 5" xfId="30591" xr:uid="{00000000-0005-0000-0000-000082770000}"/>
    <cellStyle name="표준 4 5 2 3 5 2" xfId="30592" xr:uid="{00000000-0005-0000-0000-000083770000}"/>
    <cellStyle name="표준 4 5 2 3 6" xfId="30593" xr:uid="{00000000-0005-0000-0000-000084770000}"/>
    <cellStyle name="표준 4 5 2 3 7" xfId="30594" xr:uid="{00000000-0005-0000-0000-000085770000}"/>
    <cellStyle name="표준 4 5 2 3 8" xfId="30595" xr:uid="{00000000-0005-0000-0000-000086770000}"/>
    <cellStyle name="표준 4 5 2 3 9" xfId="30596" xr:uid="{00000000-0005-0000-0000-000087770000}"/>
    <cellStyle name="표준 4 5 2 4" xfId="30597" xr:uid="{00000000-0005-0000-0000-000088770000}"/>
    <cellStyle name="표준 4 5 2 4 2" xfId="30598" xr:uid="{00000000-0005-0000-0000-000089770000}"/>
    <cellStyle name="표준 4 5 2 4 3" xfId="30599" xr:uid="{00000000-0005-0000-0000-00008A770000}"/>
    <cellStyle name="표준 4 5 2 4 4" xfId="30600" xr:uid="{00000000-0005-0000-0000-00008B770000}"/>
    <cellStyle name="표준 4 5 2 4 5" xfId="30601" xr:uid="{00000000-0005-0000-0000-00008C770000}"/>
    <cellStyle name="표준 4 5 2 4 6" xfId="30602" xr:uid="{00000000-0005-0000-0000-00008D770000}"/>
    <cellStyle name="표준 4 5 2 5" xfId="30603" xr:uid="{00000000-0005-0000-0000-00008E770000}"/>
    <cellStyle name="표준 4 5 2 5 2" xfId="30604" xr:uid="{00000000-0005-0000-0000-00008F770000}"/>
    <cellStyle name="표준 4 5 2 6" xfId="30605" xr:uid="{00000000-0005-0000-0000-000090770000}"/>
    <cellStyle name="표준 4 5 2 6 2" xfId="30606" xr:uid="{00000000-0005-0000-0000-000091770000}"/>
    <cellStyle name="표준 4 5 2 7" xfId="30607" xr:uid="{00000000-0005-0000-0000-000092770000}"/>
    <cellStyle name="표준 4 5 2 7 2" xfId="30608" xr:uid="{00000000-0005-0000-0000-000093770000}"/>
    <cellStyle name="표준 4 5 2 8" xfId="30609" xr:uid="{00000000-0005-0000-0000-000094770000}"/>
    <cellStyle name="표준 4 5 2 9" xfId="30610" xr:uid="{00000000-0005-0000-0000-000095770000}"/>
    <cellStyle name="표준 4 5 3" xfId="30611" xr:uid="{00000000-0005-0000-0000-000096770000}"/>
    <cellStyle name="표준 4 5 3 10" xfId="30612" xr:uid="{00000000-0005-0000-0000-000097770000}"/>
    <cellStyle name="표준 4 5 3 2" xfId="30613" xr:uid="{00000000-0005-0000-0000-000098770000}"/>
    <cellStyle name="표준 4 5 3 2 2" xfId="30614" xr:uid="{00000000-0005-0000-0000-000099770000}"/>
    <cellStyle name="표준 4 5 3 2 2 2" xfId="30615" xr:uid="{00000000-0005-0000-0000-00009A770000}"/>
    <cellStyle name="표준 4 5 3 2 2 3" xfId="30616" xr:uid="{00000000-0005-0000-0000-00009B770000}"/>
    <cellStyle name="표준 4 5 3 2 2 4" xfId="30617" xr:uid="{00000000-0005-0000-0000-00009C770000}"/>
    <cellStyle name="표준 4 5 3 2 2 5" xfId="30618" xr:uid="{00000000-0005-0000-0000-00009D770000}"/>
    <cellStyle name="표준 4 5 3 2 3" xfId="30619" xr:uid="{00000000-0005-0000-0000-00009E770000}"/>
    <cellStyle name="표준 4 5 3 2 4" xfId="30620" xr:uid="{00000000-0005-0000-0000-00009F770000}"/>
    <cellStyle name="표준 4 5 3 2 5" xfId="30621" xr:uid="{00000000-0005-0000-0000-0000A0770000}"/>
    <cellStyle name="표준 4 5 3 2 6" xfId="30622" xr:uid="{00000000-0005-0000-0000-0000A1770000}"/>
    <cellStyle name="표준 4 5 3 2 7" xfId="30623" xr:uid="{00000000-0005-0000-0000-0000A2770000}"/>
    <cellStyle name="표준 4 5 3 3" xfId="30624" xr:uid="{00000000-0005-0000-0000-0000A3770000}"/>
    <cellStyle name="표준 4 5 3 3 2" xfId="30625" xr:uid="{00000000-0005-0000-0000-0000A4770000}"/>
    <cellStyle name="표준 4 5 3 3 3" xfId="30626" xr:uid="{00000000-0005-0000-0000-0000A5770000}"/>
    <cellStyle name="표준 4 5 3 3 4" xfId="30627" xr:uid="{00000000-0005-0000-0000-0000A6770000}"/>
    <cellStyle name="표준 4 5 3 3 5" xfId="30628" xr:uid="{00000000-0005-0000-0000-0000A7770000}"/>
    <cellStyle name="표준 4 5 3 3 6" xfId="30629" xr:uid="{00000000-0005-0000-0000-0000A8770000}"/>
    <cellStyle name="표준 4 5 3 4" xfId="30630" xr:uid="{00000000-0005-0000-0000-0000A9770000}"/>
    <cellStyle name="표준 4 5 3 4 2" xfId="30631" xr:uid="{00000000-0005-0000-0000-0000AA770000}"/>
    <cellStyle name="표준 4 5 3 5" xfId="30632" xr:uid="{00000000-0005-0000-0000-0000AB770000}"/>
    <cellStyle name="표준 4 5 3 5 2" xfId="30633" xr:uid="{00000000-0005-0000-0000-0000AC770000}"/>
    <cellStyle name="표준 4 5 3 6" xfId="30634" xr:uid="{00000000-0005-0000-0000-0000AD770000}"/>
    <cellStyle name="표준 4 5 3 7" xfId="30635" xr:uid="{00000000-0005-0000-0000-0000AE770000}"/>
    <cellStyle name="표준 4 5 3 8" xfId="30636" xr:uid="{00000000-0005-0000-0000-0000AF770000}"/>
    <cellStyle name="표준 4 5 3 9" xfId="30637" xr:uid="{00000000-0005-0000-0000-0000B0770000}"/>
    <cellStyle name="표준 4 5 4" xfId="30638" xr:uid="{00000000-0005-0000-0000-0000B1770000}"/>
    <cellStyle name="표준 4 5 4 10" xfId="30639" xr:uid="{00000000-0005-0000-0000-0000B2770000}"/>
    <cellStyle name="표준 4 5 4 2" xfId="30640" xr:uid="{00000000-0005-0000-0000-0000B3770000}"/>
    <cellStyle name="표준 4 5 4 2 2" xfId="30641" xr:uid="{00000000-0005-0000-0000-0000B4770000}"/>
    <cellStyle name="표준 4 5 4 2 2 2" xfId="30642" xr:uid="{00000000-0005-0000-0000-0000B5770000}"/>
    <cellStyle name="표준 4 5 4 2 2 3" xfId="30643" xr:uid="{00000000-0005-0000-0000-0000B6770000}"/>
    <cellStyle name="표준 4 5 4 2 2 4" xfId="30644" xr:uid="{00000000-0005-0000-0000-0000B7770000}"/>
    <cellStyle name="표준 4 5 4 2 2 5" xfId="30645" xr:uid="{00000000-0005-0000-0000-0000B8770000}"/>
    <cellStyle name="표준 4 5 4 2 3" xfId="30646" xr:uid="{00000000-0005-0000-0000-0000B9770000}"/>
    <cellStyle name="표준 4 5 4 2 4" xfId="30647" xr:uid="{00000000-0005-0000-0000-0000BA770000}"/>
    <cellStyle name="표준 4 5 4 2 5" xfId="30648" xr:uid="{00000000-0005-0000-0000-0000BB770000}"/>
    <cellStyle name="표준 4 5 4 2 6" xfId="30649" xr:uid="{00000000-0005-0000-0000-0000BC770000}"/>
    <cellStyle name="표준 4 5 4 2 7" xfId="30650" xr:uid="{00000000-0005-0000-0000-0000BD770000}"/>
    <cellStyle name="표준 4 5 4 3" xfId="30651" xr:uid="{00000000-0005-0000-0000-0000BE770000}"/>
    <cellStyle name="표준 4 5 4 3 2" xfId="30652" xr:uid="{00000000-0005-0000-0000-0000BF770000}"/>
    <cellStyle name="표준 4 5 4 3 3" xfId="30653" xr:uid="{00000000-0005-0000-0000-0000C0770000}"/>
    <cellStyle name="표준 4 5 4 3 4" xfId="30654" xr:uid="{00000000-0005-0000-0000-0000C1770000}"/>
    <cellStyle name="표준 4 5 4 3 5" xfId="30655" xr:uid="{00000000-0005-0000-0000-0000C2770000}"/>
    <cellStyle name="표준 4 5 4 3 6" xfId="30656" xr:uid="{00000000-0005-0000-0000-0000C3770000}"/>
    <cellStyle name="표준 4 5 4 4" xfId="30657" xr:uid="{00000000-0005-0000-0000-0000C4770000}"/>
    <cellStyle name="표준 4 5 4 4 2" xfId="30658" xr:uid="{00000000-0005-0000-0000-0000C5770000}"/>
    <cellStyle name="표준 4 5 4 5" xfId="30659" xr:uid="{00000000-0005-0000-0000-0000C6770000}"/>
    <cellStyle name="표준 4 5 4 5 2" xfId="30660" xr:uid="{00000000-0005-0000-0000-0000C7770000}"/>
    <cellStyle name="표준 4 5 4 6" xfId="30661" xr:uid="{00000000-0005-0000-0000-0000C8770000}"/>
    <cellStyle name="표준 4 5 4 7" xfId="30662" xr:uid="{00000000-0005-0000-0000-0000C9770000}"/>
    <cellStyle name="표준 4 5 4 8" xfId="30663" xr:uid="{00000000-0005-0000-0000-0000CA770000}"/>
    <cellStyle name="표준 4 5 4 9" xfId="30664" xr:uid="{00000000-0005-0000-0000-0000CB770000}"/>
    <cellStyle name="표준 4 5 5" xfId="30665" xr:uid="{00000000-0005-0000-0000-0000CC770000}"/>
    <cellStyle name="표준 4 5 5 10" xfId="30666" xr:uid="{00000000-0005-0000-0000-0000CD770000}"/>
    <cellStyle name="표준 4 5 5 2" xfId="30667" xr:uid="{00000000-0005-0000-0000-0000CE770000}"/>
    <cellStyle name="표준 4 5 5 2 2" xfId="30668" xr:uid="{00000000-0005-0000-0000-0000CF770000}"/>
    <cellStyle name="표준 4 5 5 2 3" xfId="30669" xr:uid="{00000000-0005-0000-0000-0000D0770000}"/>
    <cellStyle name="표준 4 5 5 2 4" xfId="30670" xr:uid="{00000000-0005-0000-0000-0000D1770000}"/>
    <cellStyle name="표준 4 5 5 2 5" xfId="30671" xr:uid="{00000000-0005-0000-0000-0000D2770000}"/>
    <cellStyle name="표준 4 5 5 2 6" xfId="30672" xr:uid="{00000000-0005-0000-0000-0000D3770000}"/>
    <cellStyle name="표준 4 5 5 3" xfId="30673" xr:uid="{00000000-0005-0000-0000-0000D4770000}"/>
    <cellStyle name="표준 4 5 5 3 2" xfId="30674" xr:uid="{00000000-0005-0000-0000-0000D5770000}"/>
    <cellStyle name="표준 4 5 5 4" xfId="30675" xr:uid="{00000000-0005-0000-0000-0000D6770000}"/>
    <cellStyle name="표준 4 5 5 4 2" xfId="30676" xr:uid="{00000000-0005-0000-0000-0000D7770000}"/>
    <cellStyle name="표준 4 5 5 5" xfId="30677" xr:uid="{00000000-0005-0000-0000-0000D8770000}"/>
    <cellStyle name="표준 4 5 5 5 2" xfId="30678" xr:uid="{00000000-0005-0000-0000-0000D9770000}"/>
    <cellStyle name="표준 4 5 5 6" xfId="30679" xr:uid="{00000000-0005-0000-0000-0000DA770000}"/>
    <cellStyle name="표준 4 5 5 7" xfId="30680" xr:uid="{00000000-0005-0000-0000-0000DB770000}"/>
    <cellStyle name="표준 4 5 5 8" xfId="30681" xr:uid="{00000000-0005-0000-0000-0000DC770000}"/>
    <cellStyle name="표준 4 5 5 9" xfId="30682" xr:uid="{00000000-0005-0000-0000-0000DD770000}"/>
    <cellStyle name="표준 4 5 6" xfId="30683" xr:uid="{00000000-0005-0000-0000-0000DE770000}"/>
    <cellStyle name="표준 4 5 6 2" xfId="30684" xr:uid="{00000000-0005-0000-0000-0000DF770000}"/>
    <cellStyle name="표준 4 5 6 3" xfId="30685" xr:uid="{00000000-0005-0000-0000-0000E0770000}"/>
    <cellStyle name="표준 4 5 6 4" xfId="30686" xr:uid="{00000000-0005-0000-0000-0000E1770000}"/>
    <cellStyle name="표준 4 5 6 5" xfId="30687" xr:uid="{00000000-0005-0000-0000-0000E2770000}"/>
    <cellStyle name="표준 4 5 6 6" xfId="30688" xr:uid="{00000000-0005-0000-0000-0000E3770000}"/>
    <cellStyle name="표준 4 5 7" xfId="30689" xr:uid="{00000000-0005-0000-0000-0000E4770000}"/>
    <cellStyle name="표준 4 5 7 2" xfId="30690" xr:uid="{00000000-0005-0000-0000-0000E5770000}"/>
    <cellStyle name="표준 4 5 8" xfId="30691" xr:uid="{00000000-0005-0000-0000-0000E6770000}"/>
    <cellStyle name="표준 4 5 8 2" xfId="30692" xr:uid="{00000000-0005-0000-0000-0000E7770000}"/>
    <cellStyle name="표준 4 5 9" xfId="30693" xr:uid="{00000000-0005-0000-0000-0000E8770000}"/>
    <cellStyle name="표준 4 5 9 2" xfId="30694" xr:uid="{00000000-0005-0000-0000-0000E9770000}"/>
    <cellStyle name="표준 4 6" xfId="30695" xr:uid="{00000000-0005-0000-0000-0000EA770000}"/>
    <cellStyle name="표준 4 6 10" xfId="30696" xr:uid="{00000000-0005-0000-0000-0000EB770000}"/>
    <cellStyle name="표준 4 6 11" xfId="30697" xr:uid="{00000000-0005-0000-0000-0000EC770000}"/>
    <cellStyle name="표준 4 6 12" xfId="30698" xr:uid="{00000000-0005-0000-0000-0000ED770000}"/>
    <cellStyle name="표준 4 6 13" xfId="30699" xr:uid="{00000000-0005-0000-0000-0000EE770000}"/>
    <cellStyle name="표준 4 6 14" xfId="30700" xr:uid="{00000000-0005-0000-0000-0000EF770000}"/>
    <cellStyle name="표준 4 6 2" xfId="30701" xr:uid="{00000000-0005-0000-0000-0000F0770000}"/>
    <cellStyle name="표준 4 6 2 10" xfId="30702" xr:uid="{00000000-0005-0000-0000-0000F1770000}"/>
    <cellStyle name="표준 4 6 2 11" xfId="30703" xr:uid="{00000000-0005-0000-0000-0000F2770000}"/>
    <cellStyle name="표준 4 6 2 12" xfId="30704" xr:uid="{00000000-0005-0000-0000-0000F3770000}"/>
    <cellStyle name="표준 4 6 2 2" xfId="30705" xr:uid="{00000000-0005-0000-0000-0000F4770000}"/>
    <cellStyle name="표준 4 6 2 2 10" xfId="30706" xr:uid="{00000000-0005-0000-0000-0000F5770000}"/>
    <cellStyle name="표준 4 6 2 2 2" xfId="30707" xr:uid="{00000000-0005-0000-0000-0000F6770000}"/>
    <cellStyle name="표준 4 6 2 2 2 2" xfId="30708" xr:uid="{00000000-0005-0000-0000-0000F7770000}"/>
    <cellStyle name="표준 4 6 2 2 2 2 2" xfId="30709" xr:uid="{00000000-0005-0000-0000-0000F8770000}"/>
    <cellStyle name="표준 4 6 2 2 2 2 3" xfId="30710" xr:uid="{00000000-0005-0000-0000-0000F9770000}"/>
    <cellStyle name="표준 4 6 2 2 2 2 4" xfId="30711" xr:uid="{00000000-0005-0000-0000-0000FA770000}"/>
    <cellStyle name="표준 4 6 2 2 2 2 5" xfId="30712" xr:uid="{00000000-0005-0000-0000-0000FB770000}"/>
    <cellStyle name="표준 4 6 2 2 2 3" xfId="30713" xr:uid="{00000000-0005-0000-0000-0000FC770000}"/>
    <cellStyle name="표준 4 6 2 2 2 4" xfId="30714" xr:uid="{00000000-0005-0000-0000-0000FD770000}"/>
    <cellStyle name="표준 4 6 2 2 2 5" xfId="30715" xr:uid="{00000000-0005-0000-0000-0000FE770000}"/>
    <cellStyle name="표준 4 6 2 2 2 6" xfId="30716" xr:uid="{00000000-0005-0000-0000-0000FF770000}"/>
    <cellStyle name="표준 4 6 2 2 2 7" xfId="30717" xr:uid="{00000000-0005-0000-0000-000000780000}"/>
    <cellStyle name="표준 4 6 2 2 3" xfId="30718" xr:uid="{00000000-0005-0000-0000-000001780000}"/>
    <cellStyle name="표준 4 6 2 2 3 2" xfId="30719" xr:uid="{00000000-0005-0000-0000-000002780000}"/>
    <cellStyle name="표준 4 6 2 2 3 3" xfId="30720" xr:uid="{00000000-0005-0000-0000-000003780000}"/>
    <cellStyle name="표준 4 6 2 2 3 4" xfId="30721" xr:uid="{00000000-0005-0000-0000-000004780000}"/>
    <cellStyle name="표준 4 6 2 2 3 5" xfId="30722" xr:uid="{00000000-0005-0000-0000-000005780000}"/>
    <cellStyle name="표준 4 6 2 2 3 6" xfId="30723" xr:uid="{00000000-0005-0000-0000-000006780000}"/>
    <cellStyle name="표준 4 6 2 2 4" xfId="30724" xr:uid="{00000000-0005-0000-0000-000007780000}"/>
    <cellStyle name="표준 4 6 2 2 4 2" xfId="30725" xr:uid="{00000000-0005-0000-0000-000008780000}"/>
    <cellStyle name="표준 4 6 2 2 5" xfId="30726" xr:uid="{00000000-0005-0000-0000-000009780000}"/>
    <cellStyle name="표준 4 6 2 2 5 2" xfId="30727" xr:uid="{00000000-0005-0000-0000-00000A780000}"/>
    <cellStyle name="표준 4 6 2 2 6" xfId="30728" xr:uid="{00000000-0005-0000-0000-00000B780000}"/>
    <cellStyle name="표준 4 6 2 2 7" xfId="30729" xr:uid="{00000000-0005-0000-0000-00000C780000}"/>
    <cellStyle name="표준 4 6 2 2 8" xfId="30730" xr:uid="{00000000-0005-0000-0000-00000D780000}"/>
    <cellStyle name="표준 4 6 2 2 9" xfId="30731" xr:uid="{00000000-0005-0000-0000-00000E780000}"/>
    <cellStyle name="표준 4 6 2 3" xfId="30732" xr:uid="{00000000-0005-0000-0000-00000F780000}"/>
    <cellStyle name="표준 4 6 2 3 10" xfId="30733" xr:uid="{00000000-0005-0000-0000-000010780000}"/>
    <cellStyle name="표준 4 6 2 3 2" xfId="30734" xr:uid="{00000000-0005-0000-0000-000011780000}"/>
    <cellStyle name="표준 4 6 2 3 2 2" xfId="30735" xr:uid="{00000000-0005-0000-0000-000012780000}"/>
    <cellStyle name="표준 4 6 2 3 2 3" xfId="30736" xr:uid="{00000000-0005-0000-0000-000013780000}"/>
    <cellStyle name="표준 4 6 2 3 2 4" xfId="30737" xr:uid="{00000000-0005-0000-0000-000014780000}"/>
    <cellStyle name="표준 4 6 2 3 2 5" xfId="30738" xr:uid="{00000000-0005-0000-0000-000015780000}"/>
    <cellStyle name="표준 4 6 2 3 2 6" xfId="30739" xr:uid="{00000000-0005-0000-0000-000016780000}"/>
    <cellStyle name="표준 4 6 2 3 3" xfId="30740" xr:uid="{00000000-0005-0000-0000-000017780000}"/>
    <cellStyle name="표준 4 6 2 3 3 2" xfId="30741" xr:uid="{00000000-0005-0000-0000-000018780000}"/>
    <cellStyle name="표준 4 6 2 3 4" xfId="30742" xr:uid="{00000000-0005-0000-0000-000019780000}"/>
    <cellStyle name="표준 4 6 2 3 4 2" xfId="30743" xr:uid="{00000000-0005-0000-0000-00001A780000}"/>
    <cellStyle name="표준 4 6 2 3 5" xfId="30744" xr:uid="{00000000-0005-0000-0000-00001B780000}"/>
    <cellStyle name="표준 4 6 2 3 5 2" xfId="30745" xr:uid="{00000000-0005-0000-0000-00001C780000}"/>
    <cellStyle name="표준 4 6 2 3 6" xfId="30746" xr:uid="{00000000-0005-0000-0000-00001D780000}"/>
    <cellStyle name="표준 4 6 2 3 7" xfId="30747" xr:uid="{00000000-0005-0000-0000-00001E780000}"/>
    <cellStyle name="표준 4 6 2 3 8" xfId="30748" xr:uid="{00000000-0005-0000-0000-00001F780000}"/>
    <cellStyle name="표준 4 6 2 3 9" xfId="30749" xr:uid="{00000000-0005-0000-0000-000020780000}"/>
    <cellStyle name="표준 4 6 2 4" xfId="30750" xr:uid="{00000000-0005-0000-0000-000021780000}"/>
    <cellStyle name="표준 4 6 2 4 2" xfId="30751" xr:uid="{00000000-0005-0000-0000-000022780000}"/>
    <cellStyle name="표준 4 6 2 4 3" xfId="30752" xr:uid="{00000000-0005-0000-0000-000023780000}"/>
    <cellStyle name="표준 4 6 2 4 4" xfId="30753" xr:uid="{00000000-0005-0000-0000-000024780000}"/>
    <cellStyle name="표준 4 6 2 4 5" xfId="30754" xr:uid="{00000000-0005-0000-0000-000025780000}"/>
    <cellStyle name="표준 4 6 2 4 6" xfId="30755" xr:uid="{00000000-0005-0000-0000-000026780000}"/>
    <cellStyle name="표준 4 6 2 5" xfId="30756" xr:uid="{00000000-0005-0000-0000-000027780000}"/>
    <cellStyle name="표준 4 6 2 5 2" xfId="30757" xr:uid="{00000000-0005-0000-0000-000028780000}"/>
    <cellStyle name="표준 4 6 2 6" xfId="30758" xr:uid="{00000000-0005-0000-0000-000029780000}"/>
    <cellStyle name="표준 4 6 2 6 2" xfId="30759" xr:uid="{00000000-0005-0000-0000-00002A780000}"/>
    <cellStyle name="표준 4 6 2 7" xfId="30760" xr:uid="{00000000-0005-0000-0000-00002B780000}"/>
    <cellStyle name="표준 4 6 2 7 2" xfId="30761" xr:uid="{00000000-0005-0000-0000-00002C780000}"/>
    <cellStyle name="표준 4 6 2 8" xfId="30762" xr:uid="{00000000-0005-0000-0000-00002D780000}"/>
    <cellStyle name="표준 4 6 2 9" xfId="30763" xr:uid="{00000000-0005-0000-0000-00002E780000}"/>
    <cellStyle name="표준 4 6 3" xfId="30764" xr:uid="{00000000-0005-0000-0000-00002F780000}"/>
    <cellStyle name="표준 4 6 3 10" xfId="30765" xr:uid="{00000000-0005-0000-0000-000030780000}"/>
    <cellStyle name="표준 4 6 3 2" xfId="30766" xr:uid="{00000000-0005-0000-0000-000031780000}"/>
    <cellStyle name="표준 4 6 3 2 2" xfId="30767" xr:uid="{00000000-0005-0000-0000-000032780000}"/>
    <cellStyle name="표준 4 6 3 2 2 2" xfId="30768" xr:uid="{00000000-0005-0000-0000-000033780000}"/>
    <cellStyle name="표준 4 6 3 2 2 3" xfId="30769" xr:uid="{00000000-0005-0000-0000-000034780000}"/>
    <cellStyle name="표준 4 6 3 2 2 4" xfId="30770" xr:uid="{00000000-0005-0000-0000-000035780000}"/>
    <cellStyle name="표준 4 6 3 2 2 5" xfId="30771" xr:uid="{00000000-0005-0000-0000-000036780000}"/>
    <cellStyle name="표준 4 6 3 2 3" xfId="30772" xr:uid="{00000000-0005-0000-0000-000037780000}"/>
    <cellStyle name="표준 4 6 3 2 4" xfId="30773" xr:uid="{00000000-0005-0000-0000-000038780000}"/>
    <cellStyle name="표준 4 6 3 2 5" xfId="30774" xr:uid="{00000000-0005-0000-0000-000039780000}"/>
    <cellStyle name="표준 4 6 3 2 6" xfId="30775" xr:uid="{00000000-0005-0000-0000-00003A780000}"/>
    <cellStyle name="표준 4 6 3 2 7" xfId="30776" xr:uid="{00000000-0005-0000-0000-00003B780000}"/>
    <cellStyle name="표준 4 6 3 3" xfId="30777" xr:uid="{00000000-0005-0000-0000-00003C780000}"/>
    <cellStyle name="표준 4 6 3 3 2" xfId="30778" xr:uid="{00000000-0005-0000-0000-00003D780000}"/>
    <cellStyle name="표준 4 6 3 3 3" xfId="30779" xr:uid="{00000000-0005-0000-0000-00003E780000}"/>
    <cellStyle name="표준 4 6 3 3 4" xfId="30780" xr:uid="{00000000-0005-0000-0000-00003F780000}"/>
    <cellStyle name="표준 4 6 3 3 5" xfId="30781" xr:uid="{00000000-0005-0000-0000-000040780000}"/>
    <cellStyle name="표준 4 6 3 3 6" xfId="30782" xr:uid="{00000000-0005-0000-0000-000041780000}"/>
    <cellStyle name="표준 4 6 3 4" xfId="30783" xr:uid="{00000000-0005-0000-0000-000042780000}"/>
    <cellStyle name="표준 4 6 3 4 2" xfId="30784" xr:uid="{00000000-0005-0000-0000-000043780000}"/>
    <cellStyle name="표준 4 6 3 5" xfId="30785" xr:uid="{00000000-0005-0000-0000-000044780000}"/>
    <cellStyle name="표준 4 6 3 5 2" xfId="30786" xr:uid="{00000000-0005-0000-0000-000045780000}"/>
    <cellStyle name="표준 4 6 3 6" xfId="30787" xr:uid="{00000000-0005-0000-0000-000046780000}"/>
    <cellStyle name="표준 4 6 3 7" xfId="30788" xr:uid="{00000000-0005-0000-0000-000047780000}"/>
    <cellStyle name="표준 4 6 3 8" xfId="30789" xr:uid="{00000000-0005-0000-0000-000048780000}"/>
    <cellStyle name="표준 4 6 3 9" xfId="30790" xr:uid="{00000000-0005-0000-0000-000049780000}"/>
    <cellStyle name="표준 4 6 4" xfId="30791" xr:uid="{00000000-0005-0000-0000-00004A780000}"/>
    <cellStyle name="표준 4 6 4 10" xfId="30792" xr:uid="{00000000-0005-0000-0000-00004B780000}"/>
    <cellStyle name="표준 4 6 4 2" xfId="30793" xr:uid="{00000000-0005-0000-0000-00004C780000}"/>
    <cellStyle name="표준 4 6 4 2 2" xfId="30794" xr:uid="{00000000-0005-0000-0000-00004D780000}"/>
    <cellStyle name="표준 4 6 4 2 2 2" xfId="30795" xr:uid="{00000000-0005-0000-0000-00004E780000}"/>
    <cellStyle name="표준 4 6 4 2 2 3" xfId="30796" xr:uid="{00000000-0005-0000-0000-00004F780000}"/>
    <cellStyle name="표준 4 6 4 2 2 4" xfId="30797" xr:uid="{00000000-0005-0000-0000-000050780000}"/>
    <cellStyle name="표준 4 6 4 2 2 5" xfId="30798" xr:uid="{00000000-0005-0000-0000-000051780000}"/>
    <cellStyle name="표준 4 6 4 2 3" xfId="30799" xr:uid="{00000000-0005-0000-0000-000052780000}"/>
    <cellStyle name="표준 4 6 4 2 4" xfId="30800" xr:uid="{00000000-0005-0000-0000-000053780000}"/>
    <cellStyle name="표준 4 6 4 2 5" xfId="30801" xr:uid="{00000000-0005-0000-0000-000054780000}"/>
    <cellStyle name="표준 4 6 4 2 6" xfId="30802" xr:uid="{00000000-0005-0000-0000-000055780000}"/>
    <cellStyle name="표준 4 6 4 2 7" xfId="30803" xr:uid="{00000000-0005-0000-0000-000056780000}"/>
    <cellStyle name="표준 4 6 4 3" xfId="30804" xr:uid="{00000000-0005-0000-0000-000057780000}"/>
    <cellStyle name="표준 4 6 4 3 2" xfId="30805" xr:uid="{00000000-0005-0000-0000-000058780000}"/>
    <cellStyle name="표준 4 6 4 3 3" xfId="30806" xr:uid="{00000000-0005-0000-0000-000059780000}"/>
    <cellStyle name="표준 4 6 4 3 4" xfId="30807" xr:uid="{00000000-0005-0000-0000-00005A780000}"/>
    <cellStyle name="표준 4 6 4 3 5" xfId="30808" xr:uid="{00000000-0005-0000-0000-00005B780000}"/>
    <cellStyle name="표준 4 6 4 3 6" xfId="30809" xr:uid="{00000000-0005-0000-0000-00005C780000}"/>
    <cellStyle name="표준 4 6 4 4" xfId="30810" xr:uid="{00000000-0005-0000-0000-00005D780000}"/>
    <cellStyle name="표준 4 6 4 4 2" xfId="30811" xr:uid="{00000000-0005-0000-0000-00005E780000}"/>
    <cellStyle name="표준 4 6 4 5" xfId="30812" xr:uid="{00000000-0005-0000-0000-00005F780000}"/>
    <cellStyle name="표준 4 6 4 5 2" xfId="30813" xr:uid="{00000000-0005-0000-0000-000060780000}"/>
    <cellStyle name="표준 4 6 4 6" xfId="30814" xr:uid="{00000000-0005-0000-0000-000061780000}"/>
    <cellStyle name="표준 4 6 4 7" xfId="30815" xr:uid="{00000000-0005-0000-0000-000062780000}"/>
    <cellStyle name="표준 4 6 4 8" xfId="30816" xr:uid="{00000000-0005-0000-0000-000063780000}"/>
    <cellStyle name="표준 4 6 4 9" xfId="30817" xr:uid="{00000000-0005-0000-0000-000064780000}"/>
    <cellStyle name="표준 4 6 5" xfId="30818" xr:uid="{00000000-0005-0000-0000-000065780000}"/>
    <cellStyle name="표준 4 6 5 10" xfId="30819" xr:uid="{00000000-0005-0000-0000-000066780000}"/>
    <cellStyle name="표준 4 6 5 2" xfId="30820" xr:uid="{00000000-0005-0000-0000-000067780000}"/>
    <cellStyle name="표준 4 6 5 2 2" xfId="30821" xr:uid="{00000000-0005-0000-0000-000068780000}"/>
    <cellStyle name="표준 4 6 5 2 3" xfId="30822" xr:uid="{00000000-0005-0000-0000-000069780000}"/>
    <cellStyle name="표준 4 6 5 2 4" xfId="30823" xr:uid="{00000000-0005-0000-0000-00006A780000}"/>
    <cellStyle name="표준 4 6 5 2 5" xfId="30824" xr:uid="{00000000-0005-0000-0000-00006B780000}"/>
    <cellStyle name="표준 4 6 5 2 6" xfId="30825" xr:uid="{00000000-0005-0000-0000-00006C780000}"/>
    <cellStyle name="표준 4 6 5 3" xfId="30826" xr:uid="{00000000-0005-0000-0000-00006D780000}"/>
    <cellStyle name="표준 4 6 5 3 2" xfId="30827" xr:uid="{00000000-0005-0000-0000-00006E780000}"/>
    <cellStyle name="표준 4 6 5 4" xfId="30828" xr:uid="{00000000-0005-0000-0000-00006F780000}"/>
    <cellStyle name="표준 4 6 5 4 2" xfId="30829" xr:uid="{00000000-0005-0000-0000-000070780000}"/>
    <cellStyle name="표준 4 6 5 5" xfId="30830" xr:uid="{00000000-0005-0000-0000-000071780000}"/>
    <cellStyle name="표준 4 6 5 5 2" xfId="30831" xr:uid="{00000000-0005-0000-0000-000072780000}"/>
    <cellStyle name="표준 4 6 5 6" xfId="30832" xr:uid="{00000000-0005-0000-0000-000073780000}"/>
    <cellStyle name="표준 4 6 5 7" xfId="30833" xr:uid="{00000000-0005-0000-0000-000074780000}"/>
    <cellStyle name="표준 4 6 5 8" xfId="30834" xr:uid="{00000000-0005-0000-0000-000075780000}"/>
    <cellStyle name="표준 4 6 5 9" xfId="30835" xr:uid="{00000000-0005-0000-0000-000076780000}"/>
    <cellStyle name="표준 4 6 6" xfId="30836" xr:uid="{00000000-0005-0000-0000-000077780000}"/>
    <cellStyle name="표준 4 6 6 2" xfId="30837" xr:uid="{00000000-0005-0000-0000-000078780000}"/>
    <cellStyle name="표준 4 6 6 3" xfId="30838" xr:uid="{00000000-0005-0000-0000-000079780000}"/>
    <cellStyle name="표준 4 6 6 4" xfId="30839" xr:uid="{00000000-0005-0000-0000-00007A780000}"/>
    <cellStyle name="표준 4 6 6 5" xfId="30840" xr:uid="{00000000-0005-0000-0000-00007B780000}"/>
    <cellStyle name="표준 4 6 6 6" xfId="30841" xr:uid="{00000000-0005-0000-0000-00007C780000}"/>
    <cellStyle name="표준 4 6 7" xfId="30842" xr:uid="{00000000-0005-0000-0000-00007D780000}"/>
    <cellStyle name="표준 4 6 7 2" xfId="30843" xr:uid="{00000000-0005-0000-0000-00007E780000}"/>
    <cellStyle name="표준 4 6 8" xfId="30844" xr:uid="{00000000-0005-0000-0000-00007F780000}"/>
    <cellStyle name="표준 4 6 8 2" xfId="30845" xr:uid="{00000000-0005-0000-0000-000080780000}"/>
    <cellStyle name="표준 4 6 9" xfId="30846" xr:uid="{00000000-0005-0000-0000-000081780000}"/>
    <cellStyle name="표준 4 6 9 2" xfId="30847" xr:uid="{00000000-0005-0000-0000-000082780000}"/>
    <cellStyle name="표준 4 7" xfId="30848" xr:uid="{00000000-0005-0000-0000-000083780000}"/>
    <cellStyle name="표준 4 7 10" xfId="30849" xr:uid="{00000000-0005-0000-0000-000084780000}"/>
    <cellStyle name="표준 4 7 11" xfId="30850" xr:uid="{00000000-0005-0000-0000-000085780000}"/>
    <cellStyle name="표준 4 7 12" xfId="30851" xr:uid="{00000000-0005-0000-0000-000086780000}"/>
    <cellStyle name="표준 4 7 13" xfId="30852" xr:uid="{00000000-0005-0000-0000-000087780000}"/>
    <cellStyle name="표준 4 7 2" xfId="30853" xr:uid="{00000000-0005-0000-0000-000088780000}"/>
    <cellStyle name="표준 4 7 2 10" xfId="30854" xr:uid="{00000000-0005-0000-0000-000089780000}"/>
    <cellStyle name="표준 4 7 2 2" xfId="30855" xr:uid="{00000000-0005-0000-0000-00008A780000}"/>
    <cellStyle name="표준 4 7 2 2 2" xfId="30856" xr:uid="{00000000-0005-0000-0000-00008B780000}"/>
    <cellStyle name="표준 4 7 2 2 2 2" xfId="30857" xr:uid="{00000000-0005-0000-0000-00008C780000}"/>
    <cellStyle name="표준 4 7 2 2 2 3" xfId="30858" xr:uid="{00000000-0005-0000-0000-00008D780000}"/>
    <cellStyle name="표준 4 7 2 2 2 4" xfId="30859" xr:uid="{00000000-0005-0000-0000-00008E780000}"/>
    <cellStyle name="표준 4 7 2 2 2 5" xfId="30860" xr:uid="{00000000-0005-0000-0000-00008F780000}"/>
    <cellStyle name="표준 4 7 2 2 3" xfId="30861" xr:uid="{00000000-0005-0000-0000-000090780000}"/>
    <cellStyle name="표준 4 7 2 2 4" xfId="30862" xr:uid="{00000000-0005-0000-0000-000091780000}"/>
    <cellStyle name="표준 4 7 2 2 5" xfId="30863" xr:uid="{00000000-0005-0000-0000-000092780000}"/>
    <cellStyle name="표준 4 7 2 2 6" xfId="30864" xr:uid="{00000000-0005-0000-0000-000093780000}"/>
    <cellStyle name="표준 4 7 2 2 7" xfId="30865" xr:uid="{00000000-0005-0000-0000-000094780000}"/>
    <cellStyle name="표준 4 7 2 3" xfId="30866" xr:uid="{00000000-0005-0000-0000-000095780000}"/>
    <cellStyle name="표준 4 7 2 3 2" xfId="30867" xr:uid="{00000000-0005-0000-0000-000096780000}"/>
    <cellStyle name="표준 4 7 2 3 3" xfId="30868" xr:uid="{00000000-0005-0000-0000-000097780000}"/>
    <cellStyle name="표준 4 7 2 3 4" xfId="30869" xr:uid="{00000000-0005-0000-0000-000098780000}"/>
    <cellStyle name="표준 4 7 2 3 5" xfId="30870" xr:uid="{00000000-0005-0000-0000-000099780000}"/>
    <cellStyle name="표준 4 7 2 3 6" xfId="30871" xr:uid="{00000000-0005-0000-0000-00009A780000}"/>
    <cellStyle name="표준 4 7 2 4" xfId="30872" xr:uid="{00000000-0005-0000-0000-00009B780000}"/>
    <cellStyle name="표준 4 7 2 4 2" xfId="30873" xr:uid="{00000000-0005-0000-0000-00009C780000}"/>
    <cellStyle name="표준 4 7 2 5" xfId="30874" xr:uid="{00000000-0005-0000-0000-00009D780000}"/>
    <cellStyle name="표준 4 7 2 5 2" xfId="30875" xr:uid="{00000000-0005-0000-0000-00009E780000}"/>
    <cellStyle name="표준 4 7 2 6" xfId="30876" xr:uid="{00000000-0005-0000-0000-00009F780000}"/>
    <cellStyle name="표준 4 7 2 7" xfId="30877" xr:uid="{00000000-0005-0000-0000-0000A0780000}"/>
    <cellStyle name="표준 4 7 2 8" xfId="30878" xr:uid="{00000000-0005-0000-0000-0000A1780000}"/>
    <cellStyle name="표준 4 7 2 9" xfId="30879" xr:uid="{00000000-0005-0000-0000-0000A2780000}"/>
    <cellStyle name="표준 4 7 3" xfId="30880" xr:uid="{00000000-0005-0000-0000-0000A3780000}"/>
    <cellStyle name="표준 4 7 3 10" xfId="30881" xr:uid="{00000000-0005-0000-0000-0000A4780000}"/>
    <cellStyle name="표준 4 7 3 2" xfId="30882" xr:uid="{00000000-0005-0000-0000-0000A5780000}"/>
    <cellStyle name="표준 4 7 3 2 2" xfId="30883" xr:uid="{00000000-0005-0000-0000-0000A6780000}"/>
    <cellStyle name="표준 4 7 3 2 2 2" xfId="30884" xr:uid="{00000000-0005-0000-0000-0000A7780000}"/>
    <cellStyle name="표준 4 7 3 2 2 3" xfId="30885" xr:uid="{00000000-0005-0000-0000-0000A8780000}"/>
    <cellStyle name="표준 4 7 3 2 2 4" xfId="30886" xr:uid="{00000000-0005-0000-0000-0000A9780000}"/>
    <cellStyle name="표준 4 7 3 2 2 5" xfId="30887" xr:uid="{00000000-0005-0000-0000-0000AA780000}"/>
    <cellStyle name="표준 4 7 3 2 3" xfId="30888" xr:uid="{00000000-0005-0000-0000-0000AB780000}"/>
    <cellStyle name="표준 4 7 3 2 4" xfId="30889" xr:uid="{00000000-0005-0000-0000-0000AC780000}"/>
    <cellStyle name="표준 4 7 3 2 5" xfId="30890" xr:uid="{00000000-0005-0000-0000-0000AD780000}"/>
    <cellStyle name="표준 4 7 3 2 6" xfId="30891" xr:uid="{00000000-0005-0000-0000-0000AE780000}"/>
    <cellStyle name="표준 4 7 3 2 7" xfId="30892" xr:uid="{00000000-0005-0000-0000-0000AF780000}"/>
    <cellStyle name="표준 4 7 3 3" xfId="30893" xr:uid="{00000000-0005-0000-0000-0000B0780000}"/>
    <cellStyle name="표준 4 7 3 3 2" xfId="30894" xr:uid="{00000000-0005-0000-0000-0000B1780000}"/>
    <cellStyle name="표준 4 7 3 3 3" xfId="30895" xr:uid="{00000000-0005-0000-0000-0000B2780000}"/>
    <cellStyle name="표준 4 7 3 3 4" xfId="30896" xr:uid="{00000000-0005-0000-0000-0000B3780000}"/>
    <cellStyle name="표준 4 7 3 3 5" xfId="30897" xr:uid="{00000000-0005-0000-0000-0000B4780000}"/>
    <cellStyle name="표준 4 7 3 3 6" xfId="30898" xr:uid="{00000000-0005-0000-0000-0000B5780000}"/>
    <cellStyle name="표준 4 7 3 4" xfId="30899" xr:uid="{00000000-0005-0000-0000-0000B6780000}"/>
    <cellStyle name="표준 4 7 3 4 2" xfId="30900" xr:uid="{00000000-0005-0000-0000-0000B7780000}"/>
    <cellStyle name="표준 4 7 3 5" xfId="30901" xr:uid="{00000000-0005-0000-0000-0000B8780000}"/>
    <cellStyle name="표준 4 7 3 5 2" xfId="30902" xr:uid="{00000000-0005-0000-0000-0000B9780000}"/>
    <cellStyle name="표준 4 7 3 6" xfId="30903" xr:uid="{00000000-0005-0000-0000-0000BA780000}"/>
    <cellStyle name="표준 4 7 3 7" xfId="30904" xr:uid="{00000000-0005-0000-0000-0000BB780000}"/>
    <cellStyle name="표준 4 7 3 8" xfId="30905" xr:uid="{00000000-0005-0000-0000-0000BC780000}"/>
    <cellStyle name="표준 4 7 3 9" xfId="30906" xr:uid="{00000000-0005-0000-0000-0000BD780000}"/>
    <cellStyle name="표준 4 7 4" xfId="30907" xr:uid="{00000000-0005-0000-0000-0000BE780000}"/>
    <cellStyle name="표준 4 7 4 10" xfId="30908" xr:uid="{00000000-0005-0000-0000-0000BF780000}"/>
    <cellStyle name="표준 4 7 4 2" xfId="30909" xr:uid="{00000000-0005-0000-0000-0000C0780000}"/>
    <cellStyle name="표준 4 7 4 2 2" xfId="30910" xr:uid="{00000000-0005-0000-0000-0000C1780000}"/>
    <cellStyle name="표준 4 7 4 3" xfId="30911" xr:uid="{00000000-0005-0000-0000-0000C2780000}"/>
    <cellStyle name="표준 4 7 4 3 2" xfId="30912" xr:uid="{00000000-0005-0000-0000-0000C3780000}"/>
    <cellStyle name="표준 4 7 4 4" xfId="30913" xr:uid="{00000000-0005-0000-0000-0000C4780000}"/>
    <cellStyle name="표준 4 7 4 4 2" xfId="30914" xr:uid="{00000000-0005-0000-0000-0000C5780000}"/>
    <cellStyle name="표준 4 7 4 5" xfId="30915" xr:uid="{00000000-0005-0000-0000-0000C6780000}"/>
    <cellStyle name="표준 4 7 4 5 2" xfId="30916" xr:uid="{00000000-0005-0000-0000-0000C7780000}"/>
    <cellStyle name="표준 4 7 4 6" xfId="30917" xr:uid="{00000000-0005-0000-0000-0000C8780000}"/>
    <cellStyle name="표준 4 7 4 7" xfId="30918" xr:uid="{00000000-0005-0000-0000-0000C9780000}"/>
    <cellStyle name="표준 4 7 4 8" xfId="30919" xr:uid="{00000000-0005-0000-0000-0000CA780000}"/>
    <cellStyle name="표준 4 7 4 9" xfId="30920" xr:uid="{00000000-0005-0000-0000-0000CB780000}"/>
    <cellStyle name="표준 4 7 5" xfId="30921" xr:uid="{00000000-0005-0000-0000-0000CC780000}"/>
    <cellStyle name="표준 4 7 5 2" xfId="30922" xr:uid="{00000000-0005-0000-0000-0000CD780000}"/>
    <cellStyle name="표준 4 7 5 3" xfId="30923" xr:uid="{00000000-0005-0000-0000-0000CE780000}"/>
    <cellStyle name="표준 4 7 6" xfId="30924" xr:uid="{00000000-0005-0000-0000-0000CF780000}"/>
    <cellStyle name="표준 4 7 6 2" xfId="30925" xr:uid="{00000000-0005-0000-0000-0000D0780000}"/>
    <cellStyle name="표준 4 7 7" xfId="30926" xr:uid="{00000000-0005-0000-0000-0000D1780000}"/>
    <cellStyle name="표준 4 7 7 2" xfId="30927" xr:uid="{00000000-0005-0000-0000-0000D2780000}"/>
    <cellStyle name="표준 4 7 8" xfId="30928" xr:uid="{00000000-0005-0000-0000-0000D3780000}"/>
    <cellStyle name="표준 4 7 8 2" xfId="30929" xr:uid="{00000000-0005-0000-0000-0000D4780000}"/>
    <cellStyle name="표준 4 7 9" xfId="30930" xr:uid="{00000000-0005-0000-0000-0000D5780000}"/>
    <cellStyle name="표준 4 8" xfId="30931" xr:uid="{00000000-0005-0000-0000-0000D6780000}"/>
    <cellStyle name="표준 4 8 2" xfId="30932" xr:uid="{00000000-0005-0000-0000-0000D7780000}"/>
    <cellStyle name="표준 4 8 2 2" xfId="30933" xr:uid="{00000000-0005-0000-0000-0000D8780000}"/>
    <cellStyle name="표준 4 8 2 2 2" xfId="30934" xr:uid="{00000000-0005-0000-0000-0000D9780000}"/>
    <cellStyle name="표준 4 8 2 2 3" xfId="30935" xr:uid="{00000000-0005-0000-0000-0000DA780000}"/>
    <cellStyle name="표준 4 8 2 2 4" xfId="30936" xr:uid="{00000000-0005-0000-0000-0000DB780000}"/>
    <cellStyle name="표준 4 8 2 2 5" xfId="30937" xr:uid="{00000000-0005-0000-0000-0000DC780000}"/>
    <cellStyle name="표준 4 8 2 3" xfId="30938" xr:uid="{00000000-0005-0000-0000-0000DD780000}"/>
    <cellStyle name="표준 4 8 2 4" xfId="30939" xr:uid="{00000000-0005-0000-0000-0000DE780000}"/>
    <cellStyle name="표준 4 8 2 5" xfId="30940" xr:uid="{00000000-0005-0000-0000-0000DF780000}"/>
    <cellStyle name="표준 4 8 2 6" xfId="30941" xr:uid="{00000000-0005-0000-0000-0000E0780000}"/>
    <cellStyle name="표준 4 8 3" xfId="30942" xr:uid="{00000000-0005-0000-0000-0000E1780000}"/>
    <cellStyle name="표준 4 8 3 2" xfId="30943" xr:uid="{00000000-0005-0000-0000-0000E2780000}"/>
    <cellStyle name="표준 4 8 3 3" xfId="30944" xr:uid="{00000000-0005-0000-0000-0000E3780000}"/>
    <cellStyle name="표준 4 8 3 4" xfId="30945" xr:uid="{00000000-0005-0000-0000-0000E4780000}"/>
    <cellStyle name="표준 4 8 3 5" xfId="30946" xr:uid="{00000000-0005-0000-0000-0000E5780000}"/>
    <cellStyle name="표준 4 8 4" xfId="30947" xr:uid="{00000000-0005-0000-0000-0000E6780000}"/>
    <cellStyle name="표준 4 8 4 2" xfId="30948" xr:uid="{00000000-0005-0000-0000-0000E7780000}"/>
    <cellStyle name="표준 4 8 4 3" xfId="30949" xr:uid="{00000000-0005-0000-0000-0000E8780000}"/>
    <cellStyle name="표준 4 8 4 4" xfId="30950" xr:uid="{00000000-0005-0000-0000-0000E9780000}"/>
    <cellStyle name="표준 4 8 4 5" xfId="30951" xr:uid="{00000000-0005-0000-0000-0000EA780000}"/>
    <cellStyle name="표준 4 9" xfId="30952" xr:uid="{00000000-0005-0000-0000-0000EB780000}"/>
    <cellStyle name="표준 4 9 10" xfId="30953" xr:uid="{00000000-0005-0000-0000-0000EC780000}"/>
    <cellStyle name="표준 4 9 11" xfId="30954" xr:uid="{00000000-0005-0000-0000-0000ED780000}"/>
    <cellStyle name="표준 4 9 12" xfId="30955" xr:uid="{00000000-0005-0000-0000-0000EE780000}"/>
    <cellStyle name="표준 4 9 2" xfId="30956" xr:uid="{00000000-0005-0000-0000-0000EF780000}"/>
    <cellStyle name="표준 4 9 2 10" xfId="30957" xr:uid="{00000000-0005-0000-0000-0000F0780000}"/>
    <cellStyle name="표준 4 9 2 2" xfId="30958" xr:uid="{00000000-0005-0000-0000-0000F1780000}"/>
    <cellStyle name="표준 4 9 2 2 2" xfId="30959" xr:uid="{00000000-0005-0000-0000-0000F2780000}"/>
    <cellStyle name="표준 4 9 2 2 2 2" xfId="30960" xr:uid="{00000000-0005-0000-0000-0000F3780000}"/>
    <cellStyle name="표준 4 9 2 2 2 3" xfId="30961" xr:uid="{00000000-0005-0000-0000-0000F4780000}"/>
    <cellStyle name="표준 4 9 2 2 2 4" xfId="30962" xr:uid="{00000000-0005-0000-0000-0000F5780000}"/>
    <cellStyle name="표준 4 9 2 2 2 5" xfId="30963" xr:uid="{00000000-0005-0000-0000-0000F6780000}"/>
    <cellStyle name="표준 4 9 2 2 3" xfId="30964" xr:uid="{00000000-0005-0000-0000-0000F7780000}"/>
    <cellStyle name="표준 4 9 2 2 4" xfId="30965" xr:uid="{00000000-0005-0000-0000-0000F8780000}"/>
    <cellStyle name="표준 4 9 2 2 5" xfId="30966" xr:uid="{00000000-0005-0000-0000-0000F9780000}"/>
    <cellStyle name="표준 4 9 2 2 6" xfId="30967" xr:uid="{00000000-0005-0000-0000-0000FA780000}"/>
    <cellStyle name="표준 4 9 2 2 7" xfId="30968" xr:uid="{00000000-0005-0000-0000-0000FB780000}"/>
    <cellStyle name="표준 4 9 2 3" xfId="30969" xr:uid="{00000000-0005-0000-0000-0000FC780000}"/>
    <cellStyle name="표준 4 9 2 3 2" xfId="30970" xr:uid="{00000000-0005-0000-0000-0000FD780000}"/>
    <cellStyle name="표준 4 9 2 3 3" xfId="30971" xr:uid="{00000000-0005-0000-0000-0000FE780000}"/>
    <cellStyle name="표준 4 9 2 3 4" xfId="30972" xr:uid="{00000000-0005-0000-0000-0000FF780000}"/>
    <cellStyle name="표준 4 9 2 3 5" xfId="30973" xr:uid="{00000000-0005-0000-0000-000000790000}"/>
    <cellStyle name="표준 4 9 2 3 6" xfId="30974" xr:uid="{00000000-0005-0000-0000-000001790000}"/>
    <cellStyle name="표준 4 9 2 4" xfId="30975" xr:uid="{00000000-0005-0000-0000-000002790000}"/>
    <cellStyle name="표준 4 9 2 4 2" xfId="30976" xr:uid="{00000000-0005-0000-0000-000003790000}"/>
    <cellStyle name="표준 4 9 2 5" xfId="30977" xr:uid="{00000000-0005-0000-0000-000004790000}"/>
    <cellStyle name="표준 4 9 2 5 2" xfId="30978" xr:uid="{00000000-0005-0000-0000-000005790000}"/>
    <cellStyle name="표준 4 9 2 6" xfId="30979" xr:uid="{00000000-0005-0000-0000-000006790000}"/>
    <cellStyle name="표준 4 9 2 7" xfId="30980" xr:uid="{00000000-0005-0000-0000-000007790000}"/>
    <cellStyle name="표준 4 9 2 8" xfId="30981" xr:uid="{00000000-0005-0000-0000-000008790000}"/>
    <cellStyle name="표준 4 9 2 9" xfId="30982" xr:uid="{00000000-0005-0000-0000-000009790000}"/>
    <cellStyle name="표준 4 9 3" xfId="30983" xr:uid="{00000000-0005-0000-0000-00000A790000}"/>
    <cellStyle name="표준 4 9 3 10" xfId="30984" xr:uid="{00000000-0005-0000-0000-00000B790000}"/>
    <cellStyle name="표준 4 9 3 2" xfId="30985" xr:uid="{00000000-0005-0000-0000-00000C790000}"/>
    <cellStyle name="표준 4 9 3 2 2" xfId="30986" xr:uid="{00000000-0005-0000-0000-00000D790000}"/>
    <cellStyle name="표준 4 9 3 2 3" xfId="30987" xr:uid="{00000000-0005-0000-0000-00000E790000}"/>
    <cellStyle name="표준 4 9 3 2 4" xfId="30988" xr:uid="{00000000-0005-0000-0000-00000F790000}"/>
    <cellStyle name="표준 4 9 3 2 5" xfId="30989" xr:uid="{00000000-0005-0000-0000-000010790000}"/>
    <cellStyle name="표준 4 9 3 2 6" xfId="30990" xr:uid="{00000000-0005-0000-0000-000011790000}"/>
    <cellStyle name="표준 4 9 3 3" xfId="30991" xr:uid="{00000000-0005-0000-0000-000012790000}"/>
    <cellStyle name="표준 4 9 3 3 2" xfId="30992" xr:uid="{00000000-0005-0000-0000-000013790000}"/>
    <cellStyle name="표준 4 9 3 4" xfId="30993" xr:uid="{00000000-0005-0000-0000-000014790000}"/>
    <cellStyle name="표준 4 9 3 4 2" xfId="30994" xr:uid="{00000000-0005-0000-0000-000015790000}"/>
    <cellStyle name="표준 4 9 3 5" xfId="30995" xr:uid="{00000000-0005-0000-0000-000016790000}"/>
    <cellStyle name="표준 4 9 3 5 2" xfId="30996" xr:uid="{00000000-0005-0000-0000-000017790000}"/>
    <cellStyle name="표준 4 9 3 6" xfId="30997" xr:uid="{00000000-0005-0000-0000-000018790000}"/>
    <cellStyle name="표준 4 9 3 7" xfId="30998" xr:uid="{00000000-0005-0000-0000-000019790000}"/>
    <cellStyle name="표준 4 9 3 8" xfId="30999" xr:uid="{00000000-0005-0000-0000-00001A790000}"/>
    <cellStyle name="표준 4 9 3 9" xfId="31000" xr:uid="{00000000-0005-0000-0000-00001B790000}"/>
    <cellStyle name="표준 4 9 4" xfId="31001" xr:uid="{00000000-0005-0000-0000-00001C790000}"/>
    <cellStyle name="표준 4 9 4 2" xfId="31002" xr:uid="{00000000-0005-0000-0000-00001D790000}"/>
    <cellStyle name="표준 4 9 4 3" xfId="31003" xr:uid="{00000000-0005-0000-0000-00001E790000}"/>
    <cellStyle name="표준 4 9 4 4" xfId="31004" xr:uid="{00000000-0005-0000-0000-00001F790000}"/>
    <cellStyle name="표준 4 9 4 5" xfId="31005" xr:uid="{00000000-0005-0000-0000-000020790000}"/>
    <cellStyle name="표준 4 9 4 6" xfId="31006" xr:uid="{00000000-0005-0000-0000-000021790000}"/>
    <cellStyle name="표준 4 9 5" xfId="31007" xr:uid="{00000000-0005-0000-0000-000022790000}"/>
    <cellStyle name="표준 4 9 5 2" xfId="31008" xr:uid="{00000000-0005-0000-0000-000023790000}"/>
    <cellStyle name="표준 4 9 6" xfId="31009" xr:uid="{00000000-0005-0000-0000-000024790000}"/>
    <cellStyle name="표준 4 9 6 2" xfId="31010" xr:uid="{00000000-0005-0000-0000-000025790000}"/>
    <cellStyle name="표준 4 9 7" xfId="31011" xr:uid="{00000000-0005-0000-0000-000026790000}"/>
    <cellStyle name="표준 4 9 7 2" xfId="31012" xr:uid="{00000000-0005-0000-0000-000027790000}"/>
    <cellStyle name="표준 4 9 8" xfId="31013" xr:uid="{00000000-0005-0000-0000-000028790000}"/>
    <cellStyle name="표준 4 9 9" xfId="31014" xr:uid="{00000000-0005-0000-0000-000029790000}"/>
    <cellStyle name="표준 40" xfId="31015" xr:uid="{00000000-0005-0000-0000-00002A790000}"/>
    <cellStyle name="표준 41" xfId="31016" xr:uid="{00000000-0005-0000-0000-00002B790000}"/>
    <cellStyle name="표준 42" xfId="31017" xr:uid="{00000000-0005-0000-0000-00002C790000}"/>
    <cellStyle name="표준 43" xfId="31018" xr:uid="{00000000-0005-0000-0000-00002D790000}"/>
    <cellStyle name="표준 44" xfId="31019" xr:uid="{00000000-0005-0000-0000-00002E790000}"/>
    <cellStyle name="표준 45" xfId="31020" xr:uid="{00000000-0005-0000-0000-00002F790000}"/>
    <cellStyle name="표준 46" xfId="31021" xr:uid="{00000000-0005-0000-0000-000030790000}"/>
    <cellStyle name="표준 47" xfId="31022" xr:uid="{00000000-0005-0000-0000-000031790000}"/>
    <cellStyle name="표준 48" xfId="31023" xr:uid="{00000000-0005-0000-0000-000032790000}"/>
    <cellStyle name="표준 49" xfId="31024" xr:uid="{00000000-0005-0000-0000-000033790000}"/>
    <cellStyle name="표준 5" xfId="60" xr:uid="{00000000-0005-0000-0000-000034790000}"/>
    <cellStyle name="표준 5 2" xfId="79" xr:uid="{00000000-0005-0000-0000-000035790000}"/>
    <cellStyle name="표준 5 2 2" xfId="36901" xr:uid="{6940D297-AD25-4C99-B4F6-EB474A54B177}"/>
    <cellStyle name="표준 5 2 2 2" xfId="36903" xr:uid="{44D8BA20-B6C2-48A1-B637-19D80FF73807}"/>
    <cellStyle name="표준 5 3" xfId="31025" xr:uid="{00000000-0005-0000-0000-000036790000}"/>
    <cellStyle name="표준 5 4" xfId="31026" xr:uid="{00000000-0005-0000-0000-000037790000}"/>
    <cellStyle name="표준 5 4 2" xfId="31027" xr:uid="{00000000-0005-0000-0000-000038790000}"/>
    <cellStyle name="표준 5 4 3" xfId="31028" xr:uid="{00000000-0005-0000-0000-000039790000}"/>
    <cellStyle name="표준 5 4 4" xfId="31029" xr:uid="{00000000-0005-0000-0000-00003A790000}"/>
    <cellStyle name="표준 5 4 5" xfId="31030" xr:uid="{00000000-0005-0000-0000-00003B790000}"/>
    <cellStyle name="표준 50" xfId="31031" xr:uid="{00000000-0005-0000-0000-00003C790000}"/>
    <cellStyle name="표준 51" xfId="31032" xr:uid="{00000000-0005-0000-0000-00003D790000}"/>
    <cellStyle name="표준 52" xfId="31033" xr:uid="{00000000-0005-0000-0000-00003E790000}"/>
    <cellStyle name="표준 53" xfId="31034" xr:uid="{00000000-0005-0000-0000-00003F790000}"/>
    <cellStyle name="표준 54" xfId="31035" xr:uid="{00000000-0005-0000-0000-000040790000}"/>
    <cellStyle name="표준 55" xfId="31036" xr:uid="{00000000-0005-0000-0000-000041790000}"/>
    <cellStyle name="표준 56" xfId="31037" xr:uid="{00000000-0005-0000-0000-000042790000}"/>
    <cellStyle name="표준 57" xfId="31038" xr:uid="{00000000-0005-0000-0000-000043790000}"/>
    <cellStyle name="표준 58" xfId="31039" xr:uid="{00000000-0005-0000-0000-000044790000}"/>
    <cellStyle name="표준 59" xfId="31040" xr:uid="{00000000-0005-0000-0000-000045790000}"/>
    <cellStyle name="표준 6" xfId="78" xr:uid="{00000000-0005-0000-0000-000046790000}"/>
    <cellStyle name="표준 6 10" xfId="31041" xr:uid="{00000000-0005-0000-0000-000047790000}"/>
    <cellStyle name="표준 6 10 10" xfId="31042" xr:uid="{00000000-0005-0000-0000-000048790000}"/>
    <cellStyle name="표준 6 10 2" xfId="31043" xr:uid="{00000000-0005-0000-0000-000049790000}"/>
    <cellStyle name="표준 6 10 2 2" xfId="31044" xr:uid="{00000000-0005-0000-0000-00004A790000}"/>
    <cellStyle name="표준 6 10 2 3" xfId="31045" xr:uid="{00000000-0005-0000-0000-00004B790000}"/>
    <cellStyle name="표준 6 10 2 4" xfId="31046" xr:uid="{00000000-0005-0000-0000-00004C790000}"/>
    <cellStyle name="표준 6 10 2 5" xfId="31047" xr:uid="{00000000-0005-0000-0000-00004D790000}"/>
    <cellStyle name="표준 6 10 2 6" xfId="31048" xr:uid="{00000000-0005-0000-0000-00004E790000}"/>
    <cellStyle name="표준 6 10 3" xfId="31049" xr:uid="{00000000-0005-0000-0000-00004F790000}"/>
    <cellStyle name="표준 6 10 3 2" xfId="31050" xr:uid="{00000000-0005-0000-0000-000050790000}"/>
    <cellStyle name="표준 6 10 4" xfId="31051" xr:uid="{00000000-0005-0000-0000-000051790000}"/>
    <cellStyle name="표준 6 10 4 2" xfId="31052" xr:uid="{00000000-0005-0000-0000-000052790000}"/>
    <cellStyle name="표준 6 10 5" xfId="31053" xr:uid="{00000000-0005-0000-0000-000053790000}"/>
    <cellStyle name="표준 6 10 5 2" xfId="31054" xr:uid="{00000000-0005-0000-0000-000054790000}"/>
    <cellStyle name="표준 6 10 6" xfId="31055" xr:uid="{00000000-0005-0000-0000-000055790000}"/>
    <cellStyle name="표준 6 10 7" xfId="31056" xr:uid="{00000000-0005-0000-0000-000056790000}"/>
    <cellStyle name="표준 6 10 8" xfId="31057" xr:uid="{00000000-0005-0000-0000-000057790000}"/>
    <cellStyle name="표준 6 10 9" xfId="31058" xr:uid="{00000000-0005-0000-0000-000058790000}"/>
    <cellStyle name="표준 6 11" xfId="31059" xr:uid="{00000000-0005-0000-0000-000059790000}"/>
    <cellStyle name="표준 6 11 10" xfId="31060" xr:uid="{00000000-0005-0000-0000-00005A790000}"/>
    <cellStyle name="표준 6 11 2" xfId="31061" xr:uid="{00000000-0005-0000-0000-00005B790000}"/>
    <cellStyle name="표준 6 11 2 2" xfId="31062" xr:uid="{00000000-0005-0000-0000-00005C790000}"/>
    <cellStyle name="표준 6 11 3" xfId="31063" xr:uid="{00000000-0005-0000-0000-00005D790000}"/>
    <cellStyle name="표준 6 11 3 2" xfId="31064" xr:uid="{00000000-0005-0000-0000-00005E790000}"/>
    <cellStyle name="표준 6 11 4" xfId="31065" xr:uid="{00000000-0005-0000-0000-00005F790000}"/>
    <cellStyle name="표준 6 11 4 2" xfId="31066" xr:uid="{00000000-0005-0000-0000-000060790000}"/>
    <cellStyle name="표준 6 11 5" xfId="31067" xr:uid="{00000000-0005-0000-0000-000061790000}"/>
    <cellStyle name="표준 6 11 5 2" xfId="31068" xr:uid="{00000000-0005-0000-0000-000062790000}"/>
    <cellStyle name="표준 6 11 6" xfId="31069" xr:uid="{00000000-0005-0000-0000-000063790000}"/>
    <cellStyle name="표준 6 11 7" xfId="31070" xr:uid="{00000000-0005-0000-0000-000064790000}"/>
    <cellStyle name="표준 6 11 8" xfId="31071" xr:uid="{00000000-0005-0000-0000-000065790000}"/>
    <cellStyle name="표준 6 11 9" xfId="31072" xr:uid="{00000000-0005-0000-0000-000066790000}"/>
    <cellStyle name="표준 6 12" xfId="31073" xr:uid="{00000000-0005-0000-0000-000067790000}"/>
    <cellStyle name="표준 6 12 2" xfId="31074" xr:uid="{00000000-0005-0000-0000-000068790000}"/>
    <cellStyle name="표준 6 13" xfId="31075" xr:uid="{00000000-0005-0000-0000-000069790000}"/>
    <cellStyle name="표준 6 13 2" xfId="31076" xr:uid="{00000000-0005-0000-0000-00006A790000}"/>
    <cellStyle name="표준 6 14" xfId="31077" xr:uid="{00000000-0005-0000-0000-00006B790000}"/>
    <cellStyle name="표준 6 14 2" xfId="31078" xr:uid="{00000000-0005-0000-0000-00006C790000}"/>
    <cellStyle name="표준 6 15" xfId="31079" xr:uid="{00000000-0005-0000-0000-00006D790000}"/>
    <cellStyle name="표준 6 15 2" xfId="31080" xr:uid="{00000000-0005-0000-0000-00006E790000}"/>
    <cellStyle name="표준 6 16" xfId="31081" xr:uid="{00000000-0005-0000-0000-00006F790000}"/>
    <cellStyle name="표준 6 17" xfId="31082" xr:uid="{00000000-0005-0000-0000-000070790000}"/>
    <cellStyle name="표준 6 18" xfId="31083" xr:uid="{00000000-0005-0000-0000-000071790000}"/>
    <cellStyle name="표준 6 19" xfId="31084" xr:uid="{00000000-0005-0000-0000-000072790000}"/>
    <cellStyle name="표준 6 2" xfId="31085" xr:uid="{00000000-0005-0000-0000-000073790000}"/>
    <cellStyle name="표준 6 2 10" xfId="31086" xr:uid="{00000000-0005-0000-0000-000074790000}"/>
    <cellStyle name="표준 6 2 10 10" xfId="31087" xr:uid="{00000000-0005-0000-0000-000075790000}"/>
    <cellStyle name="표준 6 2 10 2" xfId="31088" xr:uid="{00000000-0005-0000-0000-000076790000}"/>
    <cellStyle name="표준 6 2 10 2 2" xfId="31089" xr:uid="{00000000-0005-0000-0000-000077790000}"/>
    <cellStyle name="표준 6 2 10 3" xfId="31090" xr:uid="{00000000-0005-0000-0000-000078790000}"/>
    <cellStyle name="표준 6 2 10 3 2" xfId="31091" xr:uid="{00000000-0005-0000-0000-000079790000}"/>
    <cellStyle name="표준 6 2 10 4" xfId="31092" xr:uid="{00000000-0005-0000-0000-00007A790000}"/>
    <cellStyle name="표준 6 2 10 4 2" xfId="31093" xr:uid="{00000000-0005-0000-0000-00007B790000}"/>
    <cellStyle name="표준 6 2 10 5" xfId="31094" xr:uid="{00000000-0005-0000-0000-00007C790000}"/>
    <cellStyle name="표준 6 2 10 5 2" xfId="31095" xr:uid="{00000000-0005-0000-0000-00007D790000}"/>
    <cellStyle name="표준 6 2 10 6" xfId="31096" xr:uid="{00000000-0005-0000-0000-00007E790000}"/>
    <cellStyle name="표준 6 2 10 7" xfId="31097" xr:uid="{00000000-0005-0000-0000-00007F790000}"/>
    <cellStyle name="표준 6 2 10 8" xfId="31098" xr:uid="{00000000-0005-0000-0000-000080790000}"/>
    <cellStyle name="표준 6 2 10 9" xfId="31099" xr:uid="{00000000-0005-0000-0000-000081790000}"/>
    <cellStyle name="표준 6 2 11" xfId="31100" xr:uid="{00000000-0005-0000-0000-000082790000}"/>
    <cellStyle name="표준 6 2 11 2" xfId="31101" xr:uid="{00000000-0005-0000-0000-000083790000}"/>
    <cellStyle name="표준 6 2 12" xfId="31102" xr:uid="{00000000-0005-0000-0000-000084790000}"/>
    <cellStyle name="표준 6 2 12 2" xfId="31103" xr:uid="{00000000-0005-0000-0000-000085790000}"/>
    <cellStyle name="표준 6 2 13" xfId="31104" xr:uid="{00000000-0005-0000-0000-000086790000}"/>
    <cellStyle name="표준 6 2 13 2" xfId="31105" xr:uid="{00000000-0005-0000-0000-000087790000}"/>
    <cellStyle name="표준 6 2 14" xfId="31106" xr:uid="{00000000-0005-0000-0000-000088790000}"/>
    <cellStyle name="표준 6 2 14 2" xfId="31107" xr:uid="{00000000-0005-0000-0000-000089790000}"/>
    <cellStyle name="표준 6 2 15" xfId="31108" xr:uid="{00000000-0005-0000-0000-00008A790000}"/>
    <cellStyle name="표준 6 2 16" xfId="31109" xr:uid="{00000000-0005-0000-0000-00008B790000}"/>
    <cellStyle name="표준 6 2 17" xfId="31110" xr:uid="{00000000-0005-0000-0000-00008C790000}"/>
    <cellStyle name="표준 6 2 18" xfId="31111" xr:uid="{00000000-0005-0000-0000-00008D790000}"/>
    <cellStyle name="표준 6 2 19" xfId="31112" xr:uid="{00000000-0005-0000-0000-00008E790000}"/>
    <cellStyle name="표준 6 2 2" xfId="31113" xr:uid="{00000000-0005-0000-0000-00008F790000}"/>
    <cellStyle name="표준 6 2 2 10" xfId="31114" xr:uid="{00000000-0005-0000-0000-000090790000}"/>
    <cellStyle name="표준 6 2 2 10 2" xfId="31115" xr:uid="{00000000-0005-0000-0000-000091790000}"/>
    <cellStyle name="표준 6 2 2 11" xfId="31116" xr:uid="{00000000-0005-0000-0000-000092790000}"/>
    <cellStyle name="표준 6 2 2 12" xfId="31117" xr:uid="{00000000-0005-0000-0000-000093790000}"/>
    <cellStyle name="표준 6 2 2 13" xfId="31118" xr:uid="{00000000-0005-0000-0000-000094790000}"/>
    <cellStyle name="표준 6 2 2 14" xfId="31119" xr:uid="{00000000-0005-0000-0000-000095790000}"/>
    <cellStyle name="표준 6 2 2 15" xfId="31120" xr:uid="{00000000-0005-0000-0000-000096790000}"/>
    <cellStyle name="표준 6 2 2 2" xfId="31121" xr:uid="{00000000-0005-0000-0000-000097790000}"/>
    <cellStyle name="표준 6 2 2 2 10" xfId="31122" xr:uid="{00000000-0005-0000-0000-000098790000}"/>
    <cellStyle name="표준 6 2 2 2 11" xfId="31123" xr:uid="{00000000-0005-0000-0000-000099790000}"/>
    <cellStyle name="표준 6 2 2 2 12" xfId="31124" xr:uid="{00000000-0005-0000-0000-00009A790000}"/>
    <cellStyle name="표준 6 2 2 2 13" xfId="31125" xr:uid="{00000000-0005-0000-0000-00009B790000}"/>
    <cellStyle name="표준 6 2 2 2 14" xfId="31126" xr:uid="{00000000-0005-0000-0000-00009C790000}"/>
    <cellStyle name="표준 6 2 2 2 2" xfId="31127" xr:uid="{00000000-0005-0000-0000-00009D790000}"/>
    <cellStyle name="표준 6 2 2 2 2 10" xfId="31128" xr:uid="{00000000-0005-0000-0000-00009E790000}"/>
    <cellStyle name="표준 6 2 2 2 2 2" xfId="31129" xr:uid="{00000000-0005-0000-0000-00009F790000}"/>
    <cellStyle name="표준 6 2 2 2 2 2 2" xfId="31130" xr:uid="{00000000-0005-0000-0000-0000A0790000}"/>
    <cellStyle name="표준 6 2 2 2 2 2 2 2" xfId="31131" xr:uid="{00000000-0005-0000-0000-0000A1790000}"/>
    <cellStyle name="표준 6 2 2 2 2 2 2 3" xfId="31132" xr:uid="{00000000-0005-0000-0000-0000A2790000}"/>
    <cellStyle name="표준 6 2 2 2 2 2 2 4" xfId="31133" xr:uid="{00000000-0005-0000-0000-0000A3790000}"/>
    <cellStyle name="표준 6 2 2 2 2 2 2 5" xfId="31134" xr:uid="{00000000-0005-0000-0000-0000A4790000}"/>
    <cellStyle name="표준 6 2 2 2 2 2 3" xfId="31135" xr:uid="{00000000-0005-0000-0000-0000A5790000}"/>
    <cellStyle name="표준 6 2 2 2 2 2 4" xfId="31136" xr:uid="{00000000-0005-0000-0000-0000A6790000}"/>
    <cellStyle name="표준 6 2 2 2 2 2 5" xfId="31137" xr:uid="{00000000-0005-0000-0000-0000A7790000}"/>
    <cellStyle name="표준 6 2 2 2 2 2 6" xfId="31138" xr:uid="{00000000-0005-0000-0000-0000A8790000}"/>
    <cellStyle name="표준 6 2 2 2 2 2 7" xfId="31139" xr:uid="{00000000-0005-0000-0000-0000A9790000}"/>
    <cellStyle name="표준 6 2 2 2 2 3" xfId="31140" xr:uid="{00000000-0005-0000-0000-0000AA790000}"/>
    <cellStyle name="표준 6 2 2 2 2 3 2" xfId="31141" xr:uid="{00000000-0005-0000-0000-0000AB790000}"/>
    <cellStyle name="표준 6 2 2 2 2 3 3" xfId="31142" xr:uid="{00000000-0005-0000-0000-0000AC790000}"/>
    <cellStyle name="표준 6 2 2 2 2 3 4" xfId="31143" xr:uid="{00000000-0005-0000-0000-0000AD790000}"/>
    <cellStyle name="표준 6 2 2 2 2 3 5" xfId="31144" xr:uid="{00000000-0005-0000-0000-0000AE790000}"/>
    <cellStyle name="표준 6 2 2 2 2 3 6" xfId="31145" xr:uid="{00000000-0005-0000-0000-0000AF790000}"/>
    <cellStyle name="표준 6 2 2 2 2 4" xfId="31146" xr:uid="{00000000-0005-0000-0000-0000B0790000}"/>
    <cellStyle name="표준 6 2 2 2 2 4 2" xfId="31147" xr:uid="{00000000-0005-0000-0000-0000B1790000}"/>
    <cellStyle name="표준 6 2 2 2 2 4 3" xfId="31148" xr:uid="{00000000-0005-0000-0000-0000B2790000}"/>
    <cellStyle name="표준 6 2 2 2 2 5" xfId="31149" xr:uid="{00000000-0005-0000-0000-0000B3790000}"/>
    <cellStyle name="표준 6 2 2 2 2 5 2" xfId="31150" xr:uid="{00000000-0005-0000-0000-0000B4790000}"/>
    <cellStyle name="표준 6 2 2 2 2 6" xfId="31151" xr:uid="{00000000-0005-0000-0000-0000B5790000}"/>
    <cellStyle name="표준 6 2 2 2 2 7" xfId="31152" xr:uid="{00000000-0005-0000-0000-0000B6790000}"/>
    <cellStyle name="표준 6 2 2 2 2 8" xfId="31153" xr:uid="{00000000-0005-0000-0000-0000B7790000}"/>
    <cellStyle name="표준 6 2 2 2 2 9" xfId="31154" xr:uid="{00000000-0005-0000-0000-0000B8790000}"/>
    <cellStyle name="표준 6 2 2 2 3" xfId="31155" xr:uid="{00000000-0005-0000-0000-0000B9790000}"/>
    <cellStyle name="표준 6 2 2 2 3 10" xfId="31156" xr:uid="{00000000-0005-0000-0000-0000BA790000}"/>
    <cellStyle name="표준 6 2 2 2 3 2" xfId="31157" xr:uid="{00000000-0005-0000-0000-0000BB790000}"/>
    <cellStyle name="표준 6 2 2 2 3 2 2" xfId="31158" xr:uid="{00000000-0005-0000-0000-0000BC790000}"/>
    <cellStyle name="표준 6 2 2 2 3 2 2 2" xfId="31159" xr:uid="{00000000-0005-0000-0000-0000BD790000}"/>
    <cellStyle name="표준 6 2 2 2 3 2 2 3" xfId="31160" xr:uid="{00000000-0005-0000-0000-0000BE790000}"/>
    <cellStyle name="표준 6 2 2 2 3 2 2 4" xfId="31161" xr:uid="{00000000-0005-0000-0000-0000BF790000}"/>
    <cellStyle name="표준 6 2 2 2 3 2 2 5" xfId="31162" xr:uid="{00000000-0005-0000-0000-0000C0790000}"/>
    <cellStyle name="표준 6 2 2 2 3 2 3" xfId="31163" xr:uid="{00000000-0005-0000-0000-0000C1790000}"/>
    <cellStyle name="표준 6 2 2 2 3 2 4" xfId="31164" xr:uid="{00000000-0005-0000-0000-0000C2790000}"/>
    <cellStyle name="표준 6 2 2 2 3 2 5" xfId="31165" xr:uid="{00000000-0005-0000-0000-0000C3790000}"/>
    <cellStyle name="표준 6 2 2 2 3 2 6" xfId="31166" xr:uid="{00000000-0005-0000-0000-0000C4790000}"/>
    <cellStyle name="표준 6 2 2 2 3 2 7" xfId="31167" xr:uid="{00000000-0005-0000-0000-0000C5790000}"/>
    <cellStyle name="표준 6 2 2 2 3 3" xfId="31168" xr:uid="{00000000-0005-0000-0000-0000C6790000}"/>
    <cellStyle name="표준 6 2 2 2 3 3 2" xfId="31169" xr:uid="{00000000-0005-0000-0000-0000C7790000}"/>
    <cellStyle name="표준 6 2 2 2 3 3 3" xfId="31170" xr:uid="{00000000-0005-0000-0000-0000C8790000}"/>
    <cellStyle name="표준 6 2 2 2 3 3 4" xfId="31171" xr:uid="{00000000-0005-0000-0000-0000C9790000}"/>
    <cellStyle name="표준 6 2 2 2 3 3 5" xfId="31172" xr:uid="{00000000-0005-0000-0000-0000CA790000}"/>
    <cellStyle name="표준 6 2 2 2 3 3 6" xfId="31173" xr:uid="{00000000-0005-0000-0000-0000CB790000}"/>
    <cellStyle name="표준 6 2 2 2 3 4" xfId="31174" xr:uid="{00000000-0005-0000-0000-0000CC790000}"/>
    <cellStyle name="표준 6 2 2 2 3 4 2" xfId="31175" xr:uid="{00000000-0005-0000-0000-0000CD790000}"/>
    <cellStyle name="표준 6 2 2 2 3 4 3" xfId="31176" xr:uid="{00000000-0005-0000-0000-0000CE790000}"/>
    <cellStyle name="표준 6 2 2 2 3 5" xfId="31177" xr:uid="{00000000-0005-0000-0000-0000CF790000}"/>
    <cellStyle name="표준 6 2 2 2 3 5 2" xfId="31178" xr:uid="{00000000-0005-0000-0000-0000D0790000}"/>
    <cellStyle name="표준 6 2 2 2 3 6" xfId="31179" xr:uid="{00000000-0005-0000-0000-0000D1790000}"/>
    <cellStyle name="표준 6 2 2 2 3 7" xfId="31180" xr:uid="{00000000-0005-0000-0000-0000D2790000}"/>
    <cellStyle name="표준 6 2 2 2 3 8" xfId="31181" xr:uid="{00000000-0005-0000-0000-0000D3790000}"/>
    <cellStyle name="표준 6 2 2 2 3 9" xfId="31182" xr:uid="{00000000-0005-0000-0000-0000D4790000}"/>
    <cellStyle name="표준 6 2 2 2 4" xfId="31183" xr:uid="{00000000-0005-0000-0000-0000D5790000}"/>
    <cellStyle name="표준 6 2 2 2 4 10" xfId="31184" xr:uid="{00000000-0005-0000-0000-0000D6790000}"/>
    <cellStyle name="표준 6 2 2 2 4 2" xfId="31185" xr:uid="{00000000-0005-0000-0000-0000D7790000}"/>
    <cellStyle name="표준 6 2 2 2 4 2 2" xfId="31186" xr:uid="{00000000-0005-0000-0000-0000D8790000}"/>
    <cellStyle name="표준 6 2 2 2 4 2 3" xfId="31187" xr:uid="{00000000-0005-0000-0000-0000D9790000}"/>
    <cellStyle name="표준 6 2 2 2 4 2 4" xfId="31188" xr:uid="{00000000-0005-0000-0000-0000DA790000}"/>
    <cellStyle name="표준 6 2 2 2 4 2 5" xfId="31189" xr:uid="{00000000-0005-0000-0000-0000DB790000}"/>
    <cellStyle name="표준 6 2 2 2 4 2 6" xfId="31190" xr:uid="{00000000-0005-0000-0000-0000DC790000}"/>
    <cellStyle name="표준 6 2 2 2 4 3" xfId="31191" xr:uid="{00000000-0005-0000-0000-0000DD790000}"/>
    <cellStyle name="표준 6 2 2 2 4 3 2" xfId="31192" xr:uid="{00000000-0005-0000-0000-0000DE790000}"/>
    <cellStyle name="표준 6 2 2 2 4 3 3" xfId="31193" xr:uid="{00000000-0005-0000-0000-0000DF790000}"/>
    <cellStyle name="표준 6 2 2 2 4 4" xfId="31194" xr:uid="{00000000-0005-0000-0000-0000E0790000}"/>
    <cellStyle name="표준 6 2 2 2 4 4 2" xfId="31195" xr:uid="{00000000-0005-0000-0000-0000E1790000}"/>
    <cellStyle name="표준 6 2 2 2 4 4 3" xfId="31196" xr:uid="{00000000-0005-0000-0000-0000E2790000}"/>
    <cellStyle name="표준 6 2 2 2 4 5" xfId="31197" xr:uid="{00000000-0005-0000-0000-0000E3790000}"/>
    <cellStyle name="표준 6 2 2 2 4 5 2" xfId="31198" xr:uid="{00000000-0005-0000-0000-0000E4790000}"/>
    <cellStyle name="표준 6 2 2 2 4 6" xfId="31199" xr:uid="{00000000-0005-0000-0000-0000E5790000}"/>
    <cellStyle name="표준 6 2 2 2 4 7" xfId="31200" xr:uid="{00000000-0005-0000-0000-0000E6790000}"/>
    <cellStyle name="표준 6 2 2 2 4 8" xfId="31201" xr:uid="{00000000-0005-0000-0000-0000E7790000}"/>
    <cellStyle name="표준 6 2 2 2 4 9" xfId="31202" xr:uid="{00000000-0005-0000-0000-0000E8790000}"/>
    <cellStyle name="표준 6 2 2 2 5" xfId="31203" xr:uid="{00000000-0005-0000-0000-0000E9790000}"/>
    <cellStyle name="표준 6 2 2 2 5 10" xfId="31204" xr:uid="{00000000-0005-0000-0000-0000EA790000}"/>
    <cellStyle name="표준 6 2 2 2 5 2" xfId="31205" xr:uid="{00000000-0005-0000-0000-0000EB790000}"/>
    <cellStyle name="표준 6 2 2 2 5 2 2" xfId="31206" xr:uid="{00000000-0005-0000-0000-0000EC790000}"/>
    <cellStyle name="표준 6 2 2 2 5 2 3" xfId="31207" xr:uid="{00000000-0005-0000-0000-0000ED790000}"/>
    <cellStyle name="표준 6 2 2 2 5 3" xfId="31208" xr:uid="{00000000-0005-0000-0000-0000EE790000}"/>
    <cellStyle name="표준 6 2 2 2 5 3 2" xfId="31209" xr:uid="{00000000-0005-0000-0000-0000EF790000}"/>
    <cellStyle name="표준 6 2 2 2 5 3 3" xfId="31210" xr:uid="{00000000-0005-0000-0000-0000F0790000}"/>
    <cellStyle name="표준 6 2 2 2 5 4" xfId="31211" xr:uid="{00000000-0005-0000-0000-0000F1790000}"/>
    <cellStyle name="표준 6 2 2 2 5 4 2" xfId="31212" xr:uid="{00000000-0005-0000-0000-0000F2790000}"/>
    <cellStyle name="표준 6 2 2 2 5 5" xfId="31213" xr:uid="{00000000-0005-0000-0000-0000F3790000}"/>
    <cellStyle name="표준 6 2 2 2 5 5 2" xfId="31214" xr:uid="{00000000-0005-0000-0000-0000F4790000}"/>
    <cellStyle name="표준 6 2 2 2 5 6" xfId="31215" xr:uid="{00000000-0005-0000-0000-0000F5790000}"/>
    <cellStyle name="표준 6 2 2 2 5 7" xfId="31216" xr:uid="{00000000-0005-0000-0000-0000F6790000}"/>
    <cellStyle name="표준 6 2 2 2 5 8" xfId="31217" xr:uid="{00000000-0005-0000-0000-0000F7790000}"/>
    <cellStyle name="표준 6 2 2 2 5 9" xfId="31218" xr:uid="{00000000-0005-0000-0000-0000F8790000}"/>
    <cellStyle name="표준 6 2 2 2 6" xfId="31219" xr:uid="{00000000-0005-0000-0000-0000F9790000}"/>
    <cellStyle name="표준 6 2 2 2 6 2" xfId="31220" xr:uid="{00000000-0005-0000-0000-0000FA790000}"/>
    <cellStyle name="표준 6 2 2 2 6 3" xfId="31221" xr:uid="{00000000-0005-0000-0000-0000FB790000}"/>
    <cellStyle name="표준 6 2 2 2 7" xfId="31222" xr:uid="{00000000-0005-0000-0000-0000FC790000}"/>
    <cellStyle name="표준 6 2 2 2 7 2" xfId="31223" xr:uid="{00000000-0005-0000-0000-0000FD790000}"/>
    <cellStyle name="표준 6 2 2 2 7 3" xfId="31224" xr:uid="{00000000-0005-0000-0000-0000FE790000}"/>
    <cellStyle name="표준 6 2 2 2 8" xfId="31225" xr:uid="{00000000-0005-0000-0000-0000FF790000}"/>
    <cellStyle name="표준 6 2 2 2 8 2" xfId="31226" xr:uid="{00000000-0005-0000-0000-0000007A0000}"/>
    <cellStyle name="표준 6 2 2 2 8 3" xfId="31227" xr:uid="{00000000-0005-0000-0000-0000017A0000}"/>
    <cellStyle name="표준 6 2 2 2 9" xfId="31228" xr:uid="{00000000-0005-0000-0000-0000027A0000}"/>
    <cellStyle name="표준 6 2 2 2 9 2" xfId="31229" xr:uid="{00000000-0005-0000-0000-0000037A0000}"/>
    <cellStyle name="표준 6 2 2 3" xfId="31230" xr:uid="{00000000-0005-0000-0000-0000047A0000}"/>
    <cellStyle name="표준 6 2 2 3 10" xfId="31231" xr:uid="{00000000-0005-0000-0000-0000057A0000}"/>
    <cellStyle name="표준 6 2 2 3 2" xfId="31232" xr:uid="{00000000-0005-0000-0000-0000067A0000}"/>
    <cellStyle name="표준 6 2 2 3 2 2" xfId="31233" xr:uid="{00000000-0005-0000-0000-0000077A0000}"/>
    <cellStyle name="표준 6 2 2 3 2 2 2" xfId="31234" xr:uid="{00000000-0005-0000-0000-0000087A0000}"/>
    <cellStyle name="표준 6 2 2 3 2 2 3" xfId="31235" xr:uid="{00000000-0005-0000-0000-0000097A0000}"/>
    <cellStyle name="표준 6 2 2 3 2 2 4" xfId="31236" xr:uid="{00000000-0005-0000-0000-00000A7A0000}"/>
    <cellStyle name="표준 6 2 2 3 2 2 5" xfId="31237" xr:uid="{00000000-0005-0000-0000-00000B7A0000}"/>
    <cellStyle name="표준 6 2 2 3 2 3" xfId="31238" xr:uid="{00000000-0005-0000-0000-00000C7A0000}"/>
    <cellStyle name="표준 6 2 2 3 2 4" xfId="31239" xr:uid="{00000000-0005-0000-0000-00000D7A0000}"/>
    <cellStyle name="표준 6 2 2 3 2 5" xfId="31240" xr:uid="{00000000-0005-0000-0000-00000E7A0000}"/>
    <cellStyle name="표준 6 2 2 3 2 6" xfId="31241" xr:uid="{00000000-0005-0000-0000-00000F7A0000}"/>
    <cellStyle name="표준 6 2 2 3 2 7" xfId="31242" xr:uid="{00000000-0005-0000-0000-0000107A0000}"/>
    <cellStyle name="표준 6 2 2 3 3" xfId="31243" xr:uid="{00000000-0005-0000-0000-0000117A0000}"/>
    <cellStyle name="표준 6 2 2 3 3 2" xfId="31244" xr:uid="{00000000-0005-0000-0000-0000127A0000}"/>
    <cellStyle name="표준 6 2 2 3 3 3" xfId="31245" xr:uid="{00000000-0005-0000-0000-0000137A0000}"/>
    <cellStyle name="표준 6 2 2 3 3 4" xfId="31246" xr:uid="{00000000-0005-0000-0000-0000147A0000}"/>
    <cellStyle name="표준 6 2 2 3 3 5" xfId="31247" xr:uid="{00000000-0005-0000-0000-0000157A0000}"/>
    <cellStyle name="표준 6 2 2 3 3 6" xfId="31248" xr:uid="{00000000-0005-0000-0000-0000167A0000}"/>
    <cellStyle name="표준 6 2 2 3 4" xfId="31249" xr:uid="{00000000-0005-0000-0000-0000177A0000}"/>
    <cellStyle name="표준 6 2 2 3 4 2" xfId="31250" xr:uid="{00000000-0005-0000-0000-0000187A0000}"/>
    <cellStyle name="표준 6 2 2 3 4 3" xfId="31251" xr:uid="{00000000-0005-0000-0000-0000197A0000}"/>
    <cellStyle name="표준 6 2 2 3 5" xfId="31252" xr:uid="{00000000-0005-0000-0000-00001A7A0000}"/>
    <cellStyle name="표준 6 2 2 3 5 2" xfId="31253" xr:uid="{00000000-0005-0000-0000-00001B7A0000}"/>
    <cellStyle name="표준 6 2 2 3 6" xfId="31254" xr:uid="{00000000-0005-0000-0000-00001C7A0000}"/>
    <cellStyle name="표준 6 2 2 3 7" xfId="31255" xr:uid="{00000000-0005-0000-0000-00001D7A0000}"/>
    <cellStyle name="표준 6 2 2 3 8" xfId="31256" xr:uid="{00000000-0005-0000-0000-00001E7A0000}"/>
    <cellStyle name="표준 6 2 2 3 9" xfId="31257" xr:uid="{00000000-0005-0000-0000-00001F7A0000}"/>
    <cellStyle name="표준 6 2 2 4" xfId="31258" xr:uid="{00000000-0005-0000-0000-0000207A0000}"/>
    <cellStyle name="표준 6 2 2 4 10" xfId="31259" xr:uid="{00000000-0005-0000-0000-0000217A0000}"/>
    <cellStyle name="표준 6 2 2 4 2" xfId="31260" xr:uid="{00000000-0005-0000-0000-0000227A0000}"/>
    <cellStyle name="표준 6 2 2 4 2 2" xfId="31261" xr:uid="{00000000-0005-0000-0000-0000237A0000}"/>
    <cellStyle name="표준 6 2 2 4 2 2 2" xfId="31262" xr:uid="{00000000-0005-0000-0000-0000247A0000}"/>
    <cellStyle name="표준 6 2 2 4 2 2 3" xfId="31263" xr:uid="{00000000-0005-0000-0000-0000257A0000}"/>
    <cellStyle name="표준 6 2 2 4 2 2 4" xfId="31264" xr:uid="{00000000-0005-0000-0000-0000267A0000}"/>
    <cellStyle name="표준 6 2 2 4 2 2 5" xfId="31265" xr:uid="{00000000-0005-0000-0000-0000277A0000}"/>
    <cellStyle name="표준 6 2 2 4 2 3" xfId="31266" xr:uid="{00000000-0005-0000-0000-0000287A0000}"/>
    <cellStyle name="표준 6 2 2 4 2 4" xfId="31267" xr:uid="{00000000-0005-0000-0000-0000297A0000}"/>
    <cellStyle name="표준 6 2 2 4 2 5" xfId="31268" xr:uid="{00000000-0005-0000-0000-00002A7A0000}"/>
    <cellStyle name="표준 6 2 2 4 2 6" xfId="31269" xr:uid="{00000000-0005-0000-0000-00002B7A0000}"/>
    <cellStyle name="표준 6 2 2 4 2 7" xfId="31270" xr:uid="{00000000-0005-0000-0000-00002C7A0000}"/>
    <cellStyle name="표준 6 2 2 4 3" xfId="31271" xr:uid="{00000000-0005-0000-0000-00002D7A0000}"/>
    <cellStyle name="표준 6 2 2 4 3 2" xfId="31272" xr:uid="{00000000-0005-0000-0000-00002E7A0000}"/>
    <cellStyle name="표준 6 2 2 4 3 3" xfId="31273" xr:uid="{00000000-0005-0000-0000-00002F7A0000}"/>
    <cellStyle name="표준 6 2 2 4 3 4" xfId="31274" xr:uid="{00000000-0005-0000-0000-0000307A0000}"/>
    <cellStyle name="표준 6 2 2 4 3 5" xfId="31275" xr:uid="{00000000-0005-0000-0000-0000317A0000}"/>
    <cellStyle name="표준 6 2 2 4 3 6" xfId="31276" xr:uid="{00000000-0005-0000-0000-0000327A0000}"/>
    <cellStyle name="표준 6 2 2 4 4" xfId="31277" xr:uid="{00000000-0005-0000-0000-0000337A0000}"/>
    <cellStyle name="표준 6 2 2 4 4 2" xfId="31278" xr:uid="{00000000-0005-0000-0000-0000347A0000}"/>
    <cellStyle name="표준 6 2 2 4 4 3" xfId="31279" xr:uid="{00000000-0005-0000-0000-0000357A0000}"/>
    <cellStyle name="표준 6 2 2 4 5" xfId="31280" xr:uid="{00000000-0005-0000-0000-0000367A0000}"/>
    <cellStyle name="표준 6 2 2 4 5 2" xfId="31281" xr:uid="{00000000-0005-0000-0000-0000377A0000}"/>
    <cellStyle name="표준 6 2 2 4 6" xfId="31282" xr:uid="{00000000-0005-0000-0000-0000387A0000}"/>
    <cellStyle name="표준 6 2 2 4 7" xfId="31283" xr:uid="{00000000-0005-0000-0000-0000397A0000}"/>
    <cellStyle name="표준 6 2 2 4 8" xfId="31284" xr:uid="{00000000-0005-0000-0000-00003A7A0000}"/>
    <cellStyle name="표준 6 2 2 4 9" xfId="31285" xr:uid="{00000000-0005-0000-0000-00003B7A0000}"/>
    <cellStyle name="표준 6 2 2 5" xfId="31286" xr:uid="{00000000-0005-0000-0000-00003C7A0000}"/>
    <cellStyle name="표준 6 2 2 5 10" xfId="31287" xr:uid="{00000000-0005-0000-0000-00003D7A0000}"/>
    <cellStyle name="표준 6 2 2 5 2" xfId="31288" xr:uid="{00000000-0005-0000-0000-00003E7A0000}"/>
    <cellStyle name="표준 6 2 2 5 2 2" xfId="31289" xr:uid="{00000000-0005-0000-0000-00003F7A0000}"/>
    <cellStyle name="표준 6 2 2 5 2 3" xfId="31290" xr:uid="{00000000-0005-0000-0000-0000407A0000}"/>
    <cellStyle name="표준 6 2 2 5 2 4" xfId="31291" xr:uid="{00000000-0005-0000-0000-0000417A0000}"/>
    <cellStyle name="표준 6 2 2 5 2 5" xfId="31292" xr:uid="{00000000-0005-0000-0000-0000427A0000}"/>
    <cellStyle name="표준 6 2 2 5 2 6" xfId="31293" xr:uid="{00000000-0005-0000-0000-0000437A0000}"/>
    <cellStyle name="표준 6 2 2 5 3" xfId="31294" xr:uid="{00000000-0005-0000-0000-0000447A0000}"/>
    <cellStyle name="표준 6 2 2 5 3 2" xfId="31295" xr:uid="{00000000-0005-0000-0000-0000457A0000}"/>
    <cellStyle name="표준 6 2 2 5 3 3" xfId="31296" xr:uid="{00000000-0005-0000-0000-0000467A0000}"/>
    <cellStyle name="표준 6 2 2 5 4" xfId="31297" xr:uid="{00000000-0005-0000-0000-0000477A0000}"/>
    <cellStyle name="표준 6 2 2 5 4 2" xfId="31298" xr:uid="{00000000-0005-0000-0000-0000487A0000}"/>
    <cellStyle name="표준 6 2 2 5 4 3" xfId="31299" xr:uid="{00000000-0005-0000-0000-0000497A0000}"/>
    <cellStyle name="표준 6 2 2 5 5" xfId="31300" xr:uid="{00000000-0005-0000-0000-00004A7A0000}"/>
    <cellStyle name="표준 6 2 2 5 5 2" xfId="31301" xr:uid="{00000000-0005-0000-0000-00004B7A0000}"/>
    <cellStyle name="표준 6 2 2 5 6" xfId="31302" xr:uid="{00000000-0005-0000-0000-00004C7A0000}"/>
    <cellStyle name="표준 6 2 2 5 7" xfId="31303" xr:uid="{00000000-0005-0000-0000-00004D7A0000}"/>
    <cellStyle name="표준 6 2 2 5 8" xfId="31304" xr:uid="{00000000-0005-0000-0000-00004E7A0000}"/>
    <cellStyle name="표준 6 2 2 5 9" xfId="31305" xr:uid="{00000000-0005-0000-0000-00004F7A0000}"/>
    <cellStyle name="표준 6 2 2 6" xfId="31306" xr:uid="{00000000-0005-0000-0000-0000507A0000}"/>
    <cellStyle name="표준 6 2 2 6 10" xfId="31307" xr:uid="{00000000-0005-0000-0000-0000517A0000}"/>
    <cellStyle name="표준 6 2 2 6 2" xfId="31308" xr:uid="{00000000-0005-0000-0000-0000527A0000}"/>
    <cellStyle name="표준 6 2 2 6 2 2" xfId="31309" xr:uid="{00000000-0005-0000-0000-0000537A0000}"/>
    <cellStyle name="표준 6 2 2 6 2 3" xfId="31310" xr:uid="{00000000-0005-0000-0000-0000547A0000}"/>
    <cellStyle name="표준 6 2 2 6 3" xfId="31311" xr:uid="{00000000-0005-0000-0000-0000557A0000}"/>
    <cellStyle name="표준 6 2 2 6 3 2" xfId="31312" xr:uid="{00000000-0005-0000-0000-0000567A0000}"/>
    <cellStyle name="표준 6 2 2 6 3 3" xfId="31313" xr:uid="{00000000-0005-0000-0000-0000577A0000}"/>
    <cellStyle name="표준 6 2 2 6 4" xfId="31314" xr:uid="{00000000-0005-0000-0000-0000587A0000}"/>
    <cellStyle name="표준 6 2 2 6 4 2" xfId="31315" xr:uid="{00000000-0005-0000-0000-0000597A0000}"/>
    <cellStyle name="표준 6 2 2 6 5" xfId="31316" xr:uid="{00000000-0005-0000-0000-00005A7A0000}"/>
    <cellStyle name="표준 6 2 2 6 5 2" xfId="31317" xr:uid="{00000000-0005-0000-0000-00005B7A0000}"/>
    <cellStyle name="표준 6 2 2 6 6" xfId="31318" xr:uid="{00000000-0005-0000-0000-00005C7A0000}"/>
    <cellStyle name="표준 6 2 2 6 7" xfId="31319" xr:uid="{00000000-0005-0000-0000-00005D7A0000}"/>
    <cellStyle name="표준 6 2 2 6 8" xfId="31320" xr:uid="{00000000-0005-0000-0000-00005E7A0000}"/>
    <cellStyle name="표준 6 2 2 6 9" xfId="31321" xr:uid="{00000000-0005-0000-0000-00005F7A0000}"/>
    <cellStyle name="표준 6 2 2 7" xfId="31322" xr:uid="{00000000-0005-0000-0000-0000607A0000}"/>
    <cellStyle name="표준 6 2 2 7 2" xfId="31323" xr:uid="{00000000-0005-0000-0000-0000617A0000}"/>
    <cellStyle name="표준 6 2 2 7 3" xfId="31324" xr:uid="{00000000-0005-0000-0000-0000627A0000}"/>
    <cellStyle name="표준 6 2 2 8" xfId="31325" xr:uid="{00000000-0005-0000-0000-0000637A0000}"/>
    <cellStyle name="표준 6 2 2 8 2" xfId="31326" xr:uid="{00000000-0005-0000-0000-0000647A0000}"/>
    <cellStyle name="표준 6 2 2 8 3" xfId="31327" xr:uid="{00000000-0005-0000-0000-0000657A0000}"/>
    <cellStyle name="표준 6 2 2 9" xfId="31328" xr:uid="{00000000-0005-0000-0000-0000667A0000}"/>
    <cellStyle name="표준 6 2 2 9 2" xfId="31329" xr:uid="{00000000-0005-0000-0000-0000677A0000}"/>
    <cellStyle name="표준 6 2 2 9 3" xfId="31330" xr:uid="{00000000-0005-0000-0000-0000687A0000}"/>
    <cellStyle name="표준 6 2 3" xfId="31331" xr:uid="{00000000-0005-0000-0000-0000697A0000}"/>
    <cellStyle name="표준 6 2 3 10" xfId="31332" xr:uid="{00000000-0005-0000-0000-00006A7A0000}"/>
    <cellStyle name="표준 6 2 3 10 2" xfId="31333" xr:uid="{00000000-0005-0000-0000-00006B7A0000}"/>
    <cellStyle name="표준 6 2 3 11" xfId="31334" xr:uid="{00000000-0005-0000-0000-00006C7A0000}"/>
    <cellStyle name="표준 6 2 3 12" xfId="31335" xr:uid="{00000000-0005-0000-0000-00006D7A0000}"/>
    <cellStyle name="표준 6 2 3 13" xfId="31336" xr:uid="{00000000-0005-0000-0000-00006E7A0000}"/>
    <cellStyle name="표준 6 2 3 14" xfId="31337" xr:uid="{00000000-0005-0000-0000-00006F7A0000}"/>
    <cellStyle name="표준 6 2 3 15" xfId="31338" xr:uid="{00000000-0005-0000-0000-0000707A0000}"/>
    <cellStyle name="표준 6 2 3 2" xfId="31339" xr:uid="{00000000-0005-0000-0000-0000717A0000}"/>
    <cellStyle name="표준 6 2 3 2 10" xfId="31340" xr:uid="{00000000-0005-0000-0000-0000727A0000}"/>
    <cellStyle name="표준 6 2 3 2 11" xfId="31341" xr:uid="{00000000-0005-0000-0000-0000737A0000}"/>
    <cellStyle name="표준 6 2 3 2 12" xfId="31342" xr:uid="{00000000-0005-0000-0000-0000747A0000}"/>
    <cellStyle name="표준 6 2 3 2 2" xfId="31343" xr:uid="{00000000-0005-0000-0000-0000757A0000}"/>
    <cellStyle name="표준 6 2 3 2 2 10" xfId="31344" xr:uid="{00000000-0005-0000-0000-0000767A0000}"/>
    <cellStyle name="표준 6 2 3 2 2 2" xfId="31345" xr:uid="{00000000-0005-0000-0000-0000777A0000}"/>
    <cellStyle name="표준 6 2 3 2 2 2 2" xfId="31346" xr:uid="{00000000-0005-0000-0000-0000787A0000}"/>
    <cellStyle name="표준 6 2 3 2 2 2 2 2" xfId="31347" xr:uid="{00000000-0005-0000-0000-0000797A0000}"/>
    <cellStyle name="표준 6 2 3 2 2 2 2 3" xfId="31348" xr:uid="{00000000-0005-0000-0000-00007A7A0000}"/>
    <cellStyle name="표준 6 2 3 2 2 2 2 4" xfId="31349" xr:uid="{00000000-0005-0000-0000-00007B7A0000}"/>
    <cellStyle name="표준 6 2 3 2 2 2 2 5" xfId="31350" xr:uid="{00000000-0005-0000-0000-00007C7A0000}"/>
    <cellStyle name="표준 6 2 3 2 2 2 3" xfId="31351" xr:uid="{00000000-0005-0000-0000-00007D7A0000}"/>
    <cellStyle name="표준 6 2 3 2 2 2 4" xfId="31352" xr:uid="{00000000-0005-0000-0000-00007E7A0000}"/>
    <cellStyle name="표준 6 2 3 2 2 2 5" xfId="31353" xr:uid="{00000000-0005-0000-0000-00007F7A0000}"/>
    <cellStyle name="표준 6 2 3 2 2 2 6" xfId="31354" xr:uid="{00000000-0005-0000-0000-0000807A0000}"/>
    <cellStyle name="표준 6 2 3 2 2 2 7" xfId="31355" xr:uid="{00000000-0005-0000-0000-0000817A0000}"/>
    <cellStyle name="표준 6 2 3 2 2 3" xfId="31356" xr:uid="{00000000-0005-0000-0000-0000827A0000}"/>
    <cellStyle name="표준 6 2 3 2 2 3 2" xfId="31357" xr:uid="{00000000-0005-0000-0000-0000837A0000}"/>
    <cellStyle name="표준 6 2 3 2 2 3 3" xfId="31358" xr:uid="{00000000-0005-0000-0000-0000847A0000}"/>
    <cellStyle name="표준 6 2 3 2 2 3 4" xfId="31359" xr:uid="{00000000-0005-0000-0000-0000857A0000}"/>
    <cellStyle name="표준 6 2 3 2 2 3 5" xfId="31360" xr:uid="{00000000-0005-0000-0000-0000867A0000}"/>
    <cellStyle name="표준 6 2 3 2 2 3 6" xfId="31361" xr:uid="{00000000-0005-0000-0000-0000877A0000}"/>
    <cellStyle name="표준 6 2 3 2 2 4" xfId="31362" xr:uid="{00000000-0005-0000-0000-0000887A0000}"/>
    <cellStyle name="표준 6 2 3 2 2 4 2" xfId="31363" xr:uid="{00000000-0005-0000-0000-0000897A0000}"/>
    <cellStyle name="표준 6 2 3 2 2 5" xfId="31364" xr:uid="{00000000-0005-0000-0000-00008A7A0000}"/>
    <cellStyle name="표준 6 2 3 2 2 5 2" xfId="31365" xr:uid="{00000000-0005-0000-0000-00008B7A0000}"/>
    <cellStyle name="표준 6 2 3 2 2 6" xfId="31366" xr:uid="{00000000-0005-0000-0000-00008C7A0000}"/>
    <cellStyle name="표준 6 2 3 2 2 7" xfId="31367" xr:uid="{00000000-0005-0000-0000-00008D7A0000}"/>
    <cellStyle name="표준 6 2 3 2 2 8" xfId="31368" xr:uid="{00000000-0005-0000-0000-00008E7A0000}"/>
    <cellStyle name="표준 6 2 3 2 2 9" xfId="31369" xr:uid="{00000000-0005-0000-0000-00008F7A0000}"/>
    <cellStyle name="표준 6 2 3 2 3" xfId="31370" xr:uid="{00000000-0005-0000-0000-0000907A0000}"/>
    <cellStyle name="표준 6 2 3 2 3 10" xfId="31371" xr:uid="{00000000-0005-0000-0000-0000917A0000}"/>
    <cellStyle name="표준 6 2 3 2 3 2" xfId="31372" xr:uid="{00000000-0005-0000-0000-0000927A0000}"/>
    <cellStyle name="표준 6 2 3 2 3 2 2" xfId="31373" xr:uid="{00000000-0005-0000-0000-0000937A0000}"/>
    <cellStyle name="표준 6 2 3 2 3 2 3" xfId="31374" xr:uid="{00000000-0005-0000-0000-0000947A0000}"/>
    <cellStyle name="표준 6 2 3 2 3 2 4" xfId="31375" xr:uid="{00000000-0005-0000-0000-0000957A0000}"/>
    <cellStyle name="표준 6 2 3 2 3 2 5" xfId="31376" xr:uid="{00000000-0005-0000-0000-0000967A0000}"/>
    <cellStyle name="표준 6 2 3 2 3 2 6" xfId="31377" xr:uid="{00000000-0005-0000-0000-0000977A0000}"/>
    <cellStyle name="표준 6 2 3 2 3 3" xfId="31378" xr:uid="{00000000-0005-0000-0000-0000987A0000}"/>
    <cellStyle name="표준 6 2 3 2 3 3 2" xfId="31379" xr:uid="{00000000-0005-0000-0000-0000997A0000}"/>
    <cellStyle name="표준 6 2 3 2 3 4" xfId="31380" xr:uid="{00000000-0005-0000-0000-00009A7A0000}"/>
    <cellStyle name="표준 6 2 3 2 3 4 2" xfId="31381" xr:uid="{00000000-0005-0000-0000-00009B7A0000}"/>
    <cellStyle name="표준 6 2 3 2 3 5" xfId="31382" xr:uid="{00000000-0005-0000-0000-00009C7A0000}"/>
    <cellStyle name="표준 6 2 3 2 3 5 2" xfId="31383" xr:uid="{00000000-0005-0000-0000-00009D7A0000}"/>
    <cellStyle name="표준 6 2 3 2 3 6" xfId="31384" xr:uid="{00000000-0005-0000-0000-00009E7A0000}"/>
    <cellStyle name="표준 6 2 3 2 3 7" xfId="31385" xr:uid="{00000000-0005-0000-0000-00009F7A0000}"/>
    <cellStyle name="표준 6 2 3 2 3 8" xfId="31386" xr:uid="{00000000-0005-0000-0000-0000A07A0000}"/>
    <cellStyle name="표준 6 2 3 2 3 9" xfId="31387" xr:uid="{00000000-0005-0000-0000-0000A17A0000}"/>
    <cellStyle name="표준 6 2 3 2 4" xfId="31388" xr:uid="{00000000-0005-0000-0000-0000A27A0000}"/>
    <cellStyle name="표준 6 2 3 2 4 2" xfId="31389" xr:uid="{00000000-0005-0000-0000-0000A37A0000}"/>
    <cellStyle name="표준 6 2 3 2 4 3" xfId="31390" xr:uid="{00000000-0005-0000-0000-0000A47A0000}"/>
    <cellStyle name="표준 6 2 3 2 4 4" xfId="31391" xr:uid="{00000000-0005-0000-0000-0000A57A0000}"/>
    <cellStyle name="표준 6 2 3 2 4 5" xfId="31392" xr:uid="{00000000-0005-0000-0000-0000A67A0000}"/>
    <cellStyle name="표준 6 2 3 2 4 6" xfId="31393" xr:uid="{00000000-0005-0000-0000-0000A77A0000}"/>
    <cellStyle name="표준 6 2 3 2 5" xfId="31394" xr:uid="{00000000-0005-0000-0000-0000A87A0000}"/>
    <cellStyle name="표준 6 2 3 2 5 2" xfId="31395" xr:uid="{00000000-0005-0000-0000-0000A97A0000}"/>
    <cellStyle name="표준 6 2 3 2 6" xfId="31396" xr:uid="{00000000-0005-0000-0000-0000AA7A0000}"/>
    <cellStyle name="표준 6 2 3 2 6 2" xfId="31397" xr:uid="{00000000-0005-0000-0000-0000AB7A0000}"/>
    <cellStyle name="표준 6 2 3 2 7" xfId="31398" xr:uid="{00000000-0005-0000-0000-0000AC7A0000}"/>
    <cellStyle name="표준 6 2 3 2 7 2" xfId="31399" xr:uid="{00000000-0005-0000-0000-0000AD7A0000}"/>
    <cellStyle name="표준 6 2 3 2 8" xfId="31400" xr:uid="{00000000-0005-0000-0000-0000AE7A0000}"/>
    <cellStyle name="표준 6 2 3 2 9" xfId="31401" xr:uid="{00000000-0005-0000-0000-0000AF7A0000}"/>
    <cellStyle name="표준 6 2 3 3" xfId="31402" xr:uid="{00000000-0005-0000-0000-0000B07A0000}"/>
    <cellStyle name="표준 6 2 3 3 10" xfId="31403" xr:uid="{00000000-0005-0000-0000-0000B17A0000}"/>
    <cellStyle name="표준 6 2 3 3 2" xfId="31404" xr:uid="{00000000-0005-0000-0000-0000B27A0000}"/>
    <cellStyle name="표준 6 2 3 3 2 2" xfId="31405" xr:uid="{00000000-0005-0000-0000-0000B37A0000}"/>
    <cellStyle name="표준 6 2 3 3 2 2 2" xfId="31406" xr:uid="{00000000-0005-0000-0000-0000B47A0000}"/>
    <cellStyle name="표준 6 2 3 3 2 2 3" xfId="31407" xr:uid="{00000000-0005-0000-0000-0000B57A0000}"/>
    <cellStyle name="표준 6 2 3 3 2 2 4" xfId="31408" xr:uid="{00000000-0005-0000-0000-0000B67A0000}"/>
    <cellStyle name="표준 6 2 3 3 2 2 5" xfId="31409" xr:uid="{00000000-0005-0000-0000-0000B77A0000}"/>
    <cellStyle name="표준 6 2 3 3 2 3" xfId="31410" xr:uid="{00000000-0005-0000-0000-0000B87A0000}"/>
    <cellStyle name="표준 6 2 3 3 2 4" xfId="31411" xr:uid="{00000000-0005-0000-0000-0000B97A0000}"/>
    <cellStyle name="표준 6 2 3 3 2 5" xfId="31412" xr:uid="{00000000-0005-0000-0000-0000BA7A0000}"/>
    <cellStyle name="표준 6 2 3 3 2 6" xfId="31413" xr:uid="{00000000-0005-0000-0000-0000BB7A0000}"/>
    <cellStyle name="표준 6 2 3 3 2 7" xfId="31414" xr:uid="{00000000-0005-0000-0000-0000BC7A0000}"/>
    <cellStyle name="표준 6 2 3 3 3" xfId="31415" xr:uid="{00000000-0005-0000-0000-0000BD7A0000}"/>
    <cellStyle name="표준 6 2 3 3 3 2" xfId="31416" xr:uid="{00000000-0005-0000-0000-0000BE7A0000}"/>
    <cellStyle name="표준 6 2 3 3 3 3" xfId="31417" xr:uid="{00000000-0005-0000-0000-0000BF7A0000}"/>
    <cellStyle name="표준 6 2 3 3 3 4" xfId="31418" xr:uid="{00000000-0005-0000-0000-0000C07A0000}"/>
    <cellStyle name="표준 6 2 3 3 3 5" xfId="31419" xr:uid="{00000000-0005-0000-0000-0000C17A0000}"/>
    <cellStyle name="표준 6 2 3 3 3 6" xfId="31420" xr:uid="{00000000-0005-0000-0000-0000C27A0000}"/>
    <cellStyle name="표준 6 2 3 3 4" xfId="31421" xr:uid="{00000000-0005-0000-0000-0000C37A0000}"/>
    <cellStyle name="표준 6 2 3 3 4 2" xfId="31422" xr:uid="{00000000-0005-0000-0000-0000C47A0000}"/>
    <cellStyle name="표준 6 2 3 3 4 3" xfId="31423" xr:uid="{00000000-0005-0000-0000-0000C57A0000}"/>
    <cellStyle name="표준 6 2 3 3 5" xfId="31424" xr:uid="{00000000-0005-0000-0000-0000C67A0000}"/>
    <cellStyle name="표준 6 2 3 3 5 2" xfId="31425" xr:uid="{00000000-0005-0000-0000-0000C77A0000}"/>
    <cellStyle name="표준 6 2 3 3 6" xfId="31426" xr:uid="{00000000-0005-0000-0000-0000C87A0000}"/>
    <cellStyle name="표준 6 2 3 3 7" xfId="31427" xr:uid="{00000000-0005-0000-0000-0000C97A0000}"/>
    <cellStyle name="표준 6 2 3 3 8" xfId="31428" xr:uid="{00000000-0005-0000-0000-0000CA7A0000}"/>
    <cellStyle name="표준 6 2 3 3 9" xfId="31429" xr:uid="{00000000-0005-0000-0000-0000CB7A0000}"/>
    <cellStyle name="표준 6 2 3 4" xfId="31430" xr:uid="{00000000-0005-0000-0000-0000CC7A0000}"/>
    <cellStyle name="표준 6 2 3 4 10" xfId="31431" xr:uid="{00000000-0005-0000-0000-0000CD7A0000}"/>
    <cellStyle name="표준 6 2 3 4 2" xfId="31432" xr:uid="{00000000-0005-0000-0000-0000CE7A0000}"/>
    <cellStyle name="표준 6 2 3 4 2 2" xfId="31433" xr:uid="{00000000-0005-0000-0000-0000CF7A0000}"/>
    <cellStyle name="표준 6 2 3 4 2 2 2" xfId="31434" xr:uid="{00000000-0005-0000-0000-0000D07A0000}"/>
    <cellStyle name="표준 6 2 3 4 2 2 3" xfId="31435" xr:uid="{00000000-0005-0000-0000-0000D17A0000}"/>
    <cellStyle name="표준 6 2 3 4 2 2 4" xfId="31436" xr:uid="{00000000-0005-0000-0000-0000D27A0000}"/>
    <cellStyle name="표준 6 2 3 4 2 2 5" xfId="31437" xr:uid="{00000000-0005-0000-0000-0000D37A0000}"/>
    <cellStyle name="표준 6 2 3 4 2 3" xfId="31438" xr:uid="{00000000-0005-0000-0000-0000D47A0000}"/>
    <cellStyle name="표준 6 2 3 4 2 4" xfId="31439" xr:uid="{00000000-0005-0000-0000-0000D57A0000}"/>
    <cellStyle name="표준 6 2 3 4 2 5" xfId="31440" xr:uid="{00000000-0005-0000-0000-0000D67A0000}"/>
    <cellStyle name="표준 6 2 3 4 2 6" xfId="31441" xr:uid="{00000000-0005-0000-0000-0000D77A0000}"/>
    <cellStyle name="표준 6 2 3 4 2 7" xfId="31442" xr:uid="{00000000-0005-0000-0000-0000D87A0000}"/>
    <cellStyle name="표준 6 2 3 4 3" xfId="31443" xr:uid="{00000000-0005-0000-0000-0000D97A0000}"/>
    <cellStyle name="표준 6 2 3 4 3 2" xfId="31444" xr:uid="{00000000-0005-0000-0000-0000DA7A0000}"/>
    <cellStyle name="표준 6 2 3 4 3 3" xfId="31445" xr:uid="{00000000-0005-0000-0000-0000DB7A0000}"/>
    <cellStyle name="표준 6 2 3 4 3 4" xfId="31446" xr:uid="{00000000-0005-0000-0000-0000DC7A0000}"/>
    <cellStyle name="표준 6 2 3 4 3 5" xfId="31447" xr:uid="{00000000-0005-0000-0000-0000DD7A0000}"/>
    <cellStyle name="표준 6 2 3 4 3 6" xfId="31448" xr:uid="{00000000-0005-0000-0000-0000DE7A0000}"/>
    <cellStyle name="표준 6 2 3 4 4" xfId="31449" xr:uid="{00000000-0005-0000-0000-0000DF7A0000}"/>
    <cellStyle name="표준 6 2 3 4 4 2" xfId="31450" xr:uid="{00000000-0005-0000-0000-0000E07A0000}"/>
    <cellStyle name="표준 6 2 3 4 4 3" xfId="31451" xr:uid="{00000000-0005-0000-0000-0000E17A0000}"/>
    <cellStyle name="표준 6 2 3 4 5" xfId="31452" xr:uid="{00000000-0005-0000-0000-0000E27A0000}"/>
    <cellStyle name="표준 6 2 3 4 5 2" xfId="31453" xr:uid="{00000000-0005-0000-0000-0000E37A0000}"/>
    <cellStyle name="표준 6 2 3 4 6" xfId="31454" xr:uid="{00000000-0005-0000-0000-0000E47A0000}"/>
    <cellStyle name="표준 6 2 3 4 7" xfId="31455" xr:uid="{00000000-0005-0000-0000-0000E57A0000}"/>
    <cellStyle name="표준 6 2 3 4 8" xfId="31456" xr:uid="{00000000-0005-0000-0000-0000E67A0000}"/>
    <cellStyle name="표준 6 2 3 4 9" xfId="31457" xr:uid="{00000000-0005-0000-0000-0000E77A0000}"/>
    <cellStyle name="표준 6 2 3 5" xfId="31458" xr:uid="{00000000-0005-0000-0000-0000E87A0000}"/>
    <cellStyle name="표준 6 2 3 5 10" xfId="31459" xr:uid="{00000000-0005-0000-0000-0000E97A0000}"/>
    <cellStyle name="표준 6 2 3 5 2" xfId="31460" xr:uid="{00000000-0005-0000-0000-0000EA7A0000}"/>
    <cellStyle name="표준 6 2 3 5 2 2" xfId="31461" xr:uid="{00000000-0005-0000-0000-0000EB7A0000}"/>
    <cellStyle name="표준 6 2 3 5 2 3" xfId="31462" xr:uid="{00000000-0005-0000-0000-0000EC7A0000}"/>
    <cellStyle name="표준 6 2 3 5 2 4" xfId="31463" xr:uid="{00000000-0005-0000-0000-0000ED7A0000}"/>
    <cellStyle name="표준 6 2 3 5 2 5" xfId="31464" xr:uid="{00000000-0005-0000-0000-0000EE7A0000}"/>
    <cellStyle name="표준 6 2 3 5 2 6" xfId="31465" xr:uid="{00000000-0005-0000-0000-0000EF7A0000}"/>
    <cellStyle name="표준 6 2 3 5 3" xfId="31466" xr:uid="{00000000-0005-0000-0000-0000F07A0000}"/>
    <cellStyle name="표준 6 2 3 5 3 2" xfId="31467" xr:uid="{00000000-0005-0000-0000-0000F17A0000}"/>
    <cellStyle name="표준 6 2 3 5 3 3" xfId="31468" xr:uid="{00000000-0005-0000-0000-0000F27A0000}"/>
    <cellStyle name="표준 6 2 3 5 4" xfId="31469" xr:uid="{00000000-0005-0000-0000-0000F37A0000}"/>
    <cellStyle name="표준 6 2 3 5 4 2" xfId="31470" xr:uid="{00000000-0005-0000-0000-0000F47A0000}"/>
    <cellStyle name="표준 6 2 3 5 5" xfId="31471" xr:uid="{00000000-0005-0000-0000-0000F57A0000}"/>
    <cellStyle name="표준 6 2 3 5 5 2" xfId="31472" xr:uid="{00000000-0005-0000-0000-0000F67A0000}"/>
    <cellStyle name="표준 6 2 3 5 6" xfId="31473" xr:uid="{00000000-0005-0000-0000-0000F77A0000}"/>
    <cellStyle name="표준 6 2 3 5 7" xfId="31474" xr:uid="{00000000-0005-0000-0000-0000F87A0000}"/>
    <cellStyle name="표준 6 2 3 5 8" xfId="31475" xr:uid="{00000000-0005-0000-0000-0000F97A0000}"/>
    <cellStyle name="표준 6 2 3 5 9" xfId="31476" xr:uid="{00000000-0005-0000-0000-0000FA7A0000}"/>
    <cellStyle name="표준 6 2 3 6" xfId="31477" xr:uid="{00000000-0005-0000-0000-0000FB7A0000}"/>
    <cellStyle name="표준 6 2 3 6 10" xfId="31478" xr:uid="{00000000-0005-0000-0000-0000FC7A0000}"/>
    <cellStyle name="표준 6 2 3 6 2" xfId="31479" xr:uid="{00000000-0005-0000-0000-0000FD7A0000}"/>
    <cellStyle name="표준 6 2 3 6 2 2" xfId="31480" xr:uid="{00000000-0005-0000-0000-0000FE7A0000}"/>
    <cellStyle name="표준 6 2 3 6 3" xfId="31481" xr:uid="{00000000-0005-0000-0000-0000FF7A0000}"/>
    <cellStyle name="표준 6 2 3 6 3 2" xfId="31482" xr:uid="{00000000-0005-0000-0000-0000007B0000}"/>
    <cellStyle name="표준 6 2 3 6 4" xfId="31483" xr:uid="{00000000-0005-0000-0000-0000017B0000}"/>
    <cellStyle name="표준 6 2 3 6 4 2" xfId="31484" xr:uid="{00000000-0005-0000-0000-0000027B0000}"/>
    <cellStyle name="표준 6 2 3 6 5" xfId="31485" xr:uid="{00000000-0005-0000-0000-0000037B0000}"/>
    <cellStyle name="표준 6 2 3 6 5 2" xfId="31486" xr:uid="{00000000-0005-0000-0000-0000047B0000}"/>
    <cellStyle name="표준 6 2 3 6 6" xfId="31487" xr:uid="{00000000-0005-0000-0000-0000057B0000}"/>
    <cellStyle name="표준 6 2 3 6 7" xfId="31488" xr:uid="{00000000-0005-0000-0000-0000067B0000}"/>
    <cellStyle name="표준 6 2 3 6 8" xfId="31489" xr:uid="{00000000-0005-0000-0000-0000077B0000}"/>
    <cellStyle name="표준 6 2 3 6 9" xfId="31490" xr:uid="{00000000-0005-0000-0000-0000087B0000}"/>
    <cellStyle name="표준 6 2 3 7" xfId="31491" xr:uid="{00000000-0005-0000-0000-0000097B0000}"/>
    <cellStyle name="표준 6 2 3 7 2" xfId="31492" xr:uid="{00000000-0005-0000-0000-00000A7B0000}"/>
    <cellStyle name="표준 6 2 3 7 3" xfId="31493" xr:uid="{00000000-0005-0000-0000-00000B7B0000}"/>
    <cellStyle name="표준 6 2 3 8" xfId="31494" xr:uid="{00000000-0005-0000-0000-00000C7B0000}"/>
    <cellStyle name="표준 6 2 3 8 2" xfId="31495" xr:uid="{00000000-0005-0000-0000-00000D7B0000}"/>
    <cellStyle name="표준 6 2 3 8 3" xfId="31496" xr:uid="{00000000-0005-0000-0000-00000E7B0000}"/>
    <cellStyle name="표준 6 2 3 9" xfId="31497" xr:uid="{00000000-0005-0000-0000-00000F7B0000}"/>
    <cellStyle name="표준 6 2 3 9 2" xfId="31498" xr:uid="{00000000-0005-0000-0000-0000107B0000}"/>
    <cellStyle name="표준 6 2 4" xfId="31499" xr:uid="{00000000-0005-0000-0000-0000117B0000}"/>
    <cellStyle name="표준 6 2 4 10" xfId="31500" xr:uid="{00000000-0005-0000-0000-0000127B0000}"/>
    <cellStyle name="표준 6 2 4 11" xfId="31501" xr:uid="{00000000-0005-0000-0000-0000137B0000}"/>
    <cellStyle name="표준 6 2 4 12" xfId="31502" xr:uid="{00000000-0005-0000-0000-0000147B0000}"/>
    <cellStyle name="표준 6 2 4 13" xfId="31503" xr:uid="{00000000-0005-0000-0000-0000157B0000}"/>
    <cellStyle name="표준 6 2 4 14" xfId="31504" xr:uid="{00000000-0005-0000-0000-0000167B0000}"/>
    <cellStyle name="표준 6 2 4 2" xfId="31505" xr:uid="{00000000-0005-0000-0000-0000177B0000}"/>
    <cellStyle name="표준 6 2 4 2 10" xfId="31506" xr:uid="{00000000-0005-0000-0000-0000187B0000}"/>
    <cellStyle name="표준 6 2 4 2 11" xfId="31507" xr:uid="{00000000-0005-0000-0000-0000197B0000}"/>
    <cellStyle name="표준 6 2 4 2 12" xfId="31508" xr:uid="{00000000-0005-0000-0000-00001A7B0000}"/>
    <cellStyle name="표준 6 2 4 2 2" xfId="31509" xr:uid="{00000000-0005-0000-0000-00001B7B0000}"/>
    <cellStyle name="표준 6 2 4 2 2 10" xfId="31510" xr:uid="{00000000-0005-0000-0000-00001C7B0000}"/>
    <cellStyle name="표준 6 2 4 2 2 2" xfId="31511" xr:uid="{00000000-0005-0000-0000-00001D7B0000}"/>
    <cellStyle name="표준 6 2 4 2 2 2 2" xfId="31512" xr:uid="{00000000-0005-0000-0000-00001E7B0000}"/>
    <cellStyle name="표준 6 2 4 2 2 2 2 2" xfId="31513" xr:uid="{00000000-0005-0000-0000-00001F7B0000}"/>
    <cellStyle name="표준 6 2 4 2 2 2 2 3" xfId="31514" xr:uid="{00000000-0005-0000-0000-0000207B0000}"/>
    <cellStyle name="표준 6 2 4 2 2 2 2 4" xfId="31515" xr:uid="{00000000-0005-0000-0000-0000217B0000}"/>
    <cellStyle name="표준 6 2 4 2 2 2 2 5" xfId="31516" xr:uid="{00000000-0005-0000-0000-0000227B0000}"/>
    <cellStyle name="표준 6 2 4 2 2 2 3" xfId="31517" xr:uid="{00000000-0005-0000-0000-0000237B0000}"/>
    <cellStyle name="표준 6 2 4 2 2 2 4" xfId="31518" xr:uid="{00000000-0005-0000-0000-0000247B0000}"/>
    <cellStyle name="표준 6 2 4 2 2 2 5" xfId="31519" xr:uid="{00000000-0005-0000-0000-0000257B0000}"/>
    <cellStyle name="표준 6 2 4 2 2 2 6" xfId="31520" xr:uid="{00000000-0005-0000-0000-0000267B0000}"/>
    <cellStyle name="표준 6 2 4 2 2 2 7" xfId="31521" xr:uid="{00000000-0005-0000-0000-0000277B0000}"/>
    <cellStyle name="표준 6 2 4 2 2 3" xfId="31522" xr:uid="{00000000-0005-0000-0000-0000287B0000}"/>
    <cellStyle name="표준 6 2 4 2 2 3 2" xfId="31523" xr:uid="{00000000-0005-0000-0000-0000297B0000}"/>
    <cellStyle name="표준 6 2 4 2 2 3 3" xfId="31524" xr:uid="{00000000-0005-0000-0000-00002A7B0000}"/>
    <cellStyle name="표준 6 2 4 2 2 3 4" xfId="31525" xr:uid="{00000000-0005-0000-0000-00002B7B0000}"/>
    <cellStyle name="표준 6 2 4 2 2 3 5" xfId="31526" xr:uid="{00000000-0005-0000-0000-00002C7B0000}"/>
    <cellStyle name="표준 6 2 4 2 2 3 6" xfId="31527" xr:uid="{00000000-0005-0000-0000-00002D7B0000}"/>
    <cellStyle name="표준 6 2 4 2 2 4" xfId="31528" xr:uid="{00000000-0005-0000-0000-00002E7B0000}"/>
    <cellStyle name="표준 6 2 4 2 2 4 2" xfId="31529" xr:uid="{00000000-0005-0000-0000-00002F7B0000}"/>
    <cellStyle name="표준 6 2 4 2 2 5" xfId="31530" xr:uid="{00000000-0005-0000-0000-0000307B0000}"/>
    <cellStyle name="표준 6 2 4 2 2 5 2" xfId="31531" xr:uid="{00000000-0005-0000-0000-0000317B0000}"/>
    <cellStyle name="표준 6 2 4 2 2 6" xfId="31532" xr:uid="{00000000-0005-0000-0000-0000327B0000}"/>
    <cellStyle name="표준 6 2 4 2 2 7" xfId="31533" xr:uid="{00000000-0005-0000-0000-0000337B0000}"/>
    <cellStyle name="표준 6 2 4 2 2 8" xfId="31534" xr:uid="{00000000-0005-0000-0000-0000347B0000}"/>
    <cellStyle name="표준 6 2 4 2 2 9" xfId="31535" xr:uid="{00000000-0005-0000-0000-0000357B0000}"/>
    <cellStyle name="표준 6 2 4 2 3" xfId="31536" xr:uid="{00000000-0005-0000-0000-0000367B0000}"/>
    <cellStyle name="표준 6 2 4 2 3 10" xfId="31537" xr:uid="{00000000-0005-0000-0000-0000377B0000}"/>
    <cellStyle name="표준 6 2 4 2 3 2" xfId="31538" xr:uid="{00000000-0005-0000-0000-0000387B0000}"/>
    <cellStyle name="표준 6 2 4 2 3 2 2" xfId="31539" xr:uid="{00000000-0005-0000-0000-0000397B0000}"/>
    <cellStyle name="표준 6 2 4 2 3 2 3" xfId="31540" xr:uid="{00000000-0005-0000-0000-00003A7B0000}"/>
    <cellStyle name="표준 6 2 4 2 3 2 4" xfId="31541" xr:uid="{00000000-0005-0000-0000-00003B7B0000}"/>
    <cellStyle name="표준 6 2 4 2 3 2 5" xfId="31542" xr:uid="{00000000-0005-0000-0000-00003C7B0000}"/>
    <cellStyle name="표준 6 2 4 2 3 2 6" xfId="31543" xr:uid="{00000000-0005-0000-0000-00003D7B0000}"/>
    <cellStyle name="표준 6 2 4 2 3 3" xfId="31544" xr:uid="{00000000-0005-0000-0000-00003E7B0000}"/>
    <cellStyle name="표준 6 2 4 2 3 3 2" xfId="31545" xr:uid="{00000000-0005-0000-0000-00003F7B0000}"/>
    <cellStyle name="표준 6 2 4 2 3 4" xfId="31546" xr:uid="{00000000-0005-0000-0000-0000407B0000}"/>
    <cellStyle name="표준 6 2 4 2 3 4 2" xfId="31547" xr:uid="{00000000-0005-0000-0000-0000417B0000}"/>
    <cellStyle name="표준 6 2 4 2 3 5" xfId="31548" xr:uid="{00000000-0005-0000-0000-0000427B0000}"/>
    <cellStyle name="표준 6 2 4 2 3 5 2" xfId="31549" xr:uid="{00000000-0005-0000-0000-0000437B0000}"/>
    <cellStyle name="표준 6 2 4 2 3 6" xfId="31550" xr:uid="{00000000-0005-0000-0000-0000447B0000}"/>
    <cellStyle name="표준 6 2 4 2 3 7" xfId="31551" xr:uid="{00000000-0005-0000-0000-0000457B0000}"/>
    <cellStyle name="표준 6 2 4 2 3 8" xfId="31552" xr:uid="{00000000-0005-0000-0000-0000467B0000}"/>
    <cellStyle name="표준 6 2 4 2 3 9" xfId="31553" xr:uid="{00000000-0005-0000-0000-0000477B0000}"/>
    <cellStyle name="표준 6 2 4 2 4" xfId="31554" xr:uid="{00000000-0005-0000-0000-0000487B0000}"/>
    <cellStyle name="표준 6 2 4 2 4 2" xfId="31555" xr:uid="{00000000-0005-0000-0000-0000497B0000}"/>
    <cellStyle name="표준 6 2 4 2 4 3" xfId="31556" xr:uid="{00000000-0005-0000-0000-00004A7B0000}"/>
    <cellStyle name="표준 6 2 4 2 4 4" xfId="31557" xr:uid="{00000000-0005-0000-0000-00004B7B0000}"/>
    <cellStyle name="표준 6 2 4 2 4 5" xfId="31558" xr:uid="{00000000-0005-0000-0000-00004C7B0000}"/>
    <cellStyle name="표준 6 2 4 2 4 6" xfId="31559" xr:uid="{00000000-0005-0000-0000-00004D7B0000}"/>
    <cellStyle name="표준 6 2 4 2 5" xfId="31560" xr:uid="{00000000-0005-0000-0000-00004E7B0000}"/>
    <cellStyle name="표준 6 2 4 2 5 2" xfId="31561" xr:uid="{00000000-0005-0000-0000-00004F7B0000}"/>
    <cellStyle name="표준 6 2 4 2 6" xfId="31562" xr:uid="{00000000-0005-0000-0000-0000507B0000}"/>
    <cellStyle name="표준 6 2 4 2 6 2" xfId="31563" xr:uid="{00000000-0005-0000-0000-0000517B0000}"/>
    <cellStyle name="표준 6 2 4 2 7" xfId="31564" xr:uid="{00000000-0005-0000-0000-0000527B0000}"/>
    <cellStyle name="표준 6 2 4 2 7 2" xfId="31565" xr:uid="{00000000-0005-0000-0000-0000537B0000}"/>
    <cellStyle name="표준 6 2 4 2 8" xfId="31566" xr:uid="{00000000-0005-0000-0000-0000547B0000}"/>
    <cellStyle name="표준 6 2 4 2 9" xfId="31567" xr:uid="{00000000-0005-0000-0000-0000557B0000}"/>
    <cellStyle name="표준 6 2 4 3" xfId="31568" xr:uid="{00000000-0005-0000-0000-0000567B0000}"/>
    <cellStyle name="표준 6 2 4 3 10" xfId="31569" xr:uid="{00000000-0005-0000-0000-0000577B0000}"/>
    <cellStyle name="표준 6 2 4 3 2" xfId="31570" xr:uid="{00000000-0005-0000-0000-0000587B0000}"/>
    <cellStyle name="표준 6 2 4 3 2 2" xfId="31571" xr:uid="{00000000-0005-0000-0000-0000597B0000}"/>
    <cellStyle name="표준 6 2 4 3 2 2 2" xfId="31572" xr:uid="{00000000-0005-0000-0000-00005A7B0000}"/>
    <cellStyle name="표준 6 2 4 3 2 2 3" xfId="31573" xr:uid="{00000000-0005-0000-0000-00005B7B0000}"/>
    <cellStyle name="표준 6 2 4 3 2 2 4" xfId="31574" xr:uid="{00000000-0005-0000-0000-00005C7B0000}"/>
    <cellStyle name="표준 6 2 4 3 2 2 5" xfId="31575" xr:uid="{00000000-0005-0000-0000-00005D7B0000}"/>
    <cellStyle name="표준 6 2 4 3 2 3" xfId="31576" xr:uid="{00000000-0005-0000-0000-00005E7B0000}"/>
    <cellStyle name="표준 6 2 4 3 2 4" xfId="31577" xr:uid="{00000000-0005-0000-0000-00005F7B0000}"/>
    <cellStyle name="표준 6 2 4 3 2 5" xfId="31578" xr:uid="{00000000-0005-0000-0000-0000607B0000}"/>
    <cellStyle name="표준 6 2 4 3 2 6" xfId="31579" xr:uid="{00000000-0005-0000-0000-0000617B0000}"/>
    <cellStyle name="표준 6 2 4 3 2 7" xfId="31580" xr:uid="{00000000-0005-0000-0000-0000627B0000}"/>
    <cellStyle name="표준 6 2 4 3 3" xfId="31581" xr:uid="{00000000-0005-0000-0000-0000637B0000}"/>
    <cellStyle name="표준 6 2 4 3 3 2" xfId="31582" xr:uid="{00000000-0005-0000-0000-0000647B0000}"/>
    <cellStyle name="표준 6 2 4 3 3 3" xfId="31583" xr:uid="{00000000-0005-0000-0000-0000657B0000}"/>
    <cellStyle name="표준 6 2 4 3 3 4" xfId="31584" xr:uid="{00000000-0005-0000-0000-0000667B0000}"/>
    <cellStyle name="표준 6 2 4 3 3 5" xfId="31585" xr:uid="{00000000-0005-0000-0000-0000677B0000}"/>
    <cellStyle name="표준 6 2 4 3 3 6" xfId="31586" xr:uid="{00000000-0005-0000-0000-0000687B0000}"/>
    <cellStyle name="표준 6 2 4 3 4" xfId="31587" xr:uid="{00000000-0005-0000-0000-0000697B0000}"/>
    <cellStyle name="표준 6 2 4 3 4 2" xfId="31588" xr:uid="{00000000-0005-0000-0000-00006A7B0000}"/>
    <cellStyle name="표준 6 2 4 3 5" xfId="31589" xr:uid="{00000000-0005-0000-0000-00006B7B0000}"/>
    <cellStyle name="표준 6 2 4 3 5 2" xfId="31590" xr:uid="{00000000-0005-0000-0000-00006C7B0000}"/>
    <cellStyle name="표준 6 2 4 3 6" xfId="31591" xr:uid="{00000000-0005-0000-0000-00006D7B0000}"/>
    <cellStyle name="표준 6 2 4 3 7" xfId="31592" xr:uid="{00000000-0005-0000-0000-00006E7B0000}"/>
    <cellStyle name="표준 6 2 4 3 8" xfId="31593" xr:uid="{00000000-0005-0000-0000-00006F7B0000}"/>
    <cellStyle name="표준 6 2 4 3 9" xfId="31594" xr:uid="{00000000-0005-0000-0000-0000707B0000}"/>
    <cellStyle name="표준 6 2 4 4" xfId="31595" xr:uid="{00000000-0005-0000-0000-0000717B0000}"/>
    <cellStyle name="표준 6 2 4 4 10" xfId="31596" xr:uid="{00000000-0005-0000-0000-0000727B0000}"/>
    <cellStyle name="표준 6 2 4 4 2" xfId="31597" xr:uid="{00000000-0005-0000-0000-0000737B0000}"/>
    <cellStyle name="표준 6 2 4 4 2 2" xfId="31598" xr:uid="{00000000-0005-0000-0000-0000747B0000}"/>
    <cellStyle name="표준 6 2 4 4 2 2 2" xfId="31599" xr:uid="{00000000-0005-0000-0000-0000757B0000}"/>
    <cellStyle name="표준 6 2 4 4 2 2 3" xfId="31600" xr:uid="{00000000-0005-0000-0000-0000767B0000}"/>
    <cellStyle name="표준 6 2 4 4 2 2 4" xfId="31601" xr:uid="{00000000-0005-0000-0000-0000777B0000}"/>
    <cellStyle name="표준 6 2 4 4 2 2 5" xfId="31602" xr:uid="{00000000-0005-0000-0000-0000787B0000}"/>
    <cellStyle name="표준 6 2 4 4 2 3" xfId="31603" xr:uid="{00000000-0005-0000-0000-0000797B0000}"/>
    <cellStyle name="표준 6 2 4 4 2 4" xfId="31604" xr:uid="{00000000-0005-0000-0000-00007A7B0000}"/>
    <cellStyle name="표준 6 2 4 4 2 5" xfId="31605" xr:uid="{00000000-0005-0000-0000-00007B7B0000}"/>
    <cellStyle name="표준 6 2 4 4 2 6" xfId="31606" xr:uid="{00000000-0005-0000-0000-00007C7B0000}"/>
    <cellStyle name="표준 6 2 4 4 2 7" xfId="31607" xr:uid="{00000000-0005-0000-0000-00007D7B0000}"/>
    <cellStyle name="표준 6 2 4 4 3" xfId="31608" xr:uid="{00000000-0005-0000-0000-00007E7B0000}"/>
    <cellStyle name="표준 6 2 4 4 3 2" xfId="31609" xr:uid="{00000000-0005-0000-0000-00007F7B0000}"/>
    <cellStyle name="표준 6 2 4 4 3 3" xfId="31610" xr:uid="{00000000-0005-0000-0000-0000807B0000}"/>
    <cellStyle name="표준 6 2 4 4 3 4" xfId="31611" xr:uid="{00000000-0005-0000-0000-0000817B0000}"/>
    <cellStyle name="표준 6 2 4 4 3 5" xfId="31612" xr:uid="{00000000-0005-0000-0000-0000827B0000}"/>
    <cellStyle name="표준 6 2 4 4 3 6" xfId="31613" xr:uid="{00000000-0005-0000-0000-0000837B0000}"/>
    <cellStyle name="표준 6 2 4 4 4" xfId="31614" xr:uid="{00000000-0005-0000-0000-0000847B0000}"/>
    <cellStyle name="표준 6 2 4 4 4 2" xfId="31615" xr:uid="{00000000-0005-0000-0000-0000857B0000}"/>
    <cellStyle name="표준 6 2 4 4 5" xfId="31616" xr:uid="{00000000-0005-0000-0000-0000867B0000}"/>
    <cellStyle name="표준 6 2 4 4 5 2" xfId="31617" xr:uid="{00000000-0005-0000-0000-0000877B0000}"/>
    <cellStyle name="표준 6 2 4 4 6" xfId="31618" xr:uid="{00000000-0005-0000-0000-0000887B0000}"/>
    <cellStyle name="표준 6 2 4 4 7" xfId="31619" xr:uid="{00000000-0005-0000-0000-0000897B0000}"/>
    <cellStyle name="표준 6 2 4 4 8" xfId="31620" xr:uid="{00000000-0005-0000-0000-00008A7B0000}"/>
    <cellStyle name="표준 6 2 4 4 9" xfId="31621" xr:uid="{00000000-0005-0000-0000-00008B7B0000}"/>
    <cellStyle name="표준 6 2 4 5" xfId="31622" xr:uid="{00000000-0005-0000-0000-00008C7B0000}"/>
    <cellStyle name="표준 6 2 4 5 10" xfId="31623" xr:uid="{00000000-0005-0000-0000-00008D7B0000}"/>
    <cellStyle name="표준 6 2 4 5 2" xfId="31624" xr:uid="{00000000-0005-0000-0000-00008E7B0000}"/>
    <cellStyle name="표준 6 2 4 5 2 2" xfId="31625" xr:uid="{00000000-0005-0000-0000-00008F7B0000}"/>
    <cellStyle name="표준 6 2 4 5 2 3" xfId="31626" xr:uid="{00000000-0005-0000-0000-0000907B0000}"/>
    <cellStyle name="표준 6 2 4 5 2 4" xfId="31627" xr:uid="{00000000-0005-0000-0000-0000917B0000}"/>
    <cellStyle name="표준 6 2 4 5 2 5" xfId="31628" xr:uid="{00000000-0005-0000-0000-0000927B0000}"/>
    <cellStyle name="표준 6 2 4 5 2 6" xfId="31629" xr:uid="{00000000-0005-0000-0000-0000937B0000}"/>
    <cellStyle name="표준 6 2 4 5 3" xfId="31630" xr:uid="{00000000-0005-0000-0000-0000947B0000}"/>
    <cellStyle name="표준 6 2 4 5 3 2" xfId="31631" xr:uid="{00000000-0005-0000-0000-0000957B0000}"/>
    <cellStyle name="표준 6 2 4 5 4" xfId="31632" xr:uid="{00000000-0005-0000-0000-0000967B0000}"/>
    <cellStyle name="표준 6 2 4 5 4 2" xfId="31633" xr:uid="{00000000-0005-0000-0000-0000977B0000}"/>
    <cellStyle name="표준 6 2 4 5 5" xfId="31634" xr:uid="{00000000-0005-0000-0000-0000987B0000}"/>
    <cellStyle name="표준 6 2 4 5 5 2" xfId="31635" xr:uid="{00000000-0005-0000-0000-0000997B0000}"/>
    <cellStyle name="표준 6 2 4 5 6" xfId="31636" xr:uid="{00000000-0005-0000-0000-00009A7B0000}"/>
    <cellStyle name="표준 6 2 4 5 7" xfId="31637" xr:uid="{00000000-0005-0000-0000-00009B7B0000}"/>
    <cellStyle name="표준 6 2 4 5 8" xfId="31638" xr:uid="{00000000-0005-0000-0000-00009C7B0000}"/>
    <cellStyle name="표준 6 2 4 5 9" xfId="31639" xr:uid="{00000000-0005-0000-0000-00009D7B0000}"/>
    <cellStyle name="표준 6 2 4 6" xfId="31640" xr:uid="{00000000-0005-0000-0000-00009E7B0000}"/>
    <cellStyle name="표준 6 2 4 6 2" xfId="31641" xr:uid="{00000000-0005-0000-0000-00009F7B0000}"/>
    <cellStyle name="표준 6 2 4 6 3" xfId="31642" xr:uid="{00000000-0005-0000-0000-0000A07B0000}"/>
    <cellStyle name="표준 6 2 4 6 4" xfId="31643" xr:uid="{00000000-0005-0000-0000-0000A17B0000}"/>
    <cellStyle name="표준 6 2 4 6 5" xfId="31644" xr:uid="{00000000-0005-0000-0000-0000A27B0000}"/>
    <cellStyle name="표준 6 2 4 6 6" xfId="31645" xr:uid="{00000000-0005-0000-0000-0000A37B0000}"/>
    <cellStyle name="표준 6 2 4 7" xfId="31646" xr:uid="{00000000-0005-0000-0000-0000A47B0000}"/>
    <cellStyle name="표준 6 2 4 7 2" xfId="31647" xr:uid="{00000000-0005-0000-0000-0000A57B0000}"/>
    <cellStyle name="표준 6 2 4 8" xfId="31648" xr:uid="{00000000-0005-0000-0000-0000A67B0000}"/>
    <cellStyle name="표준 6 2 4 8 2" xfId="31649" xr:uid="{00000000-0005-0000-0000-0000A77B0000}"/>
    <cellStyle name="표준 6 2 4 9" xfId="31650" xr:uid="{00000000-0005-0000-0000-0000A87B0000}"/>
    <cellStyle name="표준 6 2 4 9 2" xfId="31651" xr:uid="{00000000-0005-0000-0000-0000A97B0000}"/>
    <cellStyle name="표준 6 2 5" xfId="31652" xr:uid="{00000000-0005-0000-0000-0000AA7B0000}"/>
    <cellStyle name="표준 6 2 5 10" xfId="31653" xr:uid="{00000000-0005-0000-0000-0000AB7B0000}"/>
    <cellStyle name="표준 6 2 5 11" xfId="31654" xr:uid="{00000000-0005-0000-0000-0000AC7B0000}"/>
    <cellStyle name="표준 6 2 5 12" xfId="31655" xr:uid="{00000000-0005-0000-0000-0000AD7B0000}"/>
    <cellStyle name="표준 6 2 5 13" xfId="31656" xr:uid="{00000000-0005-0000-0000-0000AE7B0000}"/>
    <cellStyle name="표준 6 2 5 14" xfId="31657" xr:uid="{00000000-0005-0000-0000-0000AF7B0000}"/>
    <cellStyle name="표준 6 2 5 2" xfId="31658" xr:uid="{00000000-0005-0000-0000-0000B07B0000}"/>
    <cellStyle name="표준 6 2 5 2 10" xfId="31659" xr:uid="{00000000-0005-0000-0000-0000B17B0000}"/>
    <cellStyle name="표준 6 2 5 2 11" xfId="31660" xr:uid="{00000000-0005-0000-0000-0000B27B0000}"/>
    <cellStyle name="표준 6 2 5 2 12" xfId="31661" xr:uid="{00000000-0005-0000-0000-0000B37B0000}"/>
    <cellStyle name="표준 6 2 5 2 2" xfId="31662" xr:uid="{00000000-0005-0000-0000-0000B47B0000}"/>
    <cellStyle name="표준 6 2 5 2 2 10" xfId="31663" xr:uid="{00000000-0005-0000-0000-0000B57B0000}"/>
    <cellStyle name="표준 6 2 5 2 2 2" xfId="31664" xr:uid="{00000000-0005-0000-0000-0000B67B0000}"/>
    <cellStyle name="표준 6 2 5 2 2 2 2" xfId="31665" xr:uid="{00000000-0005-0000-0000-0000B77B0000}"/>
    <cellStyle name="표준 6 2 5 2 2 2 2 2" xfId="31666" xr:uid="{00000000-0005-0000-0000-0000B87B0000}"/>
    <cellStyle name="표준 6 2 5 2 2 2 2 3" xfId="31667" xr:uid="{00000000-0005-0000-0000-0000B97B0000}"/>
    <cellStyle name="표준 6 2 5 2 2 2 2 4" xfId="31668" xr:uid="{00000000-0005-0000-0000-0000BA7B0000}"/>
    <cellStyle name="표준 6 2 5 2 2 2 2 5" xfId="31669" xr:uid="{00000000-0005-0000-0000-0000BB7B0000}"/>
    <cellStyle name="표준 6 2 5 2 2 2 3" xfId="31670" xr:uid="{00000000-0005-0000-0000-0000BC7B0000}"/>
    <cellStyle name="표준 6 2 5 2 2 2 4" xfId="31671" xr:uid="{00000000-0005-0000-0000-0000BD7B0000}"/>
    <cellStyle name="표준 6 2 5 2 2 2 5" xfId="31672" xr:uid="{00000000-0005-0000-0000-0000BE7B0000}"/>
    <cellStyle name="표준 6 2 5 2 2 2 6" xfId="31673" xr:uid="{00000000-0005-0000-0000-0000BF7B0000}"/>
    <cellStyle name="표준 6 2 5 2 2 2 7" xfId="31674" xr:uid="{00000000-0005-0000-0000-0000C07B0000}"/>
    <cellStyle name="표준 6 2 5 2 2 3" xfId="31675" xr:uid="{00000000-0005-0000-0000-0000C17B0000}"/>
    <cellStyle name="표준 6 2 5 2 2 3 2" xfId="31676" xr:uid="{00000000-0005-0000-0000-0000C27B0000}"/>
    <cellStyle name="표준 6 2 5 2 2 3 3" xfId="31677" xr:uid="{00000000-0005-0000-0000-0000C37B0000}"/>
    <cellStyle name="표준 6 2 5 2 2 3 4" xfId="31678" xr:uid="{00000000-0005-0000-0000-0000C47B0000}"/>
    <cellStyle name="표준 6 2 5 2 2 3 5" xfId="31679" xr:uid="{00000000-0005-0000-0000-0000C57B0000}"/>
    <cellStyle name="표준 6 2 5 2 2 3 6" xfId="31680" xr:uid="{00000000-0005-0000-0000-0000C67B0000}"/>
    <cellStyle name="표준 6 2 5 2 2 4" xfId="31681" xr:uid="{00000000-0005-0000-0000-0000C77B0000}"/>
    <cellStyle name="표준 6 2 5 2 2 4 2" xfId="31682" xr:uid="{00000000-0005-0000-0000-0000C87B0000}"/>
    <cellStyle name="표준 6 2 5 2 2 5" xfId="31683" xr:uid="{00000000-0005-0000-0000-0000C97B0000}"/>
    <cellStyle name="표준 6 2 5 2 2 5 2" xfId="31684" xr:uid="{00000000-0005-0000-0000-0000CA7B0000}"/>
    <cellStyle name="표준 6 2 5 2 2 6" xfId="31685" xr:uid="{00000000-0005-0000-0000-0000CB7B0000}"/>
    <cellStyle name="표준 6 2 5 2 2 7" xfId="31686" xr:uid="{00000000-0005-0000-0000-0000CC7B0000}"/>
    <cellStyle name="표준 6 2 5 2 2 8" xfId="31687" xr:uid="{00000000-0005-0000-0000-0000CD7B0000}"/>
    <cellStyle name="표준 6 2 5 2 2 9" xfId="31688" xr:uid="{00000000-0005-0000-0000-0000CE7B0000}"/>
    <cellStyle name="표준 6 2 5 2 3" xfId="31689" xr:uid="{00000000-0005-0000-0000-0000CF7B0000}"/>
    <cellStyle name="표준 6 2 5 2 3 10" xfId="31690" xr:uid="{00000000-0005-0000-0000-0000D07B0000}"/>
    <cellStyle name="표준 6 2 5 2 3 2" xfId="31691" xr:uid="{00000000-0005-0000-0000-0000D17B0000}"/>
    <cellStyle name="표준 6 2 5 2 3 2 2" xfId="31692" xr:uid="{00000000-0005-0000-0000-0000D27B0000}"/>
    <cellStyle name="표준 6 2 5 2 3 2 3" xfId="31693" xr:uid="{00000000-0005-0000-0000-0000D37B0000}"/>
    <cellStyle name="표준 6 2 5 2 3 2 4" xfId="31694" xr:uid="{00000000-0005-0000-0000-0000D47B0000}"/>
    <cellStyle name="표준 6 2 5 2 3 2 5" xfId="31695" xr:uid="{00000000-0005-0000-0000-0000D57B0000}"/>
    <cellStyle name="표준 6 2 5 2 3 2 6" xfId="31696" xr:uid="{00000000-0005-0000-0000-0000D67B0000}"/>
    <cellStyle name="표준 6 2 5 2 3 3" xfId="31697" xr:uid="{00000000-0005-0000-0000-0000D77B0000}"/>
    <cellStyle name="표준 6 2 5 2 3 3 2" xfId="31698" xr:uid="{00000000-0005-0000-0000-0000D87B0000}"/>
    <cellStyle name="표준 6 2 5 2 3 4" xfId="31699" xr:uid="{00000000-0005-0000-0000-0000D97B0000}"/>
    <cellStyle name="표준 6 2 5 2 3 4 2" xfId="31700" xr:uid="{00000000-0005-0000-0000-0000DA7B0000}"/>
    <cellStyle name="표준 6 2 5 2 3 5" xfId="31701" xr:uid="{00000000-0005-0000-0000-0000DB7B0000}"/>
    <cellStyle name="표준 6 2 5 2 3 5 2" xfId="31702" xr:uid="{00000000-0005-0000-0000-0000DC7B0000}"/>
    <cellStyle name="표준 6 2 5 2 3 6" xfId="31703" xr:uid="{00000000-0005-0000-0000-0000DD7B0000}"/>
    <cellStyle name="표준 6 2 5 2 3 7" xfId="31704" xr:uid="{00000000-0005-0000-0000-0000DE7B0000}"/>
    <cellStyle name="표준 6 2 5 2 3 8" xfId="31705" xr:uid="{00000000-0005-0000-0000-0000DF7B0000}"/>
    <cellStyle name="표준 6 2 5 2 3 9" xfId="31706" xr:uid="{00000000-0005-0000-0000-0000E07B0000}"/>
    <cellStyle name="표준 6 2 5 2 4" xfId="31707" xr:uid="{00000000-0005-0000-0000-0000E17B0000}"/>
    <cellStyle name="표준 6 2 5 2 4 2" xfId="31708" xr:uid="{00000000-0005-0000-0000-0000E27B0000}"/>
    <cellStyle name="표준 6 2 5 2 4 3" xfId="31709" xr:uid="{00000000-0005-0000-0000-0000E37B0000}"/>
    <cellStyle name="표준 6 2 5 2 4 4" xfId="31710" xr:uid="{00000000-0005-0000-0000-0000E47B0000}"/>
    <cellStyle name="표준 6 2 5 2 4 5" xfId="31711" xr:uid="{00000000-0005-0000-0000-0000E57B0000}"/>
    <cellStyle name="표준 6 2 5 2 4 6" xfId="31712" xr:uid="{00000000-0005-0000-0000-0000E67B0000}"/>
    <cellStyle name="표준 6 2 5 2 5" xfId="31713" xr:uid="{00000000-0005-0000-0000-0000E77B0000}"/>
    <cellStyle name="표준 6 2 5 2 5 2" xfId="31714" xr:uid="{00000000-0005-0000-0000-0000E87B0000}"/>
    <cellStyle name="표준 6 2 5 2 6" xfId="31715" xr:uid="{00000000-0005-0000-0000-0000E97B0000}"/>
    <cellStyle name="표준 6 2 5 2 6 2" xfId="31716" xr:uid="{00000000-0005-0000-0000-0000EA7B0000}"/>
    <cellStyle name="표준 6 2 5 2 7" xfId="31717" xr:uid="{00000000-0005-0000-0000-0000EB7B0000}"/>
    <cellStyle name="표준 6 2 5 2 7 2" xfId="31718" xr:uid="{00000000-0005-0000-0000-0000EC7B0000}"/>
    <cellStyle name="표준 6 2 5 2 8" xfId="31719" xr:uid="{00000000-0005-0000-0000-0000ED7B0000}"/>
    <cellStyle name="표준 6 2 5 2 9" xfId="31720" xr:uid="{00000000-0005-0000-0000-0000EE7B0000}"/>
    <cellStyle name="표준 6 2 5 3" xfId="31721" xr:uid="{00000000-0005-0000-0000-0000EF7B0000}"/>
    <cellStyle name="표준 6 2 5 3 10" xfId="31722" xr:uid="{00000000-0005-0000-0000-0000F07B0000}"/>
    <cellStyle name="표준 6 2 5 3 2" xfId="31723" xr:uid="{00000000-0005-0000-0000-0000F17B0000}"/>
    <cellStyle name="표준 6 2 5 3 2 2" xfId="31724" xr:uid="{00000000-0005-0000-0000-0000F27B0000}"/>
    <cellStyle name="표준 6 2 5 3 2 2 2" xfId="31725" xr:uid="{00000000-0005-0000-0000-0000F37B0000}"/>
    <cellStyle name="표준 6 2 5 3 2 2 3" xfId="31726" xr:uid="{00000000-0005-0000-0000-0000F47B0000}"/>
    <cellStyle name="표준 6 2 5 3 2 2 4" xfId="31727" xr:uid="{00000000-0005-0000-0000-0000F57B0000}"/>
    <cellStyle name="표준 6 2 5 3 2 2 5" xfId="31728" xr:uid="{00000000-0005-0000-0000-0000F67B0000}"/>
    <cellStyle name="표준 6 2 5 3 2 3" xfId="31729" xr:uid="{00000000-0005-0000-0000-0000F77B0000}"/>
    <cellStyle name="표준 6 2 5 3 2 4" xfId="31730" xr:uid="{00000000-0005-0000-0000-0000F87B0000}"/>
    <cellStyle name="표준 6 2 5 3 2 5" xfId="31731" xr:uid="{00000000-0005-0000-0000-0000F97B0000}"/>
    <cellStyle name="표준 6 2 5 3 2 6" xfId="31732" xr:uid="{00000000-0005-0000-0000-0000FA7B0000}"/>
    <cellStyle name="표준 6 2 5 3 2 7" xfId="31733" xr:uid="{00000000-0005-0000-0000-0000FB7B0000}"/>
    <cellStyle name="표준 6 2 5 3 3" xfId="31734" xr:uid="{00000000-0005-0000-0000-0000FC7B0000}"/>
    <cellStyle name="표준 6 2 5 3 3 2" xfId="31735" xr:uid="{00000000-0005-0000-0000-0000FD7B0000}"/>
    <cellStyle name="표준 6 2 5 3 3 3" xfId="31736" xr:uid="{00000000-0005-0000-0000-0000FE7B0000}"/>
    <cellStyle name="표준 6 2 5 3 3 4" xfId="31737" xr:uid="{00000000-0005-0000-0000-0000FF7B0000}"/>
    <cellStyle name="표준 6 2 5 3 3 5" xfId="31738" xr:uid="{00000000-0005-0000-0000-0000007C0000}"/>
    <cellStyle name="표준 6 2 5 3 3 6" xfId="31739" xr:uid="{00000000-0005-0000-0000-0000017C0000}"/>
    <cellStyle name="표준 6 2 5 3 4" xfId="31740" xr:uid="{00000000-0005-0000-0000-0000027C0000}"/>
    <cellStyle name="표준 6 2 5 3 4 2" xfId="31741" xr:uid="{00000000-0005-0000-0000-0000037C0000}"/>
    <cellStyle name="표준 6 2 5 3 5" xfId="31742" xr:uid="{00000000-0005-0000-0000-0000047C0000}"/>
    <cellStyle name="표준 6 2 5 3 5 2" xfId="31743" xr:uid="{00000000-0005-0000-0000-0000057C0000}"/>
    <cellStyle name="표준 6 2 5 3 6" xfId="31744" xr:uid="{00000000-0005-0000-0000-0000067C0000}"/>
    <cellStyle name="표준 6 2 5 3 7" xfId="31745" xr:uid="{00000000-0005-0000-0000-0000077C0000}"/>
    <cellStyle name="표준 6 2 5 3 8" xfId="31746" xr:uid="{00000000-0005-0000-0000-0000087C0000}"/>
    <cellStyle name="표준 6 2 5 3 9" xfId="31747" xr:uid="{00000000-0005-0000-0000-0000097C0000}"/>
    <cellStyle name="표준 6 2 5 4" xfId="31748" xr:uid="{00000000-0005-0000-0000-00000A7C0000}"/>
    <cellStyle name="표준 6 2 5 4 10" xfId="31749" xr:uid="{00000000-0005-0000-0000-00000B7C0000}"/>
    <cellStyle name="표준 6 2 5 4 2" xfId="31750" xr:uid="{00000000-0005-0000-0000-00000C7C0000}"/>
    <cellStyle name="표준 6 2 5 4 2 2" xfId="31751" xr:uid="{00000000-0005-0000-0000-00000D7C0000}"/>
    <cellStyle name="표준 6 2 5 4 2 2 2" xfId="31752" xr:uid="{00000000-0005-0000-0000-00000E7C0000}"/>
    <cellStyle name="표준 6 2 5 4 2 2 3" xfId="31753" xr:uid="{00000000-0005-0000-0000-00000F7C0000}"/>
    <cellStyle name="표준 6 2 5 4 2 2 4" xfId="31754" xr:uid="{00000000-0005-0000-0000-0000107C0000}"/>
    <cellStyle name="표준 6 2 5 4 2 2 5" xfId="31755" xr:uid="{00000000-0005-0000-0000-0000117C0000}"/>
    <cellStyle name="표준 6 2 5 4 2 3" xfId="31756" xr:uid="{00000000-0005-0000-0000-0000127C0000}"/>
    <cellStyle name="표준 6 2 5 4 2 4" xfId="31757" xr:uid="{00000000-0005-0000-0000-0000137C0000}"/>
    <cellStyle name="표준 6 2 5 4 2 5" xfId="31758" xr:uid="{00000000-0005-0000-0000-0000147C0000}"/>
    <cellStyle name="표준 6 2 5 4 2 6" xfId="31759" xr:uid="{00000000-0005-0000-0000-0000157C0000}"/>
    <cellStyle name="표준 6 2 5 4 2 7" xfId="31760" xr:uid="{00000000-0005-0000-0000-0000167C0000}"/>
    <cellStyle name="표준 6 2 5 4 3" xfId="31761" xr:uid="{00000000-0005-0000-0000-0000177C0000}"/>
    <cellStyle name="표준 6 2 5 4 3 2" xfId="31762" xr:uid="{00000000-0005-0000-0000-0000187C0000}"/>
    <cellStyle name="표준 6 2 5 4 3 3" xfId="31763" xr:uid="{00000000-0005-0000-0000-0000197C0000}"/>
    <cellStyle name="표준 6 2 5 4 3 4" xfId="31764" xr:uid="{00000000-0005-0000-0000-00001A7C0000}"/>
    <cellStyle name="표준 6 2 5 4 3 5" xfId="31765" xr:uid="{00000000-0005-0000-0000-00001B7C0000}"/>
    <cellStyle name="표준 6 2 5 4 3 6" xfId="31766" xr:uid="{00000000-0005-0000-0000-00001C7C0000}"/>
    <cellStyle name="표준 6 2 5 4 4" xfId="31767" xr:uid="{00000000-0005-0000-0000-00001D7C0000}"/>
    <cellStyle name="표준 6 2 5 4 4 2" xfId="31768" xr:uid="{00000000-0005-0000-0000-00001E7C0000}"/>
    <cellStyle name="표준 6 2 5 4 5" xfId="31769" xr:uid="{00000000-0005-0000-0000-00001F7C0000}"/>
    <cellStyle name="표준 6 2 5 4 5 2" xfId="31770" xr:uid="{00000000-0005-0000-0000-0000207C0000}"/>
    <cellStyle name="표준 6 2 5 4 6" xfId="31771" xr:uid="{00000000-0005-0000-0000-0000217C0000}"/>
    <cellStyle name="표준 6 2 5 4 7" xfId="31772" xr:uid="{00000000-0005-0000-0000-0000227C0000}"/>
    <cellStyle name="표준 6 2 5 4 8" xfId="31773" xr:uid="{00000000-0005-0000-0000-0000237C0000}"/>
    <cellStyle name="표준 6 2 5 4 9" xfId="31774" xr:uid="{00000000-0005-0000-0000-0000247C0000}"/>
    <cellStyle name="표준 6 2 5 5" xfId="31775" xr:uid="{00000000-0005-0000-0000-0000257C0000}"/>
    <cellStyle name="표준 6 2 5 5 10" xfId="31776" xr:uid="{00000000-0005-0000-0000-0000267C0000}"/>
    <cellStyle name="표준 6 2 5 5 2" xfId="31777" xr:uid="{00000000-0005-0000-0000-0000277C0000}"/>
    <cellStyle name="표준 6 2 5 5 2 2" xfId="31778" xr:uid="{00000000-0005-0000-0000-0000287C0000}"/>
    <cellStyle name="표준 6 2 5 5 2 3" xfId="31779" xr:uid="{00000000-0005-0000-0000-0000297C0000}"/>
    <cellStyle name="표준 6 2 5 5 2 4" xfId="31780" xr:uid="{00000000-0005-0000-0000-00002A7C0000}"/>
    <cellStyle name="표준 6 2 5 5 2 5" xfId="31781" xr:uid="{00000000-0005-0000-0000-00002B7C0000}"/>
    <cellStyle name="표준 6 2 5 5 2 6" xfId="31782" xr:uid="{00000000-0005-0000-0000-00002C7C0000}"/>
    <cellStyle name="표준 6 2 5 5 3" xfId="31783" xr:uid="{00000000-0005-0000-0000-00002D7C0000}"/>
    <cellStyle name="표준 6 2 5 5 3 2" xfId="31784" xr:uid="{00000000-0005-0000-0000-00002E7C0000}"/>
    <cellStyle name="표준 6 2 5 5 4" xfId="31785" xr:uid="{00000000-0005-0000-0000-00002F7C0000}"/>
    <cellStyle name="표준 6 2 5 5 4 2" xfId="31786" xr:uid="{00000000-0005-0000-0000-0000307C0000}"/>
    <cellStyle name="표준 6 2 5 5 5" xfId="31787" xr:uid="{00000000-0005-0000-0000-0000317C0000}"/>
    <cellStyle name="표준 6 2 5 5 5 2" xfId="31788" xr:uid="{00000000-0005-0000-0000-0000327C0000}"/>
    <cellStyle name="표준 6 2 5 5 6" xfId="31789" xr:uid="{00000000-0005-0000-0000-0000337C0000}"/>
    <cellStyle name="표준 6 2 5 5 7" xfId="31790" xr:uid="{00000000-0005-0000-0000-0000347C0000}"/>
    <cellStyle name="표준 6 2 5 5 8" xfId="31791" xr:uid="{00000000-0005-0000-0000-0000357C0000}"/>
    <cellStyle name="표준 6 2 5 5 9" xfId="31792" xr:uid="{00000000-0005-0000-0000-0000367C0000}"/>
    <cellStyle name="표준 6 2 5 6" xfId="31793" xr:uid="{00000000-0005-0000-0000-0000377C0000}"/>
    <cellStyle name="표준 6 2 5 6 2" xfId="31794" xr:uid="{00000000-0005-0000-0000-0000387C0000}"/>
    <cellStyle name="표준 6 2 5 6 3" xfId="31795" xr:uid="{00000000-0005-0000-0000-0000397C0000}"/>
    <cellStyle name="표준 6 2 5 6 4" xfId="31796" xr:uid="{00000000-0005-0000-0000-00003A7C0000}"/>
    <cellStyle name="표준 6 2 5 6 5" xfId="31797" xr:uid="{00000000-0005-0000-0000-00003B7C0000}"/>
    <cellStyle name="표준 6 2 5 6 6" xfId="31798" xr:uid="{00000000-0005-0000-0000-00003C7C0000}"/>
    <cellStyle name="표준 6 2 5 7" xfId="31799" xr:uid="{00000000-0005-0000-0000-00003D7C0000}"/>
    <cellStyle name="표준 6 2 5 7 2" xfId="31800" xr:uid="{00000000-0005-0000-0000-00003E7C0000}"/>
    <cellStyle name="표준 6 2 5 8" xfId="31801" xr:uid="{00000000-0005-0000-0000-00003F7C0000}"/>
    <cellStyle name="표준 6 2 5 8 2" xfId="31802" xr:uid="{00000000-0005-0000-0000-0000407C0000}"/>
    <cellStyle name="표준 6 2 5 9" xfId="31803" xr:uid="{00000000-0005-0000-0000-0000417C0000}"/>
    <cellStyle name="표준 6 2 5 9 2" xfId="31804" xr:uid="{00000000-0005-0000-0000-0000427C0000}"/>
    <cellStyle name="표준 6 2 6" xfId="31805" xr:uid="{00000000-0005-0000-0000-0000437C0000}"/>
    <cellStyle name="표준 6 2 6 10" xfId="31806" xr:uid="{00000000-0005-0000-0000-0000447C0000}"/>
    <cellStyle name="표준 6 2 6 11" xfId="31807" xr:uid="{00000000-0005-0000-0000-0000457C0000}"/>
    <cellStyle name="표준 6 2 6 12" xfId="31808" xr:uid="{00000000-0005-0000-0000-0000467C0000}"/>
    <cellStyle name="표준 6 2 6 13" xfId="31809" xr:uid="{00000000-0005-0000-0000-0000477C0000}"/>
    <cellStyle name="표준 6 2 6 2" xfId="31810" xr:uid="{00000000-0005-0000-0000-0000487C0000}"/>
    <cellStyle name="표준 6 2 6 2 10" xfId="31811" xr:uid="{00000000-0005-0000-0000-0000497C0000}"/>
    <cellStyle name="표준 6 2 6 2 2" xfId="31812" xr:uid="{00000000-0005-0000-0000-00004A7C0000}"/>
    <cellStyle name="표준 6 2 6 2 2 2" xfId="31813" xr:uid="{00000000-0005-0000-0000-00004B7C0000}"/>
    <cellStyle name="표준 6 2 6 2 2 2 2" xfId="31814" xr:uid="{00000000-0005-0000-0000-00004C7C0000}"/>
    <cellStyle name="표준 6 2 6 2 2 2 3" xfId="31815" xr:uid="{00000000-0005-0000-0000-00004D7C0000}"/>
    <cellStyle name="표준 6 2 6 2 2 2 4" xfId="31816" xr:uid="{00000000-0005-0000-0000-00004E7C0000}"/>
    <cellStyle name="표준 6 2 6 2 2 2 5" xfId="31817" xr:uid="{00000000-0005-0000-0000-00004F7C0000}"/>
    <cellStyle name="표준 6 2 6 2 2 3" xfId="31818" xr:uid="{00000000-0005-0000-0000-0000507C0000}"/>
    <cellStyle name="표준 6 2 6 2 2 4" xfId="31819" xr:uid="{00000000-0005-0000-0000-0000517C0000}"/>
    <cellStyle name="표준 6 2 6 2 2 5" xfId="31820" xr:uid="{00000000-0005-0000-0000-0000527C0000}"/>
    <cellStyle name="표준 6 2 6 2 2 6" xfId="31821" xr:uid="{00000000-0005-0000-0000-0000537C0000}"/>
    <cellStyle name="표준 6 2 6 2 2 7" xfId="31822" xr:uid="{00000000-0005-0000-0000-0000547C0000}"/>
    <cellStyle name="표준 6 2 6 2 3" xfId="31823" xr:uid="{00000000-0005-0000-0000-0000557C0000}"/>
    <cellStyle name="표준 6 2 6 2 3 2" xfId="31824" xr:uid="{00000000-0005-0000-0000-0000567C0000}"/>
    <cellStyle name="표준 6 2 6 2 3 3" xfId="31825" xr:uid="{00000000-0005-0000-0000-0000577C0000}"/>
    <cellStyle name="표준 6 2 6 2 3 4" xfId="31826" xr:uid="{00000000-0005-0000-0000-0000587C0000}"/>
    <cellStyle name="표준 6 2 6 2 3 5" xfId="31827" xr:uid="{00000000-0005-0000-0000-0000597C0000}"/>
    <cellStyle name="표준 6 2 6 2 3 6" xfId="31828" xr:uid="{00000000-0005-0000-0000-00005A7C0000}"/>
    <cellStyle name="표준 6 2 6 2 4" xfId="31829" xr:uid="{00000000-0005-0000-0000-00005B7C0000}"/>
    <cellStyle name="표준 6 2 6 2 4 2" xfId="31830" xr:uid="{00000000-0005-0000-0000-00005C7C0000}"/>
    <cellStyle name="표준 6 2 6 2 5" xfId="31831" xr:uid="{00000000-0005-0000-0000-00005D7C0000}"/>
    <cellStyle name="표준 6 2 6 2 5 2" xfId="31832" xr:uid="{00000000-0005-0000-0000-00005E7C0000}"/>
    <cellStyle name="표준 6 2 6 2 6" xfId="31833" xr:uid="{00000000-0005-0000-0000-00005F7C0000}"/>
    <cellStyle name="표준 6 2 6 2 7" xfId="31834" xr:uid="{00000000-0005-0000-0000-0000607C0000}"/>
    <cellStyle name="표준 6 2 6 2 8" xfId="31835" xr:uid="{00000000-0005-0000-0000-0000617C0000}"/>
    <cellStyle name="표준 6 2 6 2 9" xfId="31836" xr:uid="{00000000-0005-0000-0000-0000627C0000}"/>
    <cellStyle name="표준 6 2 6 3" xfId="31837" xr:uid="{00000000-0005-0000-0000-0000637C0000}"/>
    <cellStyle name="표준 6 2 6 3 10" xfId="31838" xr:uid="{00000000-0005-0000-0000-0000647C0000}"/>
    <cellStyle name="표준 6 2 6 3 2" xfId="31839" xr:uid="{00000000-0005-0000-0000-0000657C0000}"/>
    <cellStyle name="표준 6 2 6 3 2 2" xfId="31840" xr:uid="{00000000-0005-0000-0000-0000667C0000}"/>
    <cellStyle name="표준 6 2 6 3 2 2 2" xfId="31841" xr:uid="{00000000-0005-0000-0000-0000677C0000}"/>
    <cellStyle name="표준 6 2 6 3 2 2 3" xfId="31842" xr:uid="{00000000-0005-0000-0000-0000687C0000}"/>
    <cellStyle name="표준 6 2 6 3 2 2 4" xfId="31843" xr:uid="{00000000-0005-0000-0000-0000697C0000}"/>
    <cellStyle name="표준 6 2 6 3 2 2 5" xfId="31844" xr:uid="{00000000-0005-0000-0000-00006A7C0000}"/>
    <cellStyle name="표준 6 2 6 3 2 3" xfId="31845" xr:uid="{00000000-0005-0000-0000-00006B7C0000}"/>
    <cellStyle name="표준 6 2 6 3 2 4" xfId="31846" xr:uid="{00000000-0005-0000-0000-00006C7C0000}"/>
    <cellStyle name="표준 6 2 6 3 2 5" xfId="31847" xr:uid="{00000000-0005-0000-0000-00006D7C0000}"/>
    <cellStyle name="표준 6 2 6 3 2 6" xfId="31848" xr:uid="{00000000-0005-0000-0000-00006E7C0000}"/>
    <cellStyle name="표준 6 2 6 3 2 7" xfId="31849" xr:uid="{00000000-0005-0000-0000-00006F7C0000}"/>
    <cellStyle name="표준 6 2 6 3 3" xfId="31850" xr:uid="{00000000-0005-0000-0000-0000707C0000}"/>
    <cellStyle name="표준 6 2 6 3 3 2" xfId="31851" xr:uid="{00000000-0005-0000-0000-0000717C0000}"/>
    <cellStyle name="표준 6 2 6 3 3 3" xfId="31852" xr:uid="{00000000-0005-0000-0000-0000727C0000}"/>
    <cellStyle name="표준 6 2 6 3 3 4" xfId="31853" xr:uid="{00000000-0005-0000-0000-0000737C0000}"/>
    <cellStyle name="표준 6 2 6 3 3 5" xfId="31854" xr:uid="{00000000-0005-0000-0000-0000747C0000}"/>
    <cellStyle name="표준 6 2 6 3 3 6" xfId="31855" xr:uid="{00000000-0005-0000-0000-0000757C0000}"/>
    <cellStyle name="표준 6 2 6 3 4" xfId="31856" xr:uid="{00000000-0005-0000-0000-0000767C0000}"/>
    <cellStyle name="표준 6 2 6 3 4 2" xfId="31857" xr:uid="{00000000-0005-0000-0000-0000777C0000}"/>
    <cellStyle name="표준 6 2 6 3 5" xfId="31858" xr:uid="{00000000-0005-0000-0000-0000787C0000}"/>
    <cellStyle name="표준 6 2 6 3 5 2" xfId="31859" xr:uid="{00000000-0005-0000-0000-0000797C0000}"/>
    <cellStyle name="표준 6 2 6 3 6" xfId="31860" xr:uid="{00000000-0005-0000-0000-00007A7C0000}"/>
    <cellStyle name="표준 6 2 6 3 7" xfId="31861" xr:uid="{00000000-0005-0000-0000-00007B7C0000}"/>
    <cellStyle name="표준 6 2 6 3 8" xfId="31862" xr:uid="{00000000-0005-0000-0000-00007C7C0000}"/>
    <cellStyle name="표준 6 2 6 3 9" xfId="31863" xr:uid="{00000000-0005-0000-0000-00007D7C0000}"/>
    <cellStyle name="표준 6 2 6 4" xfId="31864" xr:uid="{00000000-0005-0000-0000-00007E7C0000}"/>
    <cellStyle name="표준 6 2 6 4 10" xfId="31865" xr:uid="{00000000-0005-0000-0000-00007F7C0000}"/>
    <cellStyle name="표준 6 2 6 4 2" xfId="31866" xr:uid="{00000000-0005-0000-0000-0000807C0000}"/>
    <cellStyle name="표준 6 2 6 4 2 2" xfId="31867" xr:uid="{00000000-0005-0000-0000-0000817C0000}"/>
    <cellStyle name="표준 6 2 6 4 2 3" xfId="31868" xr:uid="{00000000-0005-0000-0000-0000827C0000}"/>
    <cellStyle name="표준 6 2 6 4 2 4" xfId="31869" xr:uid="{00000000-0005-0000-0000-0000837C0000}"/>
    <cellStyle name="표준 6 2 6 4 2 5" xfId="31870" xr:uid="{00000000-0005-0000-0000-0000847C0000}"/>
    <cellStyle name="표준 6 2 6 4 2 6" xfId="31871" xr:uid="{00000000-0005-0000-0000-0000857C0000}"/>
    <cellStyle name="표준 6 2 6 4 3" xfId="31872" xr:uid="{00000000-0005-0000-0000-0000867C0000}"/>
    <cellStyle name="표준 6 2 6 4 3 2" xfId="31873" xr:uid="{00000000-0005-0000-0000-0000877C0000}"/>
    <cellStyle name="표준 6 2 6 4 4" xfId="31874" xr:uid="{00000000-0005-0000-0000-0000887C0000}"/>
    <cellStyle name="표준 6 2 6 4 4 2" xfId="31875" xr:uid="{00000000-0005-0000-0000-0000897C0000}"/>
    <cellStyle name="표준 6 2 6 4 5" xfId="31876" xr:uid="{00000000-0005-0000-0000-00008A7C0000}"/>
    <cellStyle name="표준 6 2 6 4 5 2" xfId="31877" xr:uid="{00000000-0005-0000-0000-00008B7C0000}"/>
    <cellStyle name="표준 6 2 6 4 6" xfId="31878" xr:uid="{00000000-0005-0000-0000-00008C7C0000}"/>
    <cellStyle name="표준 6 2 6 4 7" xfId="31879" xr:uid="{00000000-0005-0000-0000-00008D7C0000}"/>
    <cellStyle name="표준 6 2 6 4 8" xfId="31880" xr:uid="{00000000-0005-0000-0000-00008E7C0000}"/>
    <cellStyle name="표준 6 2 6 4 9" xfId="31881" xr:uid="{00000000-0005-0000-0000-00008F7C0000}"/>
    <cellStyle name="표준 6 2 6 5" xfId="31882" xr:uid="{00000000-0005-0000-0000-0000907C0000}"/>
    <cellStyle name="표준 6 2 6 5 2" xfId="31883" xr:uid="{00000000-0005-0000-0000-0000917C0000}"/>
    <cellStyle name="표준 6 2 6 5 3" xfId="31884" xr:uid="{00000000-0005-0000-0000-0000927C0000}"/>
    <cellStyle name="표준 6 2 6 5 4" xfId="31885" xr:uid="{00000000-0005-0000-0000-0000937C0000}"/>
    <cellStyle name="표준 6 2 6 5 5" xfId="31886" xr:uid="{00000000-0005-0000-0000-0000947C0000}"/>
    <cellStyle name="표준 6 2 6 5 6" xfId="31887" xr:uid="{00000000-0005-0000-0000-0000957C0000}"/>
    <cellStyle name="표준 6 2 6 6" xfId="31888" xr:uid="{00000000-0005-0000-0000-0000967C0000}"/>
    <cellStyle name="표준 6 2 6 6 2" xfId="31889" xr:uid="{00000000-0005-0000-0000-0000977C0000}"/>
    <cellStyle name="표준 6 2 6 7" xfId="31890" xr:uid="{00000000-0005-0000-0000-0000987C0000}"/>
    <cellStyle name="표준 6 2 6 7 2" xfId="31891" xr:uid="{00000000-0005-0000-0000-0000997C0000}"/>
    <cellStyle name="표준 6 2 6 8" xfId="31892" xr:uid="{00000000-0005-0000-0000-00009A7C0000}"/>
    <cellStyle name="표준 6 2 6 8 2" xfId="31893" xr:uid="{00000000-0005-0000-0000-00009B7C0000}"/>
    <cellStyle name="표준 6 2 6 9" xfId="31894" xr:uid="{00000000-0005-0000-0000-00009C7C0000}"/>
    <cellStyle name="표준 6 2 7" xfId="31895" xr:uid="{00000000-0005-0000-0000-00009D7C0000}"/>
    <cellStyle name="표준 6 2 7 10" xfId="31896" xr:uid="{00000000-0005-0000-0000-00009E7C0000}"/>
    <cellStyle name="표준 6 2 7 11" xfId="31897" xr:uid="{00000000-0005-0000-0000-00009F7C0000}"/>
    <cellStyle name="표준 6 2 7 12" xfId="31898" xr:uid="{00000000-0005-0000-0000-0000A07C0000}"/>
    <cellStyle name="표준 6 2 7 2" xfId="31899" xr:uid="{00000000-0005-0000-0000-0000A17C0000}"/>
    <cellStyle name="표준 6 2 7 2 10" xfId="31900" xr:uid="{00000000-0005-0000-0000-0000A27C0000}"/>
    <cellStyle name="표준 6 2 7 2 2" xfId="31901" xr:uid="{00000000-0005-0000-0000-0000A37C0000}"/>
    <cellStyle name="표준 6 2 7 2 2 2" xfId="31902" xr:uid="{00000000-0005-0000-0000-0000A47C0000}"/>
    <cellStyle name="표준 6 2 7 2 2 2 2" xfId="31903" xr:uid="{00000000-0005-0000-0000-0000A57C0000}"/>
    <cellStyle name="표준 6 2 7 2 2 2 3" xfId="31904" xr:uid="{00000000-0005-0000-0000-0000A67C0000}"/>
    <cellStyle name="표준 6 2 7 2 2 2 4" xfId="31905" xr:uid="{00000000-0005-0000-0000-0000A77C0000}"/>
    <cellStyle name="표준 6 2 7 2 2 2 5" xfId="31906" xr:uid="{00000000-0005-0000-0000-0000A87C0000}"/>
    <cellStyle name="표준 6 2 7 2 2 3" xfId="31907" xr:uid="{00000000-0005-0000-0000-0000A97C0000}"/>
    <cellStyle name="표준 6 2 7 2 2 4" xfId="31908" xr:uid="{00000000-0005-0000-0000-0000AA7C0000}"/>
    <cellStyle name="표준 6 2 7 2 2 5" xfId="31909" xr:uid="{00000000-0005-0000-0000-0000AB7C0000}"/>
    <cellStyle name="표준 6 2 7 2 2 6" xfId="31910" xr:uid="{00000000-0005-0000-0000-0000AC7C0000}"/>
    <cellStyle name="표준 6 2 7 2 2 7" xfId="31911" xr:uid="{00000000-0005-0000-0000-0000AD7C0000}"/>
    <cellStyle name="표준 6 2 7 2 3" xfId="31912" xr:uid="{00000000-0005-0000-0000-0000AE7C0000}"/>
    <cellStyle name="표준 6 2 7 2 3 2" xfId="31913" xr:uid="{00000000-0005-0000-0000-0000AF7C0000}"/>
    <cellStyle name="표준 6 2 7 2 3 3" xfId="31914" xr:uid="{00000000-0005-0000-0000-0000B07C0000}"/>
    <cellStyle name="표준 6 2 7 2 3 4" xfId="31915" xr:uid="{00000000-0005-0000-0000-0000B17C0000}"/>
    <cellStyle name="표준 6 2 7 2 3 5" xfId="31916" xr:uid="{00000000-0005-0000-0000-0000B27C0000}"/>
    <cellStyle name="표준 6 2 7 2 3 6" xfId="31917" xr:uid="{00000000-0005-0000-0000-0000B37C0000}"/>
    <cellStyle name="표준 6 2 7 2 4" xfId="31918" xr:uid="{00000000-0005-0000-0000-0000B47C0000}"/>
    <cellStyle name="표준 6 2 7 2 4 2" xfId="31919" xr:uid="{00000000-0005-0000-0000-0000B57C0000}"/>
    <cellStyle name="표준 6 2 7 2 5" xfId="31920" xr:uid="{00000000-0005-0000-0000-0000B67C0000}"/>
    <cellStyle name="표준 6 2 7 2 5 2" xfId="31921" xr:uid="{00000000-0005-0000-0000-0000B77C0000}"/>
    <cellStyle name="표준 6 2 7 2 6" xfId="31922" xr:uid="{00000000-0005-0000-0000-0000B87C0000}"/>
    <cellStyle name="표준 6 2 7 2 7" xfId="31923" xr:uid="{00000000-0005-0000-0000-0000B97C0000}"/>
    <cellStyle name="표준 6 2 7 2 8" xfId="31924" xr:uid="{00000000-0005-0000-0000-0000BA7C0000}"/>
    <cellStyle name="표준 6 2 7 2 9" xfId="31925" xr:uid="{00000000-0005-0000-0000-0000BB7C0000}"/>
    <cellStyle name="표준 6 2 7 3" xfId="31926" xr:uid="{00000000-0005-0000-0000-0000BC7C0000}"/>
    <cellStyle name="표준 6 2 7 3 10" xfId="31927" xr:uid="{00000000-0005-0000-0000-0000BD7C0000}"/>
    <cellStyle name="표준 6 2 7 3 2" xfId="31928" xr:uid="{00000000-0005-0000-0000-0000BE7C0000}"/>
    <cellStyle name="표준 6 2 7 3 2 2" xfId="31929" xr:uid="{00000000-0005-0000-0000-0000BF7C0000}"/>
    <cellStyle name="표준 6 2 7 3 2 3" xfId="31930" xr:uid="{00000000-0005-0000-0000-0000C07C0000}"/>
    <cellStyle name="표준 6 2 7 3 2 4" xfId="31931" xr:uid="{00000000-0005-0000-0000-0000C17C0000}"/>
    <cellStyle name="표준 6 2 7 3 2 5" xfId="31932" xr:uid="{00000000-0005-0000-0000-0000C27C0000}"/>
    <cellStyle name="표준 6 2 7 3 2 6" xfId="31933" xr:uid="{00000000-0005-0000-0000-0000C37C0000}"/>
    <cellStyle name="표준 6 2 7 3 3" xfId="31934" xr:uid="{00000000-0005-0000-0000-0000C47C0000}"/>
    <cellStyle name="표준 6 2 7 3 3 2" xfId="31935" xr:uid="{00000000-0005-0000-0000-0000C57C0000}"/>
    <cellStyle name="표준 6 2 7 3 4" xfId="31936" xr:uid="{00000000-0005-0000-0000-0000C67C0000}"/>
    <cellStyle name="표준 6 2 7 3 4 2" xfId="31937" xr:uid="{00000000-0005-0000-0000-0000C77C0000}"/>
    <cellStyle name="표준 6 2 7 3 5" xfId="31938" xr:uid="{00000000-0005-0000-0000-0000C87C0000}"/>
    <cellStyle name="표준 6 2 7 3 5 2" xfId="31939" xr:uid="{00000000-0005-0000-0000-0000C97C0000}"/>
    <cellStyle name="표준 6 2 7 3 6" xfId="31940" xr:uid="{00000000-0005-0000-0000-0000CA7C0000}"/>
    <cellStyle name="표준 6 2 7 3 7" xfId="31941" xr:uid="{00000000-0005-0000-0000-0000CB7C0000}"/>
    <cellStyle name="표준 6 2 7 3 8" xfId="31942" xr:uid="{00000000-0005-0000-0000-0000CC7C0000}"/>
    <cellStyle name="표준 6 2 7 3 9" xfId="31943" xr:uid="{00000000-0005-0000-0000-0000CD7C0000}"/>
    <cellStyle name="표준 6 2 7 4" xfId="31944" xr:uid="{00000000-0005-0000-0000-0000CE7C0000}"/>
    <cellStyle name="표준 6 2 7 4 2" xfId="31945" xr:uid="{00000000-0005-0000-0000-0000CF7C0000}"/>
    <cellStyle name="표준 6 2 7 4 3" xfId="31946" xr:uid="{00000000-0005-0000-0000-0000D07C0000}"/>
    <cellStyle name="표준 6 2 7 4 4" xfId="31947" xr:uid="{00000000-0005-0000-0000-0000D17C0000}"/>
    <cellStyle name="표준 6 2 7 4 5" xfId="31948" xr:uid="{00000000-0005-0000-0000-0000D27C0000}"/>
    <cellStyle name="표준 6 2 7 4 6" xfId="31949" xr:uid="{00000000-0005-0000-0000-0000D37C0000}"/>
    <cellStyle name="표준 6 2 7 5" xfId="31950" xr:uid="{00000000-0005-0000-0000-0000D47C0000}"/>
    <cellStyle name="표준 6 2 7 5 2" xfId="31951" xr:uid="{00000000-0005-0000-0000-0000D57C0000}"/>
    <cellStyle name="표준 6 2 7 6" xfId="31952" xr:uid="{00000000-0005-0000-0000-0000D67C0000}"/>
    <cellStyle name="표준 6 2 7 6 2" xfId="31953" xr:uid="{00000000-0005-0000-0000-0000D77C0000}"/>
    <cellStyle name="표준 6 2 7 7" xfId="31954" xr:uid="{00000000-0005-0000-0000-0000D87C0000}"/>
    <cellStyle name="표준 6 2 7 7 2" xfId="31955" xr:uid="{00000000-0005-0000-0000-0000D97C0000}"/>
    <cellStyle name="표준 6 2 7 8" xfId="31956" xr:uid="{00000000-0005-0000-0000-0000DA7C0000}"/>
    <cellStyle name="표준 6 2 7 9" xfId="31957" xr:uid="{00000000-0005-0000-0000-0000DB7C0000}"/>
    <cellStyle name="표준 6 2 8" xfId="31958" xr:uid="{00000000-0005-0000-0000-0000DC7C0000}"/>
    <cellStyle name="표준 6 2 8 10" xfId="31959" xr:uid="{00000000-0005-0000-0000-0000DD7C0000}"/>
    <cellStyle name="표준 6 2 8 2" xfId="31960" xr:uid="{00000000-0005-0000-0000-0000DE7C0000}"/>
    <cellStyle name="표준 6 2 8 2 2" xfId="31961" xr:uid="{00000000-0005-0000-0000-0000DF7C0000}"/>
    <cellStyle name="표준 6 2 8 2 2 2" xfId="31962" xr:uid="{00000000-0005-0000-0000-0000E07C0000}"/>
    <cellStyle name="표준 6 2 8 2 2 3" xfId="31963" xr:uid="{00000000-0005-0000-0000-0000E17C0000}"/>
    <cellStyle name="표준 6 2 8 2 2 4" xfId="31964" xr:uid="{00000000-0005-0000-0000-0000E27C0000}"/>
    <cellStyle name="표준 6 2 8 2 2 5" xfId="31965" xr:uid="{00000000-0005-0000-0000-0000E37C0000}"/>
    <cellStyle name="표준 6 2 8 2 3" xfId="31966" xr:uid="{00000000-0005-0000-0000-0000E47C0000}"/>
    <cellStyle name="표준 6 2 8 2 4" xfId="31967" xr:uid="{00000000-0005-0000-0000-0000E57C0000}"/>
    <cellStyle name="표준 6 2 8 2 5" xfId="31968" xr:uid="{00000000-0005-0000-0000-0000E67C0000}"/>
    <cellStyle name="표준 6 2 8 2 6" xfId="31969" xr:uid="{00000000-0005-0000-0000-0000E77C0000}"/>
    <cellStyle name="표준 6 2 8 2 7" xfId="31970" xr:uid="{00000000-0005-0000-0000-0000E87C0000}"/>
    <cellStyle name="표준 6 2 8 3" xfId="31971" xr:uid="{00000000-0005-0000-0000-0000E97C0000}"/>
    <cellStyle name="표준 6 2 8 3 2" xfId="31972" xr:uid="{00000000-0005-0000-0000-0000EA7C0000}"/>
    <cellStyle name="표준 6 2 8 3 3" xfId="31973" xr:uid="{00000000-0005-0000-0000-0000EB7C0000}"/>
    <cellStyle name="표준 6 2 8 3 4" xfId="31974" xr:uid="{00000000-0005-0000-0000-0000EC7C0000}"/>
    <cellStyle name="표준 6 2 8 3 5" xfId="31975" xr:uid="{00000000-0005-0000-0000-0000ED7C0000}"/>
    <cellStyle name="표준 6 2 8 3 6" xfId="31976" xr:uid="{00000000-0005-0000-0000-0000EE7C0000}"/>
    <cellStyle name="표준 6 2 8 4" xfId="31977" xr:uid="{00000000-0005-0000-0000-0000EF7C0000}"/>
    <cellStyle name="표준 6 2 8 4 2" xfId="31978" xr:uid="{00000000-0005-0000-0000-0000F07C0000}"/>
    <cellStyle name="표준 6 2 8 5" xfId="31979" xr:uid="{00000000-0005-0000-0000-0000F17C0000}"/>
    <cellStyle name="표준 6 2 8 5 2" xfId="31980" xr:uid="{00000000-0005-0000-0000-0000F27C0000}"/>
    <cellStyle name="표준 6 2 8 6" xfId="31981" xr:uid="{00000000-0005-0000-0000-0000F37C0000}"/>
    <cellStyle name="표준 6 2 8 7" xfId="31982" xr:uid="{00000000-0005-0000-0000-0000F47C0000}"/>
    <cellStyle name="표준 6 2 8 8" xfId="31983" xr:uid="{00000000-0005-0000-0000-0000F57C0000}"/>
    <cellStyle name="표준 6 2 8 9" xfId="31984" xr:uid="{00000000-0005-0000-0000-0000F67C0000}"/>
    <cellStyle name="표준 6 2 9" xfId="31985" xr:uid="{00000000-0005-0000-0000-0000F77C0000}"/>
    <cellStyle name="표준 6 2 9 10" xfId="31986" xr:uid="{00000000-0005-0000-0000-0000F87C0000}"/>
    <cellStyle name="표준 6 2 9 2" xfId="31987" xr:uid="{00000000-0005-0000-0000-0000F97C0000}"/>
    <cellStyle name="표준 6 2 9 2 2" xfId="31988" xr:uid="{00000000-0005-0000-0000-0000FA7C0000}"/>
    <cellStyle name="표준 6 2 9 2 3" xfId="31989" xr:uid="{00000000-0005-0000-0000-0000FB7C0000}"/>
    <cellStyle name="표준 6 2 9 2 4" xfId="31990" xr:uid="{00000000-0005-0000-0000-0000FC7C0000}"/>
    <cellStyle name="표준 6 2 9 2 5" xfId="31991" xr:uid="{00000000-0005-0000-0000-0000FD7C0000}"/>
    <cellStyle name="표준 6 2 9 2 6" xfId="31992" xr:uid="{00000000-0005-0000-0000-0000FE7C0000}"/>
    <cellStyle name="표준 6 2 9 3" xfId="31993" xr:uid="{00000000-0005-0000-0000-0000FF7C0000}"/>
    <cellStyle name="표준 6 2 9 3 2" xfId="31994" xr:uid="{00000000-0005-0000-0000-0000007D0000}"/>
    <cellStyle name="표준 6 2 9 4" xfId="31995" xr:uid="{00000000-0005-0000-0000-0000017D0000}"/>
    <cellStyle name="표준 6 2 9 4 2" xfId="31996" xr:uid="{00000000-0005-0000-0000-0000027D0000}"/>
    <cellStyle name="표준 6 2 9 5" xfId="31997" xr:uid="{00000000-0005-0000-0000-0000037D0000}"/>
    <cellStyle name="표준 6 2 9 5 2" xfId="31998" xr:uid="{00000000-0005-0000-0000-0000047D0000}"/>
    <cellStyle name="표준 6 2 9 6" xfId="31999" xr:uid="{00000000-0005-0000-0000-0000057D0000}"/>
    <cellStyle name="표준 6 2 9 7" xfId="32000" xr:uid="{00000000-0005-0000-0000-0000067D0000}"/>
    <cellStyle name="표준 6 2 9 8" xfId="32001" xr:uid="{00000000-0005-0000-0000-0000077D0000}"/>
    <cellStyle name="표준 6 2 9 9" xfId="32002" xr:uid="{00000000-0005-0000-0000-0000087D0000}"/>
    <cellStyle name="표준 6 20" xfId="32003" xr:uid="{00000000-0005-0000-0000-0000097D0000}"/>
    <cellStyle name="표준 6 21" xfId="36902" xr:uid="{420A95F1-6E62-42B6-AC1A-D4561DDBECB6}"/>
    <cellStyle name="표준 6 21 2" xfId="36904" xr:uid="{FAE58AD5-A7A1-4389-AB91-9E356A95A229}"/>
    <cellStyle name="표준 6 3" xfId="32004" xr:uid="{00000000-0005-0000-0000-00000A7D0000}"/>
    <cellStyle name="표준 6 3 10" xfId="32005" xr:uid="{00000000-0005-0000-0000-00000B7D0000}"/>
    <cellStyle name="표준 6 3 10 2" xfId="32006" xr:uid="{00000000-0005-0000-0000-00000C7D0000}"/>
    <cellStyle name="표준 6 3 11" xfId="32007" xr:uid="{00000000-0005-0000-0000-00000D7D0000}"/>
    <cellStyle name="표준 6 3 12" xfId="32008" xr:uid="{00000000-0005-0000-0000-00000E7D0000}"/>
    <cellStyle name="표준 6 3 13" xfId="32009" xr:uid="{00000000-0005-0000-0000-00000F7D0000}"/>
    <cellStyle name="표준 6 3 14" xfId="32010" xr:uid="{00000000-0005-0000-0000-0000107D0000}"/>
    <cellStyle name="표준 6 3 15" xfId="32011" xr:uid="{00000000-0005-0000-0000-0000117D0000}"/>
    <cellStyle name="표준 6 3 2" xfId="32012" xr:uid="{00000000-0005-0000-0000-0000127D0000}"/>
    <cellStyle name="표준 6 3 2 10" xfId="32013" xr:uid="{00000000-0005-0000-0000-0000137D0000}"/>
    <cellStyle name="표준 6 3 2 11" xfId="32014" xr:uid="{00000000-0005-0000-0000-0000147D0000}"/>
    <cellStyle name="표준 6 3 2 12" xfId="32015" xr:uid="{00000000-0005-0000-0000-0000157D0000}"/>
    <cellStyle name="표준 6 3 2 13" xfId="32016" xr:uid="{00000000-0005-0000-0000-0000167D0000}"/>
    <cellStyle name="표준 6 3 2 14" xfId="32017" xr:uid="{00000000-0005-0000-0000-0000177D0000}"/>
    <cellStyle name="표준 6 3 2 2" xfId="32018" xr:uid="{00000000-0005-0000-0000-0000187D0000}"/>
    <cellStyle name="표준 6 3 2 2 10" xfId="32019" xr:uid="{00000000-0005-0000-0000-0000197D0000}"/>
    <cellStyle name="표준 6 3 2 2 2" xfId="32020" xr:uid="{00000000-0005-0000-0000-00001A7D0000}"/>
    <cellStyle name="표준 6 3 2 2 2 2" xfId="32021" xr:uid="{00000000-0005-0000-0000-00001B7D0000}"/>
    <cellStyle name="표준 6 3 2 2 2 2 2" xfId="32022" xr:uid="{00000000-0005-0000-0000-00001C7D0000}"/>
    <cellStyle name="표준 6 3 2 2 2 2 3" xfId="32023" xr:uid="{00000000-0005-0000-0000-00001D7D0000}"/>
    <cellStyle name="표준 6 3 2 2 2 2 4" xfId="32024" xr:uid="{00000000-0005-0000-0000-00001E7D0000}"/>
    <cellStyle name="표준 6 3 2 2 2 2 5" xfId="32025" xr:uid="{00000000-0005-0000-0000-00001F7D0000}"/>
    <cellStyle name="표준 6 3 2 2 2 3" xfId="32026" xr:uid="{00000000-0005-0000-0000-0000207D0000}"/>
    <cellStyle name="표준 6 3 2 2 2 4" xfId="32027" xr:uid="{00000000-0005-0000-0000-0000217D0000}"/>
    <cellStyle name="표준 6 3 2 2 2 5" xfId="32028" xr:uid="{00000000-0005-0000-0000-0000227D0000}"/>
    <cellStyle name="표준 6 3 2 2 2 6" xfId="32029" xr:uid="{00000000-0005-0000-0000-0000237D0000}"/>
    <cellStyle name="표준 6 3 2 2 2 7" xfId="32030" xr:uid="{00000000-0005-0000-0000-0000247D0000}"/>
    <cellStyle name="표준 6 3 2 2 3" xfId="32031" xr:uid="{00000000-0005-0000-0000-0000257D0000}"/>
    <cellStyle name="표준 6 3 2 2 3 2" xfId="32032" xr:uid="{00000000-0005-0000-0000-0000267D0000}"/>
    <cellStyle name="표준 6 3 2 2 3 3" xfId="32033" xr:uid="{00000000-0005-0000-0000-0000277D0000}"/>
    <cellStyle name="표준 6 3 2 2 3 4" xfId="32034" xr:uid="{00000000-0005-0000-0000-0000287D0000}"/>
    <cellStyle name="표준 6 3 2 2 3 5" xfId="32035" xr:uid="{00000000-0005-0000-0000-0000297D0000}"/>
    <cellStyle name="표준 6 3 2 2 3 6" xfId="32036" xr:uid="{00000000-0005-0000-0000-00002A7D0000}"/>
    <cellStyle name="표준 6 3 2 2 4" xfId="32037" xr:uid="{00000000-0005-0000-0000-00002B7D0000}"/>
    <cellStyle name="표준 6 3 2 2 4 2" xfId="32038" xr:uid="{00000000-0005-0000-0000-00002C7D0000}"/>
    <cellStyle name="표준 6 3 2 2 4 3" xfId="32039" xr:uid="{00000000-0005-0000-0000-00002D7D0000}"/>
    <cellStyle name="표준 6 3 2 2 5" xfId="32040" xr:uid="{00000000-0005-0000-0000-00002E7D0000}"/>
    <cellStyle name="표준 6 3 2 2 5 2" xfId="32041" xr:uid="{00000000-0005-0000-0000-00002F7D0000}"/>
    <cellStyle name="표준 6 3 2 2 6" xfId="32042" xr:uid="{00000000-0005-0000-0000-0000307D0000}"/>
    <cellStyle name="표준 6 3 2 2 7" xfId="32043" xr:uid="{00000000-0005-0000-0000-0000317D0000}"/>
    <cellStyle name="표준 6 3 2 2 8" xfId="32044" xr:uid="{00000000-0005-0000-0000-0000327D0000}"/>
    <cellStyle name="표준 6 3 2 2 9" xfId="32045" xr:uid="{00000000-0005-0000-0000-0000337D0000}"/>
    <cellStyle name="표준 6 3 2 3" xfId="32046" xr:uid="{00000000-0005-0000-0000-0000347D0000}"/>
    <cellStyle name="표준 6 3 2 3 10" xfId="32047" xr:uid="{00000000-0005-0000-0000-0000357D0000}"/>
    <cellStyle name="표준 6 3 2 3 2" xfId="32048" xr:uid="{00000000-0005-0000-0000-0000367D0000}"/>
    <cellStyle name="표준 6 3 2 3 2 2" xfId="32049" xr:uid="{00000000-0005-0000-0000-0000377D0000}"/>
    <cellStyle name="표준 6 3 2 3 2 2 2" xfId="32050" xr:uid="{00000000-0005-0000-0000-0000387D0000}"/>
    <cellStyle name="표준 6 3 2 3 2 2 3" xfId="32051" xr:uid="{00000000-0005-0000-0000-0000397D0000}"/>
    <cellStyle name="표준 6 3 2 3 2 2 4" xfId="32052" xr:uid="{00000000-0005-0000-0000-00003A7D0000}"/>
    <cellStyle name="표준 6 3 2 3 2 2 5" xfId="32053" xr:uid="{00000000-0005-0000-0000-00003B7D0000}"/>
    <cellStyle name="표준 6 3 2 3 2 3" xfId="32054" xr:uid="{00000000-0005-0000-0000-00003C7D0000}"/>
    <cellStyle name="표준 6 3 2 3 2 4" xfId="32055" xr:uid="{00000000-0005-0000-0000-00003D7D0000}"/>
    <cellStyle name="표준 6 3 2 3 2 5" xfId="32056" xr:uid="{00000000-0005-0000-0000-00003E7D0000}"/>
    <cellStyle name="표준 6 3 2 3 2 6" xfId="32057" xr:uid="{00000000-0005-0000-0000-00003F7D0000}"/>
    <cellStyle name="표준 6 3 2 3 2 7" xfId="32058" xr:uid="{00000000-0005-0000-0000-0000407D0000}"/>
    <cellStyle name="표준 6 3 2 3 3" xfId="32059" xr:uid="{00000000-0005-0000-0000-0000417D0000}"/>
    <cellStyle name="표준 6 3 2 3 3 2" xfId="32060" xr:uid="{00000000-0005-0000-0000-0000427D0000}"/>
    <cellStyle name="표준 6 3 2 3 3 3" xfId="32061" xr:uid="{00000000-0005-0000-0000-0000437D0000}"/>
    <cellStyle name="표준 6 3 2 3 3 4" xfId="32062" xr:uid="{00000000-0005-0000-0000-0000447D0000}"/>
    <cellStyle name="표준 6 3 2 3 3 5" xfId="32063" xr:uid="{00000000-0005-0000-0000-0000457D0000}"/>
    <cellStyle name="표준 6 3 2 3 3 6" xfId="32064" xr:uid="{00000000-0005-0000-0000-0000467D0000}"/>
    <cellStyle name="표준 6 3 2 3 4" xfId="32065" xr:uid="{00000000-0005-0000-0000-0000477D0000}"/>
    <cellStyle name="표준 6 3 2 3 4 2" xfId="32066" xr:uid="{00000000-0005-0000-0000-0000487D0000}"/>
    <cellStyle name="표준 6 3 2 3 4 3" xfId="32067" xr:uid="{00000000-0005-0000-0000-0000497D0000}"/>
    <cellStyle name="표준 6 3 2 3 5" xfId="32068" xr:uid="{00000000-0005-0000-0000-00004A7D0000}"/>
    <cellStyle name="표준 6 3 2 3 5 2" xfId="32069" xr:uid="{00000000-0005-0000-0000-00004B7D0000}"/>
    <cellStyle name="표준 6 3 2 3 6" xfId="32070" xr:uid="{00000000-0005-0000-0000-00004C7D0000}"/>
    <cellStyle name="표준 6 3 2 3 7" xfId="32071" xr:uid="{00000000-0005-0000-0000-00004D7D0000}"/>
    <cellStyle name="표준 6 3 2 3 8" xfId="32072" xr:uid="{00000000-0005-0000-0000-00004E7D0000}"/>
    <cellStyle name="표준 6 3 2 3 9" xfId="32073" xr:uid="{00000000-0005-0000-0000-00004F7D0000}"/>
    <cellStyle name="표준 6 3 2 4" xfId="32074" xr:uid="{00000000-0005-0000-0000-0000507D0000}"/>
    <cellStyle name="표준 6 3 2 4 10" xfId="32075" xr:uid="{00000000-0005-0000-0000-0000517D0000}"/>
    <cellStyle name="표준 6 3 2 4 2" xfId="32076" xr:uid="{00000000-0005-0000-0000-0000527D0000}"/>
    <cellStyle name="표준 6 3 2 4 2 2" xfId="32077" xr:uid="{00000000-0005-0000-0000-0000537D0000}"/>
    <cellStyle name="표준 6 3 2 4 2 3" xfId="32078" xr:uid="{00000000-0005-0000-0000-0000547D0000}"/>
    <cellStyle name="표준 6 3 2 4 2 4" xfId="32079" xr:uid="{00000000-0005-0000-0000-0000557D0000}"/>
    <cellStyle name="표준 6 3 2 4 2 5" xfId="32080" xr:uid="{00000000-0005-0000-0000-0000567D0000}"/>
    <cellStyle name="표준 6 3 2 4 2 6" xfId="32081" xr:uid="{00000000-0005-0000-0000-0000577D0000}"/>
    <cellStyle name="표준 6 3 2 4 3" xfId="32082" xr:uid="{00000000-0005-0000-0000-0000587D0000}"/>
    <cellStyle name="표준 6 3 2 4 3 2" xfId="32083" xr:uid="{00000000-0005-0000-0000-0000597D0000}"/>
    <cellStyle name="표준 6 3 2 4 3 3" xfId="32084" xr:uid="{00000000-0005-0000-0000-00005A7D0000}"/>
    <cellStyle name="표준 6 3 2 4 4" xfId="32085" xr:uid="{00000000-0005-0000-0000-00005B7D0000}"/>
    <cellStyle name="표준 6 3 2 4 4 2" xfId="32086" xr:uid="{00000000-0005-0000-0000-00005C7D0000}"/>
    <cellStyle name="표준 6 3 2 4 4 3" xfId="32087" xr:uid="{00000000-0005-0000-0000-00005D7D0000}"/>
    <cellStyle name="표준 6 3 2 4 5" xfId="32088" xr:uid="{00000000-0005-0000-0000-00005E7D0000}"/>
    <cellStyle name="표준 6 3 2 4 5 2" xfId="32089" xr:uid="{00000000-0005-0000-0000-00005F7D0000}"/>
    <cellStyle name="표준 6 3 2 4 6" xfId="32090" xr:uid="{00000000-0005-0000-0000-0000607D0000}"/>
    <cellStyle name="표준 6 3 2 4 7" xfId="32091" xr:uid="{00000000-0005-0000-0000-0000617D0000}"/>
    <cellStyle name="표준 6 3 2 4 8" xfId="32092" xr:uid="{00000000-0005-0000-0000-0000627D0000}"/>
    <cellStyle name="표준 6 3 2 4 9" xfId="32093" xr:uid="{00000000-0005-0000-0000-0000637D0000}"/>
    <cellStyle name="표준 6 3 2 5" xfId="32094" xr:uid="{00000000-0005-0000-0000-0000647D0000}"/>
    <cellStyle name="표준 6 3 2 5 10" xfId="32095" xr:uid="{00000000-0005-0000-0000-0000657D0000}"/>
    <cellStyle name="표준 6 3 2 5 2" xfId="32096" xr:uid="{00000000-0005-0000-0000-0000667D0000}"/>
    <cellStyle name="표준 6 3 2 5 2 2" xfId="32097" xr:uid="{00000000-0005-0000-0000-0000677D0000}"/>
    <cellStyle name="표준 6 3 2 5 2 3" xfId="32098" xr:uid="{00000000-0005-0000-0000-0000687D0000}"/>
    <cellStyle name="표준 6 3 2 5 3" xfId="32099" xr:uid="{00000000-0005-0000-0000-0000697D0000}"/>
    <cellStyle name="표준 6 3 2 5 3 2" xfId="32100" xr:uid="{00000000-0005-0000-0000-00006A7D0000}"/>
    <cellStyle name="표준 6 3 2 5 3 3" xfId="32101" xr:uid="{00000000-0005-0000-0000-00006B7D0000}"/>
    <cellStyle name="표준 6 3 2 5 4" xfId="32102" xr:uid="{00000000-0005-0000-0000-00006C7D0000}"/>
    <cellStyle name="표준 6 3 2 5 4 2" xfId="32103" xr:uid="{00000000-0005-0000-0000-00006D7D0000}"/>
    <cellStyle name="표준 6 3 2 5 5" xfId="32104" xr:uid="{00000000-0005-0000-0000-00006E7D0000}"/>
    <cellStyle name="표준 6 3 2 5 5 2" xfId="32105" xr:uid="{00000000-0005-0000-0000-00006F7D0000}"/>
    <cellStyle name="표준 6 3 2 5 6" xfId="32106" xr:uid="{00000000-0005-0000-0000-0000707D0000}"/>
    <cellStyle name="표준 6 3 2 5 7" xfId="32107" xr:uid="{00000000-0005-0000-0000-0000717D0000}"/>
    <cellStyle name="표준 6 3 2 5 8" xfId="32108" xr:uid="{00000000-0005-0000-0000-0000727D0000}"/>
    <cellStyle name="표준 6 3 2 5 9" xfId="32109" xr:uid="{00000000-0005-0000-0000-0000737D0000}"/>
    <cellStyle name="표준 6 3 2 6" xfId="32110" xr:uid="{00000000-0005-0000-0000-0000747D0000}"/>
    <cellStyle name="표준 6 3 2 6 2" xfId="32111" xr:uid="{00000000-0005-0000-0000-0000757D0000}"/>
    <cellStyle name="표준 6 3 2 6 3" xfId="32112" xr:uid="{00000000-0005-0000-0000-0000767D0000}"/>
    <cellStyle name="표준 6 3 2 7" xfId="32113" xr:uid="{00000000-0005-0000-0000-0000777D0000}"/>
    <cellStyle name="표준 6 3 2 7 2" xfId="32114" xr:uid="{00000000-0005-0000-0000-0000787D0000}"/>
    <cellStyle name="표준 6 3 2 7 3" xfId="32115" xr:uid="{00000000-0005-0000-0000-0000797D0000}"/>
    <cellStyle name="표준 6 3 2 8" xfId="32116" xr:uid="{00000000-0005-0000-0000-00007A7D0000}"/>
    <cellStyle name="표준 6 3 2 8 2" xfId="32117" xr:uid="{00000000-0005-0000-0000-00007B7D0000}"/>
    <cellStyle name="표준 6 3 2 8 3" xfId="32118" xr:uid="{00000000-0005-0000-0000-00007C7D0000}"/>
    <cellStyle name="표준 6 3 2 9" xfId="32119" xr:uid="{00000000-0005-0000-0000-00007D7D0000}"/>
    <cellStyle name="표준 6 3 2 9 2" xfId="32120" xr:uid="{00000000-0005-0000-0000-00007E7D0000}"/>
    <cellStyle name="표준 6 3 3" xfId="32121" xr:uid="{00000000-0005-0000-0000-00007F7D0000}"/>
    <cellStyle name="표준 6 3 3 10" xfId="32122" xr:uid="{00000000-0005-0000-0000-0000807D0000}"/>
    <cellStyle name="표준 6 3 3 2" xfId="32123" xr:uid="{00000000-0005-0000-0000-0000817D0000}"/>
    <cellStyle name="표준 6 3 3 2 2" xfId="32124" xr:uid="{00000000-0005-0000-0000-0000827D0000}"/>
    <cellStyle name="표준 6 3 3 2 2 2" xfId="32125" xr:uid="{00000000-0005-0000-0000-0000837D0000}"/>
    <cellStyle name="표준 6 3 3 2 2 3" xfId="32126" xr:uid="{00000000-0005-0000-0000-0000847D0000}"/>
    <cellStyle name="표준 6 3 3 2 2 4" xfId="32127" xr:uid="{00000000-0005-0000-0000-0000857D0000}"/>
    <cellStyle name="표준 6 3 3 2 2 5" xfId="32128" xr:uid="{00000000-0005-0000-0000-0000867D0000}"/>
    <cellStyle name="표준 6 3 3 2 3" xfId="32129" xr:uid="{00000000-0005-0000-0000-0000877D0000}"/>
    <cellStyle name="표준 6 3 3 2 4" xfId="32130" xr:uid="{00000000-0005-0000-0000-0000887D0000}"/>
    <cellStyle name="표준 6 3 3 2 5" xfId="32131" xr:uid="{00000000-0005-0000-0000-0000897D0000}"/>
    <cellStyle name="표준 6 3 3 2 6" xfId="32132" xr:uid="{00000000-0005-0000-0000-00008A7D0000}"/>
    <cellStyle name="표준 6 3 3 2 7" xfId="32133" xr:uid="{00000000-0005-0000-0000-00008B7D0000}"/>
    <cellStyle name="표준 6 3 3 3" xfId="32134" xr:uid="{00000000-0005-0000-0000-00008C7D0000}"/>
    <cellStyle name="표준 6 3 3 3 2" xfId="32135" xr:uid="{00000000-0005-0000-0000-00008D7D0000}"/>
    <cellStyle name="표준 6 3 3 3 3" xfId="32136" xr:uid="{00000000-0005-0000-0000-00008E7D0000}"/>
    <cellStyle name="표준 6 3 3 3 4" xfId="32137" xr:uid="{00000000-0005-0000-0000-00008F7D0000}"/>
    <cellStyle name="표준 6 3 3 3 5" xfId="32138" xr:uid="{00000000-0005-0000-0000-0000907D0000}"/>
    <cellStyle name="표준 6 3 3 3 6" xfId="32139" xr:uid="{00000000-0005-0000-0000-0000917D0000}"/>
    <cellStyle name="표준 6 3 3 4" xfId="32140" xr:uid="{00000000-0005-0000-0000-0000927D0000}"/>
    <cellStyle name="표준 6 3 3 4 2" xfId="32141" xr:uid="{00000000-0005-0000-0000-0000937D0000}"/>
    <cellStyle name="표준 6 3 3 4 3" xfId="32142" xr:uid="{00000000-0005-0000-0000-0000947D0000}"/>
    <cellStyle name="표준 6 3 3 5" xfId="32143" xr:uid="{00000000-0005-0000-0000-0000957D0000}"/>
    <cellStyle name="표준 6 3 3 5 2" xfId="32144" xr:uid="{00000000-0005-0000-0000-0000967D0000}"/>
    <cellStyle name="표준 6 3 3 6" xfId="32145" xr:uid="{00000000-0005-0000-0000-0000977D0000}"/>
    <cellStyle name="표준 6 3 3 7" xfId="32146" xr:uid="{00000000-0005-0000-0000-0000987D0000}"/>
    <cellStyle name="표준 6 3 3 8" xfId="32147" xr:uid="{00000000-0005-0000-0000-0000997D0000}"/>
    <cellStyle name="표준 6 3 3 9" xfId="32148" xr:uid="{00000000-0005-0000-0000-00009A7D0000}"/>
    <cellStyle name="표준 6 3 4" xfId="32149" xr:uid="{00000000-0005-0000-0000-00009B7D0000}"/>
    <cellStyle name="표준 6 3 4 10" xfId="32150" xr:uid="{00000000-0005-0000-0000-00009C7D0000}"/>
    <cellStyle name="표준 6 3 4 2" xfId="32151" xr:uid="{00000000-0005-0000-0000-00009D7D0000}"/>
    <cellStyle name="표준 6 3 4 2 2" xfId="32152" xr:uid="{00000000-0005-0000-0000-00009E7D0000}"/>
    <cellStyle name="표준 6 3 4 2 2 2" xfId="32153" xr:uid="{00000000-0005-0000-0000-00009F7D0000}"/>
    <cellStyle name="표준 6 3 4 2 2 3" xfId="32154" xr:uid="{00000000-0005-0000-0000-0000A07D0000}"/>
    <cellStyle name="표준 6 3 4 2 2 4" xfId="32155" xr:uid="{00000000-0005-0000-0000-0000A17D0000}"/>
    <cellStyle name="표준 6 3 4 2 2 5" xfId="32156" xr:uid="{00000000-0005-0000-0000-0000A27D0000}"/>
    <cellStyle name="표준 6 3 4 2 3" xfId="32157" xr:uid="{00000000-0005-0000-0000-0000A37D0000}"/>
    <cellStyle name="표준 6 3 4 2 4" xfId="32158" xr:uid="{00000000-0005-0000-0000-0000A47D0000}"/>
    <cellStyle name="표준 6 3 4 2 5" xfId="32159" xr:uid="{00000000-0005-0000-0000-0000A57D0000}"/>
    <cellStyle name="표준 6 3 4 2 6" xfId="32160" xr:uid="{00000000-0005-0000-0000-0000A67D0000}"/>
    <cellStyle name="표준 6 3 4 2 7" xfId="32161" xr:uid="{00000000-0005-0000-0000-0000A77D0000}"/>
    <cellStyle name="표준 6 3 4 3" xfId="32162" xr:uid="{00000000-0005-0000-0000-0000A87D0000}"/>
    <cellStyle name="표준 6 3 4 3 2" xfId="32163" xr:uid="{00000000-0005-0000-0000-0000A97D0000}"/>
    <cellStyle name="표준 6 3 4 3 3" xfId="32164" xr:uid="{00000000-0005-0000-0000-0000AA7D0000}"/>
    <cellStyle name="표준 6 3 4 3 4" xfId="32165" xr:uid="{00000000-0005-0000-0000-0000AB7D0000}"/>
    <cellStyle name="표준 6 3 4 3 5" xfId="32166" xr:uid="{00000000-0005-0000-0000-0000AC7D0000}"/>
    <cellStyle name="표준 6 3 4 3 6" xfId="32167" xr:uid="{00000000-0005-0000-0000-0000AD7D0000}"/>
    <cellStyle name="표준 6 3 4 4" xfId="32168" xr:uid="{00000000-0005-0000-0000-0000AE7D0000}"/>
    <cellStyle name="표준 6 3 4 4 2" xfId="32169" xr:uid="{00000000-0005-0000-0000-0000AF7D0000}"/>
    <cellStyle name="표준 6 3 4 4 3" xfId="32170" xr:uid="{00000000-0005-0000-0000-0000B07D0000}"/>
    <cellStyle name="표준 6 3 4 5" xfId="32171" xr:uid="{00000000-0005-0000-0000-0000B17D0000}"/>
    <cellStyle name="표준 6 3 4 5 2" xfId="32172" xr:uid="{00000000-0005-0000-0000-0000B27D0000}"/>
    <cellStyle name="표준 6 3 4 6" xfId="32173" xr:uid="{00000000-0005-0000-0000-0000B37D0000}"/>
    <cellStyle name="표준 6 3 4 7" xfId="32174" xr:uid="{00000000-0005-0000-0000-0000B47D0000}"/>
    <cellStyle name="표준 6 3 4 8" xfId="32175" xr:uid="{00000000-0005-0000-0000-0000B57D0000}"/>
    <cellStyle name="표준 6 3 4 9" xfId="32176" xr:uid="{00000000-0005-0000-0000-0000B67D0000}"/>
    <cellStyle name="표준 6 3 5" xfId="32177" xr:uid="{00000000-0005-0000-0000-0000B77D0000}"/>
    <cellStyle name="표준 6 3 5 10" xfId="32178" xr:uid="{00000000-0005-0000-0000-0000B87D0000}"/>
    <cellStyle name="표준 6 3 5 2" xfId="32179" xr:uid="{00000000-0005-0000-0000-0000B97D0000}"/>
    <cellStyle name="표준 6 3 5 2 2" xfId="32180" xr:uid="{00000000-0005-0000-0000-0000BA7D0000}"/>
    <cellStyle name="표준 6 3 5 2 3" xfId="32181" xr:uid="{00000000-0005-0000-0000-0000BB7D0000}"/>
    <cellStyle name="표준 6 3 5 2 4" xfId="32182" xr:uid="{00000000-0005-0000-0000-0000BC7D0000}"/>
    <cellStyle name="표준 6 3 5 2 5" xfId="32183" xr:uid="{00000000-0005-0000-0000-0000BD7D0000}"/>
    <cellStyle name="표준 6 3 5 2 6" xfId="32184" xr:uid="{00000000-0005-0000-0000-0000BE7D0000}"/>
    <cellStyle name="표준 6 3 5 3" xfId="32185" xr:uid="{00000000-0005-0000-0000-0000BF7D0000}"/>
    <cellStyle name="표준 6 3 5 3 2" xfId="32186" xr:uid="{00000000-0005-0000-0000-0000C07D0000}"/>
    <cellStyle name="표준 6 3 5 3 3" xfId="32187" xr:uid="{00000000-0005-0000-0000-0000C17D0000}"/>
    <cellStyle name="표준 6 3 5 4" xfId="32188" xr:uid="{00000000-0005-0000-0000-0000C27D0000}"/>
    <cellStyle name="표준 6 3 5 4 2" xfId="32189" xr:uid="{00000000-0005-0000-0000-0000C37D0000}"/>
    <cellStyle name="표준 6 3 5 4 3" xfId="32190" xr:uid="{00000000-0005-0000-0000-0000C47D0000}"/>
    <cellStyle name="표준 6 3 5 5" xfId="32191" xr:uid="{00000000-0005-0000-0000-0000C57D0000}"/>
    <cellStyle name="표준 6 3 5 5 2" xfId="32192" xr:uid="{00000000-0005-0000-0000-0000C67D0000}"/>
    <cellStyle name="표준 6 3 5 6" xfId="32193" xr:uid="{00000000-0005-0000-0000-0000C77D0000}"/>
    <cellStyle name="표준 6 3 5 7" xfId="32194" xr:uid="{00000000-0005-0000-0000-0000C87D0000}"/>
    <cellStyle name="표준 6 3 5 8" xfId="32195" xr:uid="{00000000-0005-0000-0000-0000C97D0000}"/>
    <cellStyle name="표준 6 3 5 9" xfId="32196" xr:uid="{00000000-0005-0000-0000-0000CA7D0000}"/>
    <cellStyle name="표준 6 3 6" xfId="32197" xr:uid="{00000000-0005-0000-0000-0000CB7D0000}"/>
    <cellStyle name="표준 6 3 6 10" xfId="32198" xr:uid="{00000000-0005-0000-0000-0000CC7D0000}"/>
    <cellStyle name="표준 6 3 6 2" xfId="32199" xr:uid="{00000000-0005-0000-0000-0000CD7D0000}"/>
    <cellStyle name="표준 6 3 6 2 2" xfId="32200" xr:uid="{00000000-0005-0000-0000-0000CE7D0000}"/>
    <cellStyle name="표준 6 3 6 2 3" xfId="32201" xr:uid="{00000000-0005-0000-0000-0000CF7D0000}"/>
    <cellStyle name="표준 6 3 6 3" xfId="32202" xr:uid="{00000000-0005-0000-0000-0000D07D0000}"/>
    <cellStyle name="표준 6 3 6 3 2" xfId="32203" xr:uid="{00000000-0005-0000-0000-0000D17D0000}"/>
    <cellStyle name="표준 6 3 6 3 3" xfId="32204" xr:uid="{00000000-0005-0000-0000-0000D27D0000}"/>
    <cellStyle name="표준 6 3 6 4" xfId="32205" xr:uid="{00000000-0005-0000-0000-0000D37D0000}"/>
    <cellStyle name="표준 6 3 6 4 2" xfId="32206" xr:uid="{00000000-0005-0000-0000-0000D47D0000}"/>
    <cellStyle name="표준 6 3 6 5" xfId="32207" xr:uid="{00000000-0005-0000-0000-0000D57D0000}"/>
    <cellStyle name="표준 6 3 6 5 2" xfId="32208" xr:uid="{00000000-0005-0000-0000-0000D67D0000}"/>
    <cellStyle name="표준 6 3 6 6" xfId="32209" xr:uid="{00000000-0005-0000-0000-0000D77D0000}"/>
    <cellStyle name="표준 6 3 6 7" xfId="32210" xr:uid="{00000000-0005-0000-0000-0000D87D0000}"/>
    <cellStyle name="표준 6 3 6 8" xfId="32211" xr:uid="{00000000-0005-0000-0000-0000D97D0000}"/>
    <cellStyle name="표준 6 3 6 9" xfId="32212" xr:uid="{00000000-0005-0000-0000-0000DA7D0000}"/>
    <cellStyle name="표준 6 3 7" xfId="32213" xr:uid="{00000000-0005-0000-0000-0000DB7D0000}"/>
    <cellStyle name="표준 6 3 7 2" xfId="32214" xr:uid="{00000000-0005-0000-0000-0000DC7D0000}"/>
    <cellStyle name="표준 6 3 7 3" xfId="32215" xr:uid="{00000000-0005-0000-0000-0000DD7D0000}"/>
    <cellStyle name="표준 6 3 8" xfId="32216" xr:uid="{00000000-0005-0000-0000-0000DE7D0000}"/>
    <cellStyle name="표준 6 3 8 2" xfId="32217" xr:uid="{00000000-0005-0000-0000-0000DF7D0000}"/>
    <cellStyle name="표준 6 3 8 3" xfId="32218" xr:uid="{00000000-0005-0000-0000-0000E07D0000}"/>
    <cellStyle name="표준 6 3 9" xfId="32219" xr:uid="{00000000-0005-0000-0000-0000E17D0000}"/>
    <cellStyle name="표준 6 3 9 2" xfId="32220" xr:uid="{00000000-0005-0000-0000-0000E27D0000}"/>
    <cellStyle name="표준 6 3 9 3" xfId="32221" xr:uid="{00000000-0005-0000-0000-0000E37D0000}"/>
    <cellStyle name="표준 6 4" xfId="32222" xr:uid="{00000000-0005-0000-0000-0000E47D0000}"/>
    <cellStyle name="표준 6 4 10" xfId="32223" xr:uid="{00000000-0005-0000-0000-0000E57D0000}"/>
    <cellStyle name="표준 6 4 10 2" xfId="32224" xr:uid="{00000000-0005-0000-0000-0000E67D0000}"/>
    <cellStyle name="표준 6 4 11" xfId="32225" xr:uid="{00000000-0005-0000-0000-0000E77D0000}"/>
    <cellStyle name="표준 6 4 12" xfId="32226" xr:uid="{00000000-0005-0000-0000-0000E87D0000}"/>
    <cellStyle name="표준 6 4 13" xfId="32227" xr:uid="{00000000-0005-0000-0000-0000E97D0000}"/>
    <cellStyle name="표준 6 4 14" xfId="32228" xr:uid="{00000000-0005-0000-0000-0000EA7D0000}"/>
    <cellStyle name="표준 6 4 15" xfId="32229" xr:uid="{00000000-0005-0000-0000-0000EB7D0000}"/>
    <cellStyle name="표준 6 4 2" xfId="32230" xr:uid="{00000000-0005-0000-0000-0000EC7D0000}"/>
    <cellStyle name="표준 6 4 2 10" xfId="32231" xr:uid="{00000000-0005-0000-0000-0000ED7D0000}"/>
    <cellStyle name="표준 6 4 2 11" xfId="32232" xr:uid="{00000000-0005-0000-0000-0000EE7D0000}"/>
    <cellStyle name="표준 6 4 2 12" xfId="32233" xr:uid="{00000000-0005-0000-0000-0000EF7D0000}"/>
    <cellStyle name="표준 6 4 2 2" xfId="32234" xr:uid="{00000000-0005-0000-0000-0000F07D0000}"/>
    <cellStyle name="표준 6 4 2 2 10" xfId="32235" xr:uid="{00000000-0005-0000-0000-0000F17D0000}"/>
    <cellStyle name="표준 6 4 2 2 2" xfId="32236" xr:uid="{00000000-0005-0000-0000-0000F27D0000}"/>
    <cellStyle name="표준 6 4 2 2 2 2" xfId="32237" xr:uid="{00000000-0005-0000-0000-0000F37D0000}"/>
    <cellStyle name="표준 6 4 2 2 2 2 2" xfId="32238" xr:uid="{00000000-0005-0000-0000-0000F47D0000}"/>
    <cellStyle name="표준 6 4 2 2 2 2 3" xfId="32239" xr:uid="{00000000-0005-0000-0000-0000F57D0000}"/>
    <cellStyle name="표준 6 4 2 2 2 2 4" xfId="32240" xr:uid="{00000000-0005-0000-0000-0000F67D0000}"/>
    <cellStyle name="표준 6 4 2 2 2 2 5" xfId="32241" xr:uid="{00000000-0005-0000-0000-0000F77D0000}"/>
    <cellStyle name="표준 6 4 2 2 2 3" xfId="32242" xr:uid="{00000000-0005-0000-0000-0000F87D0000}"/>
    <cellStyle name="표준 6 4 2 2 2 4" xfId="32243" xr:uid="{00000000-0005-0000-0000-0000F97D0000}"/>
    <cellStyle name="표준 6 4 2 2 2 5" xfId="32244" xr:uid="{00000000-0005-0000-0000-0000FA7D0000}"/>
    <cellStyle name="표준 6 4 2 2 2 6" xfId="32245" xr:uid="{00000000-0005-0000-0000-0000FB7D0000}"/>
    <cellStyle name="표준 6 4 2 2 2 7" xfId="32246" xr:uid="{00000000-0005-0000-0000-0000FC7D0000}"/>
    <cellStyle name="표준 6 4 2 2 3" xfId="32247" xr:uid="{00000000-0005-0000-0000-0000FD7D0000}"/>
    <cellStyle name="표준 6 4 2 2 3 2" xfId="32248" xr:uid="{00000000-0005-0000-0000-0000FE7D0000}"/>
    <cellStyle name="표준 6 4 2 2 3 3" xfId="32249" xr:uid="{00000000-0005-0000-0000-0000FF7D0000}"/>
    <cellStyle name="표준 6 4 2 2 3 4" xfId="32250" xr:uid="{00000000-0005-0000-0000-0000007E0000}"/>
    <cellStyle name="표준 6 4 2 2 3 5" xfId="32251" xr:uid="{00000000-0005-0000-0000-0000017E0000}"/>
    <cellStyle name="표준 6 4 2 2 3 6" xfId="32252" xr:uid="{00000000-0005-0000-0000-0000027E0000}"/>
    <cellStyle name="표준 6 4 2 2 4" xfId="32253" xr:uid="{00000000-0005-0000-0000-0000037E0000}"/>
    <cellStyle name="표준 6 4 2 2 4 2" xfId="32254" xr:uid="{00000000-0005-0000-0000-0000047E0000}"/>
    <cellStyle name="표준 6 4 2 2 5" xfId="32255" xr:uid="{00000000-0005-0000-0000-0000057E0000}"/>
    <cellStyle name="표준 6 4 2 2 5 2" xfId="32256" xr:uid="{00000000-0005-0000-0000-0000067E0000}"/>
    <cellStyle name="표준 6 4 2 2 6" xfId="32257" xr:uid="{00000000-0005-0000-0000-0000077E0000}"/>
    <cellStyle name="표준 6 4 2 2 7" xfId="32258" xr:uid="{00000000-0005-0000-0000-0000087E0000}"/>
    <cellStyle name="표준 6 4 2 2 8" xfId="32259" xr:uid="{00000000-0005-0000-0000-0000097E0000}"/>
    <cellStyle name="표준 6 4 2 2 9" xfId="32260" xr:uid="{00000000-0005-0000-0000-00000A7E0000}"/>
    <cellStyle name="표준 6 4 2 3" xfId="32261" xr:uid="{00000000-0005-0000-0000-00000B7E0000}"/>
    <cellStyle name="표준 6 4 2 3 10" xfId="32262" xr:uid="{00000000-0005-0000-0000-00000C7E0000}"/>
    <cellStyle name="표준 6 4 2 3 2" xfId="32263" xr:uid="{00000000-0005-0000-0000-00000D7E0000}"/>
    <cellStyle name="표준 6 4 2 3 2 2" xfId="32264" xr:uid="{00000000-0005-0000-0000-00000E7E0000}"/>
    <cellStyle name="표준 6 4 2 3 2 3" xfId="32265" xr:uid="{00000000-0005-0000-0000-00000F7E0000}"/>
    <cellStyle name="표준 6 4 2 3 2 4" xfId="32266" xr:uid="{00000000-0005-0000-0000-0000107E0000}"/>
    <cellStyle name="표준 6 4 2 3 2 5" xfId="32267" xr:uid="{00000000-0005-0000-0000-0000117E0000}"/>
    <cellStyle name="표준 6 4 2 3 2 6" xfId="32268" xr:uid="{00000000-0005-0000-0000-0000127E0000}"/>
    <cellStyle name="표준 6 4 2 3 3" xfId="32269" xr:uid="{00000000-0005-0000-0000-0000137E0000}"/>
    <cellStyle name="표준 6 4 2 3 3 2" xfId="32270" xr:uid="{00000000-0005-0000-0000-0000147E0000}"/>
    <cellStyle name="표준 6 4 2 3 4" xfId="32271" xr:uid="{00000000-0005-0000-0000-0000157E0000}"/>
    <cellStyle name="표준 6 4 2 3 4 2" xfId="32272" xr:uid="{00000000-0005-0000-0000-0000167E0000}"/>
    <cellStyle name="표준 6 4 2 3 5" xfId="32273" xr:uid="{00000000-0005-0000-0000-0000177E0000}"/>
    <cellStyle name="표준 6 4 2 3 5 2" xfId="32274" xr:uid="{00000000-0005-0000-0000-0000187E0000}"/>
    <cellStyle name="표준 6 4 2 3 6" xfId="32275" xr:uid="{00000000-0005-0000-0000-0000197E0000}"/>
    <cellStyle name="표준 6 4 2 3 7" xfId="32276" xr:uid="{00000000-0005-0000-0000-00001A7E0000}"/>
    <cellStyle name="표준 6 4 2 3 8" xfId="32277" xr:uid="{00000000-0005-0000-0000-00001B7E0000}"/>
    <cellStyle name="표준 6 4 2 3 9" xfId="32278" xr:uid="{00000000-0005-0000-0000-00001C7E0000}"/>
    <cellStyle name="표준 6 4 2 4" xfId="32279" xr:uid="{00000000-0005-0000-0000-00001D7E0000}"/>
    <cellStyle name="표준 6 4 2 4 2" xfId="32280" xr:uid="{00000000-0005-0000-0000-00001E7E0000}"/>
    <cellStyle name="표준 6 4 2 4 3" xfId="32281" xr:uid="{00000000-0005-0000-0000-00001F7E0000}"/>
    <cellStyle name="표준 6 4 2 4 4" xfId="32282" xr:uid="{00000000-0005-0000-0000-0000207E0000}"/>
    <cellStyle name="표준 6 4 2 4 5" xfId="32283" xr:uid="{00000000-0005-0000-0000-0000217E0000}"/>
    <cellStyle name="표준 6 4 2 4 6" xfId="32284" xr:uid="{00000000-0005-0000-0000-0000227E0000}"/>
    <cellStyle name="표준 6 4 2 5" xfId="32285" xr:uid="{00000000-0005-0000-0000-0000237E0000}"/>
    <cellStyle name="표준 6 4 2 5 2" xfId="32286" xr:uid="{00000000-0005-0000-0000-0000247E0000}"/>
    <cellStyle name="표준 6 4 2 6" xfId="32287" xr:uid="{00000000-0005-0000-0000-0000257E0000}"/>
    <cellStyle name="표준 6 4 2 6 2" xfId="32288" xr:uid="{00000000-0005-0000-0000-0000267E0000}"/>
    <cellStyle name="표준 6 4 2 7" xfId="32289" xr:uid="{00000000-0005-0000-0000-0000277E0000}"/>
    <cellStyle name="표준 6 4 2 7 2" xfId="32290" xr:uid="{00000000-0005-0000-0000-0000287E0000}"/>
    <cellStyle name="표준 6 4 2 8" xfId="32291" xr:uid="{00000000-0005-0000-0000-0000297E0000}"/>
    <cellStyle name="표준 6 4 2 9" xfId="32292" xr:uid="{00000000-0005-0000-0000-00002A7E0000}"/>
    <cellStyle name="표준 6 4 3" xfId="32293" xr:uid="{00000000-0005-0000-0000-00002B7E0000}"/>
    <cellStyle name="표준 6 4 3 10" xfId="32294" xr:uid="{00000000-0005-0000-0000-00002C7E0000}"/>
    <cellStyle name="표준 6 4 3 2" xfId="32295" xr:uid="{00000000-0005-0000-0000-00002D7E0000}"/>
    <cellStyle name="표준 6 4 3 2 2" xfId="32296" xr:uid="{00000000-0005-0000-0000-00002E7E0000}"/>
    <cellStyle name="표준 6 4 3 2 2 2" xfId="32297" xr:uid="{00000000-0005-0000-0000-00002F7E0000}"/>
    <cellStyle name="표준 6 4 3 2 2 3" xfId="32298" xr:uid="{00000000-0005-0000-0000-0000307E0000}"/>
    <cellStyle name="표준 6 4 3 2 2 4" xfId="32299" xr:uid="{00000000-0005-0000-0000-0000317E0000}"/>
    <cellStyle name="표준 6 4 3 2 2 5" xfId="32300" xr:uid="{00000000-0005-0000-0000-0000327E0000}"/>
    <cellStyle name="표준 6 4 3 2 3" xfId="32301" xr:uid="{00000000-0005-0000-0000-0000337E0000}"/>
    <cellStyle name="표준 6 4 3 2 4" xfId="32302" xr:uid="{00000000-0005-0000-0000-0000347E0000}"/>
    <cellStyle name="표준 6 4 3 2 5" xfId="32303" xr:uid="{00000000-0005-0000-0000-0000357E0000}"/>
    <cellStyle name="표준 6 4 3 2 6" xfId="32304" xr:uid="{00000000-0005-0000-0000-0000367E0000}"/>
    <cellStyle name="표준 6 4 3 2 7" xfId="32305" xr:uid="{00000000-0005-0000-0000-0000377E0000}"/>
    <cellStyle name="표준 6 4 3 3" xfId="32306" xr:uid="{00000000-0005-0000-0000-0000387E0000}"/>
    <cellStyle name="표준 6 4 3 3 2" xfId="32307" xr:uid="{00000000-0005-0000-0000-0000397E0000}"/>
    <cellStyle name="표준 6 4 3 3 3" xfId="32308" xr:uid="{00000000-0005-0000-0000-00003A7E0000}"/>
    <cellStyle name="표준 6 4 3 3 4" xfId="32309" xr:uid="{00000000-0005-0000-0000-00003B7E0000}"/>
    <cellStyle name="표준 6 4 3 3 5" xfId="32310" xr:uid="{00000000-0005-0000-0000-00003C7E0000}"/>
    <cellStyle name="표준 6 4 3 3 6" xfId="32311" xr:uid="{00000000-0005-0000-0000-00003D7E0000}"/>
    <cellStyle name="표준 6 4 3 4" xfId="32312" xr:uid="{00000000-0005-0000-0000-00003E7E0000}"/>
    <cellStyle name="표준 6 4 3 4 2" xfId="32313" xr:uid="{00000000-0005-0000-0000-00003F7E0000}"/>
    <cellStyle name="표준 6 4 3 4 3" xfId="32314" xr:uid="{00000000-0005-0000-0000-0000407E0000}"/>
    <cellStyle name="표준 6 4 3 5" xfId="32315" xr:uid="{00000000-0005-0000-0000-0000417E0000}"/>
    <cellStyle name="표준 6 4 3 5 2" xfId="32316" xr:uid="{00000000-0005-0000-0000-0000427E0000}"/>
    <cellStyle name="표준 6 4 3 6" xfId="32317" xr:uid="{00000000-0005-0000-0000-0000437E0000}"/>
    <cellStyle name="표준 6 4 3 7" xfId="32318" xr:uid="{00000000-0005-0000-0000-0000447E0000}"/>
    <cellStyle name="표준 6 4 3 8" xfId="32319" xr:uid="{00000000-0005-0000-0000-0000457E0000}"/>
    <cellStyle name="표준 6 4 3 9" xfId="32320" xr:uid="{00000000-0005-0000-0000-0000467E0000}"/>
    <cellStyle name="표준 6 4 4" xfId="32321" xr:uid="{00000000-0005-0000-0000-0000477E0000}"/>
    <cellStyle name="표준 6 4 4 10" xfId="32322" xr:uid="{00000000-0005-0000-0000-0000487E0000}"/>
    <cellStyle name="표준 6 4 4 2" xfId="32323" xr:uid="{00000000-0005-0000-0000-0000497E0000}"/>
    <cellStyle name="표준 6 4 4 2 2" xfId="32324" xr:uid="{00000000-0005-0000-0000-00004A7E0000}"/>
    <cellStyle name="표준 6 4 4 2 2 2" xfId="32325" xr:uid="{00000000-0005-0000-0000-00004B7E0000}"/>
    <cellStyle name="표준 6 4 4 2 2 3" xfId="32326" xr:uid="{00000000-0005-0000-0000-00004C7E0000}"/>
    <cellStyle name="표준 6 4 4 2 2 4" xfId="32327" xr:uid="{00000000-0005-0000-0000-00004D7E0000}"/>
    <cellStyle name="표준 6 4 4 2 2 5" xfId="32328" xr:uid="{00000000-0005-0000-0000-00004E7E0000}"/>
    <cellStyle name="표준 6 4 4 2 3" xfId="32329" xr:uid="{00000000-0005-0000-0000-00004F7E0000}"/>
    <cellStyle name="표준 6 4 4 2 4" xfId="32330" xr:uid="{00000000-0005-0000-0000-0000507E0000}"/>
    <cellStyle name="표준 6 4 4 2 5" xfId="32331" xr:uid="{00000000-0005-0000-0000-0000517E0000}"/>
    <cellStyle name="표준 6 4 4 2 6" xfId="32332" xr:uid="{00000000-0005-0000-0000-0000527E0000}"/>
    <cellStyle name="표준 6 4 4 2 7" xfId="32333" xr:uid="{00000000-0005-0000-0000-0000537E0000}"/>
    <cellStyle name="표준 6 4 4 3" xfId="32334" xr:uid="{00000000-0005-0000-0000-0000547E0000}"/>
    <cellStyle name="표준 6 4 4 3 2" xfId="32335" xr:uid="{00000000-0005-0000-0000-0000557E0000}"/>
    <cellStyle name="표준 6 4 4 3 3" xfId="32336" xr:uid="{00000000-0005-0000-0000-0000567E0000}"/>
    <cellStyle name="표준 6 4 4 3 4" xfId="32337" xr:uid="{00000000-0005-0000-0000-0000577E0000}"/>
    <cellStyle name="표준 6 4 4 3 5" xfId="32338" xr:uid="{00000000-0005-0000-0000-0000587E0000}"/>
    <cellStyle name="표준 6 4 4 3 6" xfId="32339" xr:uid="{00000000-0005-0000-0000-0000597E0000}"/>
    <cellStyle name="표준 6 4 4 4" xfId="32340" xr:uid="{00000000-0005-0000-0000-00005A7E0000}"/>
    <cellStyle name="표준 6 4 4 4 2" xfId="32341" xr:uid="{00000000-0005-0000-0000-00005B7E0000}"/>
    <cellStyle name="표준 6 4 4 4 3" xfId="32342" xr:uid="{00000000-0005-0000-0000-00005C7E0000}"/>
    <cellStyle name="표준 6 4 4 5" xfId="32343" xr:uid="{00000000-0005-0000-0000-00005D7E0000}"/>
    <cellStyle name="표준 6 4 4 5 2" xfId="32344" xr:uid="{00000000-0005-0000-0000-00005E7E0000}"/>
    <cellStyle name="표준 6 4 4 6" xfId="32345" xr:uid="{00000000-0005-0000-0000-00005F7E0000}"/>
    <cellStyle name="표준 6 4 4 7" xfId="32346" xr:uid="{00000000-0005-0000-0000-0000607E0000}"/>
    <cellStyle name="표준 6 4 4 8" xfId="32347" xr:uid="{00000000-0005-0000-0000-0000617E0000}"/>
    <cellStyle name="표준 6 4 4 9" xfId="32348" xr:uid="{00000000-0005-0000-0000-0000627E0000}"/>
    <cellStyle name="표준 6 4 5" xfId="32349" xr:uid="{00000000-0005-0000-0000-0000637E0000}"/>
    <cellStyle name="표준 6 4 5 10" xfId="32350" xr:uid="{00000000-0005-0000-0000-0000647E0000}"/>
    <cellStyle name="표준 6 4 5 2" xfId="32351" xr:uid="{00000000-0005-0000-0000-0000657E0000}"/>
    <cellStyle name="표준 6 4 5 2 2" xfId="32352" xr:uid="{00000000-0005-0000-0000-0000667E0000}"/>
    <cellStyle name="표준 6 4 5 2 3" xfId="32353" xr:uid="{00000000-0005-0000-0000-0000677E0000}"/>
    <cellStyle name="표준 6 4 5 2 4" xfId="32354" xr:uid="{00000000-0005-0000-0000-0000687E0000}"/>
    <cellStyle name="표준 6 4 5 2 5" xfId="32355" xr:uid="{00000000-0005-0000-0000-0000697E0000}"/>
    <cellStyle name="표준 6 4 5 2 6" xfId="32356" xr:uid="{00000000-0005-0000-0000-00006A7E0000}"/>
    <cellStyle name="표준 6 4 5 3" xfId="32357" xr:uid="{00000000-0005-0000-0000-00006B7E0000}"/>
    <cellStyle name="표준 6 4 5 3 2" xfId="32358" xr:uid="{00000000-0005-0000-0000-00006C7E0000}"/>
    <cellStyle name="표준 6 4 5 3 3" xfId="32359" xr:uid="{00000000-0005-0000-0000-00006D7E0000}"/>
    <cellStyle name="표준 6 4 5 4" xfId="32360" xr:uid="{00000000-0005-0000-0000-00006E7E0000}"/>
    <cellStyle name="표준 6 4 5 4 2" xfId="32361" xr:uid="{00000000-0005-0000-0000-00006F7E0000}"/>
    <cellStyle name="표준 6 4 5 5" xfId="32362" xr:uid="{00000000-0005-0000-0000-0000707E0000}"/>
    <cellStyle name="표준 6 4 5 5 2" xfId="32363" xr:uid="{00000000-0005-0000-0000-0000717E0000}"/>
    <cellStyle name="표준 6 4 5 6" xfId="32364" xr:uid="{00000000-0005-0000-0000-0000727E0000}"/>
    <cellStyle name="표준 6 4 5 7" xfId="32365" xr:uid="{00000000-0005-0000-0000-0000737E0000}"/>
    <cellStyle name="표준 6 4 5 8" xfId="32366" xr:uid="{00000000-0005-0000-0000-0000747E0000}"/>
    <cellStyle name="표준 6 4 5 9" xfId="32367" xr:uid="{00000000-0005-0000-0000-0000757E0000}"/>
    <cellStyle name="표준 6 4 6" xfId="32368" xr:uid="{00000000-0005-0000-0000-0000767E0000}"/>
    <cellStyle name="표준 6 4 6 10" xfId="32369" xr:uid="{00000000-0005-0000-0000-0000777E0000}"/>
    <cellStyle name="표준 6 4 6 2" xfId="32370" xr:uid="{00000000-0005-0000-0000-0000787E0000}"/>
    <cellStyle name="표준 6 4 6 2 2" xfId="32371" xr:uid="{00000000-0005-0000-0000-0000797E0000}"/>
    <cellStyle name="표준 6 4 6 3" xfId="32372" xr:uid="{00000000-0005-0000-0000-00007A7E0000}"/>
    <cellStyle name="표준 6 4 6 3 2" xfId="32373" xr:uid="{00000000-0005-0000-0000-00007B7E0000}"/>
    <cellStyle name="표준 6 4 6 4" xfId="32374" xr:uid="{00000000-0005-0000-0000-00007C7E0000}"/>
    <cellStyle name="표준 6 4 6 4 2" xfId="32375" xr:uid="{00000000-0005-0000-0000-00007D7E0000}"/>
    <cellStyle name="표준 6 4 6 5" xfId="32376" xr:uid="{00000000-0005-0000-0000-00007E7E0000}"/>
    <cellStyle name="표준 6 4 6 5 2" xfId="32377" xr:uid="{00000000-0005-0000-0000-00007F7E0000}"/>
    <cellStyle name="표준 6 4 6 6" xfId="32378" xr:uid="{00000000-0005-0000-0000-0000807E0000}"/>
    <cellStyle name="표준 6 4 6 7" xfId="32379" xr:uid="{00000000-0005-0000-0000-0000817E0000}"/>
    <cellStyle name="표준 6 4 6 8" xfId="32380" xr:uid="{00000000-0005-0000-0000-0000827E0000}"/>
    <cellStyle name="표준 6 4 6 9" xfId="32381" xr:uid="{00000000-0005-0000-0000-0000837E0000}"/>
    <cellStyle name="표준 6 4 7" xfId="32382" xr:uid="{00000000-0005-0000-0000-0000847E0000}"/>
    <cellStyle name="표준 6 4 7 2" xfId="32383" xr:uid="{00000000-0005-0000-0000-0000857E0000}"/>
    <cellStyle name="표준 6 4 7 3" xfId="32384" xr:uid="{00000000-0005-0000-0000-0000867E0000}"/>
    <cellStyle name="표준 6 4 8" xfId="32385" xr:uid="{00000000-0005-0000-0000-0000877E0000}"/>
    <cellStyle name="표준 6 4 8 2" xfId="32386" xr:uid="{00000000-0005-0000-0000-0000887E0000}"/>
    <cellStyle name="표준 6 4 8 3" xfId="32387" xr:uid="{00000000-0005-0000-0000-0000897E0000}"/>
    <cellStyle name="표준 6 4 9" xfId="32388" xr:uid="{00000000-0005-0000-0000-00008A7E0000}"/>
    <cellStyle name="표준 6 4 9 2" xfId="32389" xr:uid="{00000000-0005-0000-0000-00008B7E0000}"/>
    <cellStyle name="표준 6 5" xfId="32390" xr:uid="{00000000-0005-0000-0000-00008C7E0000}"/>
    <cellStyle name="표준 6 5 10" xfId="32391" xr:uid="{00000000-0005-0000-0000-00008D7E0000}"/>
    <cellStyle name="표준 6 5 11" xfId="32392" xr:uid="{00000000-0005-0000-0000-00008E7E0000}"/>
    <cellStyle name="표준 6 5 12" xfId="32393" xr:uid="{00000000-0005-0000-0000-00008F7E0000}"/>
    <cellStyle name="표준 6 5 13" xfId="32394" xr:uid="{00000000-0005-0000-0000-0000907E0000}"/>
    <cellStyle name="표준 6 5 14" xfId="32395" xr:uid="{00000000-0005-0000-0000-0000917E0000}"/>
    <cellStyle name="표준 6 5 2" xfId="32396" xr:uid="{00000000-0005-0000-0000-0000927E0000}"/>
    <cellStyle name="표준 6 5 2 10" xfId="32397" xr:uid="{00000000-0005-0000-0000-0000937E0000}"/>
    <cellStyle name="표준 6 5 2 11" xfId="32398" xr:uid="{00000000-0005-0000-0000-0000947E0000}"/>
    <cellStyle name="표준 6 5 2 12" xfId="32399" xr:uid="{00000000-0005-0000-0000-0000957E0000}"/>
    <cellStyle name="표준 6 5 2 2" xfId="32400" xr:uid="{00000000-0005-0000-0000-0000967E0000}"/>
    <cellStyle name="표준 6 5 2 2 10" xfId="32401" xr:uid="{00000000-0005-0000-0000-0000977E0000}"/>
    <cellStyle name="표준 6 5 2 2 2" xfId="32402" xr:uid="{00000000-0005-0000-0000-0000987E0000}"/>
    <cellStyle name="표준 6 5 2 2 2 2" xfId="32403" xr:uid="{00000000-0005-0000-0000-0000997E0000}"/>
    <cellStyle name="표준 6 5 2 2 2 2 2" xfId="32404" xr:uid="{00000000-0005-0000-0000-00009A7E0000}"/>
    <cellStyle name="표준 6 5 2 2 2 2 3" xfId="32405" xr:uid="{00000000-0005-0000-0000-00009B7E0000}"/>
    <cellStyle name="표준 6 5 2 2 2 2 4" xfId="32406" xr:uid="{00000000-0005-0000-0000-00009C7E0000}"/>
    <cellStyle name="표준 6 5 2 2 2 2 5" xfId="32407" xr:uid="{00000000-0005-0000-0000-00009D7E0000}"/>
    <cellStyle name="표준 6 5 2 2 2 3" xfId="32408" xr:uid="{00000000-0005-0000-0000-00009E7E0000}"/>
    <cellStyle name="표준 6 5 2 2 2 4" xfId="32409" xr:uid="{00000000-0005-0000-0000-00009F7E0000}"/>
    <cellStyle name="표준 6 5 2 2 2 5" xfId="32410" xr:uid="{00000000-0005-0000-0000-0000A07E0000}"/>
    <cellStyle name="표준 6 5 2 2 2 6" xfId="32411" xr:uid="{00000000-0005-0000-0000-0000A17E0000}"/>
    <cellStyle name="표준 6 5 2 2 2 7" xfId="32412" xr:uid="{00000000-0005-0000-0000-0000A27E0000}"/>
    <cellStyle name="표준 6 5 2 2 3" xfId="32413" xr:uid="{00000000-0005-0000-0000-0000A37E0000}"/>
    <cellStyle name="표준 6 5 2 2 3 2" xfId="32414" xr:uid="{00000000-0005-0000-0000-0000A47E0000}"/>
    <cellStyle name="표준 6 5 2 2 3 3" xfId="32415" xr:uid="{00000000-0005-0000-0000-0000A57E0000}"/>
    <cellStyle name="표준 6 5 2 2 3 4" xfId="32416" xr:uid="{00000000-0005-0000-0000-0000A67E0000}"/>
    <cellStyle name="표준 6 5 2 2 3 5" xfId="32417" xr:uid="{00000000-0005-0000-0000-0000A77E0000}"/>
    <cellStyle name="표준 6 5 2 2 3 6" xfId="32418" xr:uid="{00000000-0005-0000-0000-0000A87E0000}"/>
    <cellStyle name="표준 6 5 2 2 4" xfId="32419" xr:uid="{00000000-0005-0000-0000-0000A97E0000}"/>
    <cellStyle name="표준 6 5 2 2 4 2" xfId="32420" xr:uid="{00000000-0005-0000-0000-0000AA7E0000}"/>
    <cellStyle name="표준 6 5 2 2 5" xfId="32421" xr:uid="{00000000-0005-0000-0000-0000AB7E0000}"/>
    <cellStyle name="표준 6 5 2 2 5 2" xfId="32422" xr:uid="{00000000-0005-0000-0000-0000AC7E0000}"/>
    <cellStyle name="표준 6 5 2 2 6" xfId="32423" xr:uid="{00000000-0005-0000-0000-0000AD7E0000}"/>
    <cellStyle name="표준 6 5 2 2 7" xfId="32424" xr:uid="{00000000-0005-0000-0000-0000AE7E0000}"/>
    <cellStyle name="표준 6 5 2 2 8" xfId="32425" xr:uid="{00000000-0005-0000-0000-0000AF7E0000}"/>
    <cellStyle name="표준 6 5 2 2 9" xfId="32426" xr:uid="{00000000-0005-0000-0000-0000B07E0000}"/>
    <cellStyle name="표준 6 5 2 3" xfId="32427" xr:uid="{00000000-0005-0000-0000-0000B17E0000}"/>
    <cellStyle name="표준 6 5 2 3 10" xfId="32428" xr:uid="{00000000-0005-0000-0000-0000B27E0000}"/>
    <cellStyle name="표준 6 5 2 3 2" xfId="32429" xr:uid="{00000000-0005-0000-0000-0000B37E0000}"/>
    <cellStyle name="표준 6 5 2 3 2 2" xfId="32430" xr:uid="{00000000-0005-0000-0000-0000B47E0000}"/>
    <cellStyle name="표준 6 5 2 3 2 3" xfId="32431" xr:uid="{00000000-0005-0000-0000-0000B57E0000}"/>
    <cellStyle name="표준 6 5 2 3 2 4" xfId="32432" xr:uid="{00000000-0005-0000-0000-0000B67E0000}"/>
    <cellStyle name="표준 6 5 2 3 2 5" xfId="32433" xr:uid="{00000000-0005-0000-0000-0000B77E0000}"/>
    <cellStyle name="표준 6 5 2 3 2 6" xfId="32434" xr:uid="{00000000-0005-0000-0000-0000B87E0000}"/>
    <cellStyle name="표준 6 5 2 3 3" xfId="32435" xr:uid="{00000000-0005-0000-0000-0000B97E0000}"/>
    <cellStyle name="표준 6 5 2 3 3 2" xfId="32436" xr:uid="{00000000-0005-0000-0000-0000BA7E0000}"/>
    <cellStyle name="표준 6 5 2 3 4" xfId="32437" xr:uid="{00000000-0005-0000-0000-0000BB7E0000}"/>
    <cellStyle name="표준 6 5 2 3 4 2" xfId="32438" xr:uid="{00000000-0005-0000-0000-0000BC7E0000}"/>
    <cellStyle name="표준 6 5 2 3 5" xfId="32439" xr:uid="{00000000-0005-0000-0000-0000BD7E0000}"/>
    <cellStyle name="표준 6 5 2 3 5 2" xfId="32440" xr:uid="{00000000-0005-0000-0000-0000BE7E0000}"/>
    <cellStyle name="표준 6 5 2 3 6" xfId="32441" xr:uid="{00000000-0005-0000-0000-0000BF7E0000}"/>
    <cellStyle name="표준 6 5 2 3 7" xfId="32442" xr:uid="{00000000-0005-0000-0000-0000C07E0000}"/>
    <cellStyle name="표준 6 5 2 3 8" xfId="32443" xr:uid="{00000000-0005-0000-0000-0000C17E0000}"/>
    <cellStyle name="표준 6 5 2 3 9" xfId="32444" xr:uid="{00000000-0005-0000-0000-0000C27E0000}"/>
    <cellStyle name="표준 6 5 2 4" xfId="32445" xr:uid="{00000000-0005-0000-0000-0000C37E0000}"/>
    <cellStyle name="표준 6 5 2 4 2" xfId="32446" xr:uid="{00000000-0005-0000-0000-0000C47E0000}"/>
    <cellStyle name="표준 6 5 2 4 3" xfId="32447" xr:uid="{00000000-0005-0000-0000-0000C57E0000}"/>
    <cellStyle name="표준 6 5 2 4 4" xfId="32448" xr:uid="{00000000-0005-0000-0000-0000C67E0000}"/>
    <cellStyle name="표준 6 5 2 4 5" xfId="32449" xr:uid="{00000000-0005-0000-0000-0000C77E0000}"/>
    <cellStyle name="표준 6 5 2 4 6" xfId="32450" xr:uid="{00000000-0005-0000-0000-0000C87E0000}"/>
    <cellStyle name="표준 6 5 2 5" xfId="32451" xr:uid="{00000000-0005-0000-0000-0000C97E0000}"/>
    <cellStyle name="표준 6 5 2 5 2" xfId="32452" xr:uid="{00000000-0005-0000-0000-0000CA7E0000}"/>
    <cellStyle name="표준 6 5 2 6" xfId="32453" xr:uid="{00000000-0005-0000-0000-0000CB7E0000}"/>
    <cellStyle name="표준 6 5 2 6 2" xfId="32454" xr:uid="{00000000-0005-0000-0000-0000CC7E0000}"/>
    <cellStyle name="표준 6 5 2 7" xfId="32455" xr:uid="{00000000-0005-0000-0000-0000CD7E0000}"/>
    <cellStyle name="표준 6 5 2 7 2" xfId="32456" xr:uid="{00000000-0005-0000-0000-0000CE7E0000}"/>
    <cellStyle name="표준 6 5 2 8" xfId="32457" xr:uid="{00000000-0005-0000-0000-0000CF7E0000}"/>
    <cellStyle name="표준 6 5 2 9" xfId="32458" xr:uid="{00000000-0005-0000-0000-0000D07E0000}"/>
    <cellStyle name="표준 6 5 3" xfId="32459" xr:uid="{00000000-0005-0000-0000-0000D17E0000}"/>
    <cellStyle name="표준 6 5 3 10" xfId="32460" xr:uid="{00000000-0005-0000-0000-0000D27E0000}"/>
    <cellStyle name="표준 6 5 3 2" xfId="32461" xr:uid="{00000000-0005-0000-0000-0000D37E0000}"/>
    <cellStyle name="표준 6 5 3 2 2" xfId="32462" xr:uid="{00000000-0005-0000-0000-0000D47E0000}"/>
    <cellStyle name="표준 6 5 3 2 2 2" xfId="32463" xr:uid="{00000000-0005-0000-0000-0000D57E0000}"/>
    <cellStyle name="표준 6 5 3 2 2 3" xfId="32464" xr:uid="{00000000-0005-0000-0000-0000D67E0000}"/>
    <cellStyle name="표준 6 5 3 2 2 4" xfId="32465" xr:uid="{00000000-0005-0000-0000-0000D77E0000}"/>
    <cellStyle name="표준 6 5 3 2 2 5" xfId="32466" xr:uid="{00000000-0005-0000-0000-0000D87E0000}"/>
    <cellStyle name="표준 6 5 3 2 3" xfId="32467" xr:uid="{00000000-0005-0000-0000-0000D97E0000}"/>
    <cellStyle name="표준 6 5 3 2 4" xfId="32468" xr:uid="{00000000-0005-0000-0000-0000DA7E0000}"/>
    <cellStyle name="표준 6 5 3 2 5" xfId="32469" xr:uid="{00000000-0005-0000-0000-0000DB7E0000}"/>
    <cellStyle name="표준 6 5 3 2 6" xfId="32470" xr:uid="{00000000-0005-0000-0000-0000DC7E0000}"/>
    <cellStyle name="표준 6 5 3 2 7" xfId="32471" xr:uid="{00000000-0005-0000-0000-0000DD7E0000}"/>
    <cellStyle name="표준 6 5 3 3" xfId="32472" xr:uid="{00000000-0005-0000-0000-0000DE7E0000}"/>
    <cellStyle name="표준 6 5 3 3 2" xfId="32473" xr:uid="{00000000-0005-0000-0000-0000DF7E0000}"/>
    <cellStyle name="표준 6 5 3 3 3" xfId="32474" xr:uid="{00000000-0005-0000-0000-0000E07E0000}"/>
    <cellStyle name="표준 6 5 3 3 4" xfId="32475" xr:uid="{00000000-0005-0000-0000-0000E17E0000}"/>
    <cellStyle name="표준 6 5 3 3 5" xfId="32476" xr:uid="{00000000-0005-0000-0000-0000E27E0000}"/>
    <cellStyle name="표준 6 5 3 3 6" xfId="32477" xr:uid="{00000000-0005-0000-0000-0000E37E0000}"/>
    <cellStyle name="표준 6 5 3 4" xfId="32478" xr:uid="{00000000-0005-0000-0000-0000E47E0000}"/>
    <cellStyle name="표준 6 5 3 4 2" xfId="32479" xr:uid="{00000000-0005-0000-0000-0000E57E0000}"/>
    <cellStyle name="표준 6 5 3 5" xfId="32480" xr:uid="{00000000-0005-0000-0000-0000E67E0000}"/>
    <cellStyle name="표준 6 5 3 5 2" xfId="32481" xr:uid="{00000000-0005-0000-0000-0000E77E0000}"/>
    <cellStyle name="표준 6 5 3 6" xfId="32482" xr:uid="{00000000-0005-0000-0000-0000E87E0000}"/>
    <cellStyle name="표준 6 5 3 7" xfId="32483" xr:uid="{00000000-0005-0000-0000-0000E97E0000}"/>
    <cellStyle name="표준 6 5 3 8" xfId="32484" xr:uid="{00000000-0005-0000-0000-0000EA7E0000}"/>
    <cellStyle name="표준 6 5 3 9" xfId="32485" xr:uid="{00000000-0005-0000-0000-0000EB7E0000}"/>
    <cellStyle name="표준 6 5 4" xfId="32486" xr:uid="{00000000-0005-0000-0000-0000EC7E0000}"/>
    <cellStyle name="표준 6 5 4 10" xfId="32487" xr:uid="{00000000-0005-0000-0000-0000ED7E0000}"/>
    <cellStyle name="표준 6 5 4 2" xfId="32488" xr:uid="{00000000-0005-0000-0000-0000EE7E0000}"/>
    <cellStyle name="표준 6 5 4 2 2" xfId="32489" xr:uid="{00000000-0005-0000-0000-0000EF7E0000}"/>
    <cellStyle name="표준 6 5 4 2 2 2" xfId="32490" xr:uid="{00000000-0005-0000-0000-0000F07E0000}"/>
    <cellStyle name="표준 6 5 4 2 2 3" xfId="32491" xr:uid="{00000000-0005-0000-0000-0000F17E0000}"/>
    <cellStyle name="표준 6 5 4 2 2 4" xfId="32492" xr:uid="{00000000-0005-0000-0000-0000F27E0000}"/>
    <cellStyle name="표준 6 5 4 2 2 5" xfId="32493" xr:uid="{00000000-0005-0000-0000-0000F37E0000}"/>
    <cellStyle name="표준 6 5 4 2 3" xfId="32494" xr:uid="{00000000-0005-0000-0000-0000F47E0000}"/>
    <cellStyle name="표준 6 5 4 2 4" xfId="32495" xr:uid="{00000000-0005-0000-0000-0000F57E0000}"/>
    <cellStyle name="표준 6 5 4 2 5" xfId="32496" xr:uid="{00000000-0005-0000-0000-0000F67E0000}"/>
    <cellStyle name="표준 6 5 4 2 6" xfId="32497" xr:uid="{00000000-0005-0000-0000-0000F77E0000}"/>
    <cellStyle name="표준 6 5 4 2 7" xfId="32498" xr:uid="{00000000-0005-0000-0000-0000F87E0000}"/>
    <cellStyle name="표준 6 5 4 3" xfId="32499" xr:uid="{00000000-0005-0000-0000-0000F97E0000}"/>
    <cellStyle name="표준 6 5 4 3 2" xfId="32500" xr:uid="{00000000-0005-0000-0000-0000FA7E0000}"/>
    <cellStyle name="표준 6 5 4 3 3" xfId="32501" xr:uid="{00000000-0005-0000-0000-0000FB7E0000}"/>
    <cellStyle name="표준 6 5 4 3 4" xfId="32502" xr:uid="{00000000-0005-0000-0000-0000FC7E0000}"/>
    <cellStyle name="표준 6 5 4 3 5" xfId="32503" xr:uid="{00000000-0005-0000-0000-0000FD7E0000}"/>
    <cellStyle name="표준 6 5 4 3 6" xfId="32504" xr:uid="{00000000-0005-0000-0000-0000FE7E0000}"/>
    <cellStyle name="표준 6 5 4 4" xfId="32505" xr:uid="{00000000-0005-0000-0000-0000FF7E0000}"/>
    <cellStyle name="표준 6 5 4 4 2" xfId="32506" xr:uid="{00000000-0005-0000-0000-0000007F0000}"/>
    <cellStyle name="표준 6 5 4 5" xfId="32507" xr:uid="{00000000-0005-0000-0000-0000017F0000}"/>
    <cellStyle name="표준 6 5 4 5 2" xfId="32508" xr:uid="{00000000-0005-0000-0000-0000027F0000}"/>
    <cellStyle name="표준 6 5 4 6" xfId="32509" xr:uid="{00000000-0005-0000-0000-0000037F0000}"/>
    <cellStyle name="표준 6 5 4 7" xfId="32510" xr:uid="{00000000-0005-0000-0000-0000047F0000}"/>
    <cellStyle name="표준 6 5 4 8" xfId="32511" xr:uid="{00000000-0005-0000-0000-0000057F0000}"/>
    <cellStyle name="표준 6 5 4 9" xfId="32512" xr:uid="{00000000-0005-0000-0000-0000067F0000}"/>
    <cellStyle name="표준 6 5 5" xfId="32513" xr:uid="{00000000-0005-0000-0000-0000077F0000}"/>
    <cellStyle name="표준 6 5 5 10" xfId="32514" xr:uid="{00000000-0005-0000-0000-0000087F0000}"/>
    <cellStyle name="표준 6 5 5 2" xfId="32515" xr:uid="{00000000-0005-0000-0000-0000097F0000}"/>
    <cellStyle name="표준 6 5 5 2 2" xfId="32516" xr:uid="{00000000-0005-0000-0000-00000A7F0000}"/>
    <cellStyle name="표준 6 5 5 2 3" xfId="32517" xr:uid="{00000000-0005-0000-0000-00000B7F0000}"/>
    <cellStyle name="표준 6 5 5 2 4" xfId="32518" xr:uid="{00000000-0005-0000-0000-00000C7F0000}"/>
    <cellStyle name="표준 6 5 5 2 5" xfId="32519" xr:uid="{00000000-0005-0000-0000-00000D7F0000}"/>
    <cellStyle name="표준 6 5 5 2 6" xfId="32520" xr:uid="{00000000-0005-0000-0000-00000E7F0000}"/>
    <cellStyle name="표준 6 5 5 3" xfId="32521" xr:uid="{00000000-0005-0000-0000-00000F7F0000}"/>
    <cellStyle name="표준 6 5 5 3 2" xfId="32522" xr:uid="{00000000-0005-0000-0000-0000107F0000}"/>
    <cellStyle name="표준 6 5 5 4" xfId="32523" xr:uid="{00000000-0005-0000-0000-0000117F0000}"/>
    <cellStyle name="표준 6 5 5 4 2" xfId="32524" xr:uid="{00000000-0005-0000-0000-0000127F0000}"/>
    <cellStyle name="표준 6 5 5 5" xfId="32525" xr:uid="{00000000-0005-0000-0000-0000137F0000}"/>
    <cellStyle name="표준 6 5 5 5 2" xfId="32526" xr:uid="{00000000-0005-0000-0000-0000147F0000}"/>
    <cellStyle name="표준 6 5 5 6" xfId="32527" xr:uid="{00000000-0005-0000-0000-0000157F0000}"/>
    <cellStyle name="표준 6 5 5 7" xfId="32528" xr:uid="{00000000-0005-0000-0000-0000167F0000}"/>
    <cellStyle name="표준 6 5 5 8" xfId="32529" xr:uid="{00000000-0005-0000-0000-0000177F0000}"/>
    <cellStyle name="표준 6 5 5 9" xfId="32530" xr:uid="{00000000-0005-0000-0000-0000187F0000}"/>
    <cellStyle name="표준 6 5 6" xfId="32531" xr:uid="{00000000-0005-0000-0000-0000197F0000}"/>
    <cellStyle name="표준 6 5 6 2" xfId="32532" xr:uid="{00000000-0005-0000-0000-00001A7F0000}"/>
    <cellStyle name="표준 6 5 6 3" xfId="32533" xr:uid="{00000000-0005-0000-0000-00001B7F0000}"/>
    <cellStyle name="표준 6 5 6 4" xfId="32534" xr:uid="{00000000-0005-0000-0000-00001C7F0000}"/>
    <cellStyle name="표준 6 5 6 5" xfId="32535" xr:uid="{00000000-0005-0000-0000-00001D7F0000}"/>
    <cellStyle name="표준 6 5 6 6" xfId="32536" xr:uid="{00000000-0005-0000-0000-00001E7F0000}"/>
    <cellStyle name="표준 6 5 7" xfId="32537" xr:uid="{00000000-0005-0000-0000-00001F7F0000}"/>
    <cellStyle name="표준 6 5 7 2" xfId="32538" xr:uid="{00000000-0005-0000-0000-0000207F0000}"/>
    <cellStyle name="표준 6 5 8" xfId="32539" xr:uid="{00000000-0005-0000-0000-0000217F0000}"/>
    <cellStyle name="표준 6 5 8 2" xfId="32540" xr:uid="{00000000-0005-0000-0000-0000227F0000}"/>
    <cellStyle name="표준 6 5 9" xfId="32541" xr:uid="{00000000-0005-0000-0000-0000237F0000}"/>
    <cellStyle name="표준 6 5 9 2" xfId="32542" xr:uid="{00000000-0005-0000-0000-0000247F0000}"/>
    <cellStyle name="표준 6 6" xfId="32543" xr:uid="{00000000-0005-0000-0000-0000257F0000}"/>
    <cellStyle name="표준 6 6 10" xfId="32544" xr:uid="{00000000-0005-0000-0000-0000267F0000}"/>
    <cellStyle name="표준 6 6 11" xfId="32545" xr:uid="{00000000-0005-0000-0000-0000277F0000}"/>
    <cellStyle name="표준 6 6 12" xfId="32546" xr:uid="{00000000-0005-0000-0000-0000287F0000}"/>
    <cellStyle name="표준 6 6 13" xfId="32547" xr:uid="{00000000-0005-0000-0000-0000297F0000}"/>
    <cellStyle name="표준 6 6 14" xfId="32548" xr:uid="{00000000-0005-0000-0000-00002A7F0000}"/>
    <cellStyle name="표준 6 6 2" xfId="32549" xr:uid="{00000000-0005-0000-0000-00002B7F0000}"/>
    <cellStyle name="표준 6 6 2 10" xfId="32550" xr:uid="{00000000-0005-0000-0000-00002C7F0000}"/>
    <cellStyle name="표준 6 6 2 11" xfId="32551" xr:uid="{00000000-0005-0000-0000-00002D7F0000}"/>
    <cellStyle name="표준 6 6 2 12" xfId="32552" xr:uid="{00000000-0005-0000-0000-00002E7F0000}"/>
    <cellStyle name="표준 6 6 2 2" xfId="32553" xr:uid="{00000000-0005-0000-0000-00002F7F0000}"/>
    <cellStyle name="표준 6 6 2 2 10" xfId="32554" xr:uid="{00000000-0005-0000-0000-0000307F0000}"/>
    <cellStyle name="표준 6 6 2 2 2" xfId="32555" xr:uid="{00000000-0005-0000-0000-0000317F0000}"/>
    <cellStyle name="표준 6 6 2 2 2 2" xfId="32556" xr:uid="{00000000-0005-0000-0000-0000327F0000}"/>
    <cellStyle name="표준 6 6 2 2 2 2 2" xfId="32557" xr:uid="{00000000-0005-0000-0000-0000337F0000}"/>
    <cellStyle name="표준 6 6 2 2 2 2 3" xfId="32558" xr:uid="{00000000-0005-0000-0000-0000347F0000}"/>
    <cellStyle name="표준 6 6 2 2 2 2 4" xfId="32559" xr:uid="{00000000-0005-0000-0000-0000357F0000}"/>
    <cellStyle name="표준 6 6 2 2 2 2 5" xfId="32560" xr:uid="{00000000-0005-0000-0000-0000367F0000}"/>
    <cellStyle name="표준 6 6 2 2 2 3" xfId="32561" xr:uid="{00000000-0005-0000-0000-0000377F0000}"/>
    <cellStyle name="표준 6 6 2 2 2 4" xfId="32562" xr:uid="{00000000-0005-0000-0000-0000387F0000}"/>
    <cellStyle name="표준 6 6 2 2 2 5" xfId="32563" xr:uid="{00000000-0005-0000-0000-0000397F0000}"/>
    <cellStyle name="표준 6 6 2 2 2 6" xfId="32564" xr:uid="{00000000-0005-0000-0000-00003A7F0000}"/>
    <cellStyle name="표준 6 6 2 2 2 7" xfId="32565" xr:uid="{00000000-0005-0000-0000-00003B7F0000}"/>
    <cellStyle name="표준 6 6 2 2 3" xfId="32566" xr:uid="{00000000-0005-0000-0000-00003C7F0000}"/>
    <cellStyle name="표준 6 6 2 2 3 2" xfId="32567" xr:uid="{00000000-0005-0000-0000-00003D7F0000}"/>
    <cellStyle name="표준 6 6 2 2 3 3" xfId="32568" xr:uid="{00000000-0005-0000-0000-00003E7F0000}"/>
    <cellStyle name="표준 6 6 2 2 3 4" xfId="32569" xr:uid="{00000000-0005-0000-0000-00003F7F0000}"/>
    <cellStyle name="표준 6 6 2 2 3 5" xfId="32570" xr:uid="{00000000-0005-0000-0000-0000407F0000}"/>
    <cellStyle name="표준 6 6 2 2 3 6" xfId="32571" xr:uid="{00000000-0005-0000-0000-0000417F0000}"/>
    <cellStyle name="표준 6 6 2 2 4" xfId="32572" xr:uid="{00000000-0005-0000-0000-0000427F0000}"/>
    <cellStyle name="표준 6 6 2 2 4 2" xfId="32573" xr:uid="{00000000-0005-0000-0000-0000437F0000}"/>
    <cellStyle name="표준 6 6 2 2 5" xfId="32574" xr:uid="{00000000-0005-0000-0000-0000447F0000}"/>
    <cellStyle name="표준 6 6 2 2 5 2" xfId="32575" xr:uid="{00000000-0005-0000-0000-0000457F0000}"/>
    <cellStyle name="표준 6 6 2 2 6" xfId="32576" xr:uid="{00000000-0005-0000-0000-0000467F0000}"/>
    <cellStyle name="표준 6 6 2 2 7" xfId="32577" xr:uid="{00000000-0005-0000-0000-0000477F0000}"/>
    <cellStyle name="표준 6 6 2 2 8" xfId="32578" xr:uid="{00000000-0005-0000-0000-0000487F0000}"/>
    <cellStyle name="표준 6 6 2 2 9" xfId="32579" xr:uid="{00000000-0005-0000-0000-0000497F0000}"/>
    <cellStyle name="표준 6 6 2 3" xfId="32580" xr:uid="{00000000-0005-0000-0000-00004A7F0000}"/>
    <cellStyle name="표준 6 6 2 3 10" xfId="32581" xr:uid="{00000000-0005-0000-0000-00004B7F0000}"/>
    <cellStyle name="표준 6 6 2 3 2" xfId="32582" xr:uid="{00000000-0005-0000-0000-00004C7F0000}"/>
    <cellStyle name="표준 6 6 2 3 2 2" xfId="32583" xr:uid="{00000000-0005-0000-0000-00004D7F0000}"/>
    <cellStyle name="표준 6 6 2 3 2 3" xfId="32584" xr:uid="{00000000-0005-0000-0000-00004E7F0000}"/>
    <cellStyle name="표준 6 6 2 3 2 4" xfId="32585" xr:uid="{00000000-0005-0000-0000-00004F7F0000}"/>
    <cellStyle name="표준 6 6 2 3 2 5" xfId="32586" xr:uid="{00000000-0005-0000-0000-0000507F0000}"/>
    <cellStyle name="표준 6 6 2 3 2 6" xfId="32587" xr:uid="{00000000-0005-0000-0000-0000517F0000}"/>
    <cellStyle name="표준 6 6 2 3 3" xfId="32588" xr:uid="{00000000-0005-0000-0000-0000527F0000}"/>
    <cellStyle name="표준 6 6 2 3 3 2" xfId="32589" xr:uid="{00000000-0005-0000-0000-0000537F0000}"/>
    <cellStyle name="표준 6 6 2 3 4" xfId="32590" xr:uid="{00000000-0005-0000-0000-0000547F0000}"/>
    <cellStyle name="표준 6 6 2 3 4 2" xfId="32591" xr:uid="{00000000-0005-0000-0000-0000557F0000}"/>
    <cellStyle name="표준 6 6 2 3 5" xfId="32592" xr:uid="{00000000-0005-0000-0000-0000567F0000}"/>
    <cellStyle name="표준 6 6 2 3 5 2" xfId="32593" xr:uid="{00000000-0005-0000-0000-0000577F0000}"/>
    <cellStyle name="표준 6 6 2 3 6" xfId="32594" xr:uid="{00000000-0005-0000-0000-0000587F0000}"/>
    <cellStyle name="표준 6 6 2 3 7" xfId="32595" xr:uid="{00000000-0005-0000-0000-0000597F0000}"/>
    <cellStyle name="표준 6 6 2 3 8" xfId="32596" xr:uid="{00000000-0005-0000-0000-00005A7F0000}"/>
    <cellStyle name="표준 6 6 2 3 9" xfId="32597" xr:uid="{00000000-0005-0000-0000-00005B7F0000}"/>
    <cellStyle name="표준 6 6 2 4" xfId="32598" xr:uid="{00000000-0005-0000-0000-00005C7F0000}"/>
    <cellStyle name="표준 6 6 2 4 2" xfId="32599" xr:uid="{00000000-0005-0000-0000-00005D7F0000}"/>
    <cellStyle name="표준 6 6 2 4 3" xfId="32600" xr:uid="{00000000-0005-0000-0000-00005E7F0000}"/>
    <cellStyle name="표준 6 6 2 4 4" xfId="32601" xr:uid="{00000000-0005-0000-0000-00005F7F0000}"/>
    <cellStyle name="표준 6 6 2 4 5" xfId="32602" xr:uid="{00000000-0005-0000-0000-0000607F0000}"/>
    <cellStyle name="표준 6 6 2 4 6" xfId="32603" xr:uid="{00000000-0005-0000-0000-0000617F0000}"/>
    <cellStyle name="표준 6 6 2 5" xfId="32604" xr:uid="{00000000-0005-0000-0000-0000627F0000}"/>
    <cellStyle name="표준 6 6 2 5 2" xfId="32605" xr:uid="{00000000-0005-0000-0000-0000637F0000}"/>
    <cellStyle name="표준 6 6 2 6" xfId="32606" xr:uid="{00000000-0005-0000-0000-0000647F0000}"/>
    <cellStyle name="표준 6 6 2 6 2" xfId="32607" xr:uid="{00000000-0005-0000-0000-0000657F0000}"/>
    <cellStyle name="표준 6 6 2 7" xfId="32608" xr:uid="{00000000-0005-0000-0000-0000667F0000}"/>
    <cellStyle name="표준 6 6 2 7 2" xfId="32609" xr:uid="{00000000-0005-0000-0000-0000677F0000}"/>
    <cellStyle name="표준 6 6 2 8" xfId="32610" xr:uid="{00000000-0005-0000-0000-0000687F0000}"/>
    <cellStyle name="표준 6 6 2 9" xfId="32611" xr:uid="{00000000-0005-0000-0000-0000697F0000}"/>
    <cellStyle name="표준 6 6 3" xfId="32612" xr:uid="{00000000-0005-0000-0000-00006A7F0000}"/>
    <cellStyle name="표준 6 6 3 10" xfId="32613" xr:uid="{00000000-0005-0000-0000-00006B7F0000}"/>
    <cellStyle name="표준 6 6 3 2" xfId="32614" xr:uid="{00000000-0005-0000-0000-00006C7F0000}"/>
    <cellStyle name="표준 6 6 3 2 2" xfId="32615" xr:uid="{00000000-0005-0000-0000-00006D7F0000}"/>
    <cellStyle name="표준 6 6 3 2 2 2" xfId="32616" xr:uid="{00000000-0005-0000-0000-00006E7F0000}"/>
    <cellStyle name="표준 6 6 3 2 2 3" xfId="32617" xr:uid="{00000000-0005-0000-0000-00006F7F0000}"/>
    <cellStyle name="표준 6 6 3 2 2 4" xfId="32618" xr:uid="{00000000-0005-0000-0000-0000707F0000}"/>
    <cellStyle name="표준 6 6 3 2 2 5" xfId="32619" xr:uid="{00000000-0005-0000-0000-0000717F0000}"/>
    <cellStyle name="표준 6 6 3 2 3" xfId="32620" xr:uid="{00000000-0005-0000-0000-0000727F0000}"/>
    <cellStyle name="표준 6 6 3 2 4" xfId="32621" xr:uid="{00000000-0005-0000-0000-0000737F0000}"/>
    <cellStyle name="표준 6 6 3 2 5" xfId="32622" xr:uid="{00000000-0005-0000-0000-0000747F0000}"/>
    <cellStyle name="표준 6 6 3 2 6" xfId="32623" xr:uid="{00000000-0005-0000-0000-0000757F0000}"/>
    <cellStyle name="표준 6 6 3 2 7" xfId="32624" xr:uid="{00000000-0005-0000-0000-0000767F0000}"/>
    <cellStyle name="표준 6 6 3 3" xfId="32625" xr:uid="{00000000-0005-0000-0000-0000777F0000}"/>
    <cellStyle name="표준 6 6 3 3 2" xfId="32626" xr:uid="{00000000-0005-0000-0000-0000787F0000}"/>
    <cellStyle name="표준 6 6 3 3 3" xfId="32627" xr:uid="{00000000-0005-0000-0000-0000797F0000}"/>
    <cellStyle name="표준 6 6 3 3 4" xfId="32628" xr:uid="{00000000-0005-0000-0000-00007A7F0000}"/>
    <cellStyle name="표준 6 6 3 3 5" xfId="32629" xr:uid="{00000000-0005-0000-0000-00007B7F0000}"/>
    <cellStyle name="표준 6 6 3 3 6" xfId="32630" xr:uid="{00000000-0005-0000-0000-00007C7F0000}"/>
    <cellStyle name="표준 6 6 3 4" xfId="32631" xr:uid="{00000000-0005-0000-0000-00007D7F0000}"/>
    <cellStyle name="표준 6 6 3 4 2" xfId="32632" xr:uid="{00000000-0005-0000-0000-00007E7F0000}"/>
    <cellStyle name="표준 6 6 3 5" xfId="32633" xr:uid="{00000000-0005-0000-0000-00007F7F0000}"/>
    <cellStyle name="표준 6 6 3 5 2" xfId="32634" xr:uid="{00000000-0005-0000-0000-0000807F0000}"/>
    <cellStyle name="표준 6 6 3 6" xfId="32635" xr:uid="{00000000-0005-0000-0000-0000817F0000}"/>
    <cellStyle name="표준 6 6 3 7" xfId="32636" xr:uid="{00000000-0005-0000-0000-0000827F0000}"/>
    <cellStyle name="표준 6 6 3 8" xfId="32637" xr:uid="{00000000-0005-0000-0000-0000837F0000}"/>
    <cellStyle name="표준 6 6 3 9" xfId="32638" xr:uid="{00000000-0005-0000-0000-0000847F0000}"/>
    <cellStyle name="표준 6 6 4" xfId="32639" xr:uid="{00000000-0005-0000-0000-0000857F0000}"/>
    <cellStyle name="표준 6 6 4 10" xfId="32640" xr:uid="{00000000-0005-0000-0000-0000867F0000}"/>
    <cellStyle name="표준 6 6 4 2" xfId="32641" xr:uid="{00000000-0005-0000-0000-0000877F0000}"/>
    <cellStyle name="표준 6 6 4 2 2" xfId="32642" xr:uid="{00000000-0005-0000-0000-0000887F0000}"/>
    <cellStyle name="표준 6 6 4 2 2 2" xfId="32643" xr:uid="{00000000-0005-0000-0000-0000897F0000}"/>
    <cellStyle name="표준 6 6 4 2 2 3" xfId="32644" xr:uid="{00000000-0005-0000-0000-00008A7F0000}"/>
    <cellStyle name="표준 6 6 4 2 2 4" xfId="32645" xr:uid="{00000000-0005-0000-0000-00008B7F0000}"/>
    <cellStyle name="표준 6 6 4 2 2 5" xfId="32646" xr:uid="{00000000-0005-0000-0000-00008C7F0000}"/>
    <cellStyle name="표준 6 6 4 2 3" xfId="32647" xr:uid="{00000000-0005-0000-0000-00008D7F0000}"/>
    <cellStyle name="표준 6 6 4 2 4" xfId="32648" xr:uid="{00000000-0005-0000-0000-00008E7F0000}"/>
    <cellStyle name="표준 6 6 4 2 5" xfId="32649" xr:uid="{00000000-0005-0000-0000-00008F7F0000}"/>
    <cellStyle name="표준 6 6 4 2 6" xfId="32650" xr:uid="{00000000-0005-0000-0000-0000907F0000}"/>
    <cellStyle name="표준 6 6 4 2 7" xfId="32651" xr:uid="{00000000-0005-0000-0000-0000917F0000}"/>
    <cellStyle name="표준 6 6 4 3" xfId="32652" xr:uid="{00000000-0005-0000-0000-0000927F0000}"/>
    <cellStyle name="표준 6 6 4 3 2" xfId="32653" xr:uid="{00000000-0005-0000-0000-0000937F0000}"/>
    <cellStyle name="표준 6 6 4 3 3" xfId="32654" xr:uid="{00000000-0005-0000-0000-0000947F0000}"/>
    <cellStyle name="표준 6 6 4 3 4" xfId="32655" xr:uid="{00000000-0005-0000-0000-0000957F0000}"/>
    <cellStyle name="표준 6 6 4 3 5" xfId="32656" xr:uid="{00000000-0005-0000-0000-0000967F0000}"/>
    <cellStyle name="표준 6 6 4 3 6" xfId="32657" xr:uid="{00000000-0005-0000-0000-0000977F0000}"/>
    <cellStyle name="표준 6 6 4 4" xfId="32658" xr:uid="{00000000-0005-0000-0000-0000987F0000}"/>
    <cellStyle name="표준 6 6 4 4 2" xfId="32659" xr:uid="{00000000-0005-0000-0000-0000997F0000}"/>
    <cellStyle name="표준 6 6 4 5" xfId="32660" xr:uid="{00000000-0005-0000-0000-00009A7F0000}"/>
    <cellStyle name="표준 6 6 4 5 2" xfId="32661" xr:uid="{00000000-0005-0000-0000-00009B7F0000}"/>
    <cellStyle name="표준 6 6 4 6" xfId="32662" xr:uid="{00000000-0005-0000-0000-00009C7F0000}"/>
    <cellStyle name="표준 6 6 4 7" xfId="32663" xr:uid="{00000000-0005-0000-0000-00009D7F0000}"/>
    <cellStyle name="표준 6 6 4 8" xfId="32664" xr:uid="{00000000-0005-0000-0000-00009E7F0000}"/>
    <cellStyle name="표준 6 6 4 9" xfId="32665" xr:uid="{00000000-0005-0000-0000-00009F7F0000}"/>
    <cellStyle name="표준 6 6 5" xfId="32666" xr:uid="{00000000-0005-0000-0000-0000A07F0000}"/>
    <cellStyle name="표준 6 6 5 10" xfId="32667" xr:uid="{00000000-0005-0000-0000-0000A17F0000}"/>
    <cellStyle name="표준 6 6 5 2" xfId="32668" xr:uid="{00000000-0005-0000-0000-0000A27F0000}"/>
    <cellStyle name="표준 6 6 5 2 2" xfId="32669" xr:uid="{00000000-0005-0000-0000-0000A37F0000}"/>
    <cellStyle name="표준 6 6 5 2 3" xfId="32670" xr:uid="{00000000-0005-0000-0000-0000A47F0000}"/>
    <cellStyle name="표준 6 6 5 2 4" xfId="32671" xr:uid="{00000000-0005-0000-0000-0000A57F0000}"/>
    <cellStyle name="표준 6 6 5 2 5" xfId="32672" xr:uid="{00000000-0005-0000-0000-0000A67F0000}"/>
    <cellStyle name="표준 6 6 5 2 6" xfId="32673" xr:uid="{00000000-0005-0000-0000-0000A77F0000}"/>
    <cellStyle name="표준 6 6 5 3" xfId="32674" xr:uid="{00000000-0005-0000-0000-0000A87F0000}"/>
    <cellStyle name="표준 6 6 5 3 2" xfId="32675" xr:uid="{00000000-0005-0000-0000-0000A97F0000}"/>
    <cellStyle name="표준 6 6 5 4" xfId="32676" xr:uid="{00000000-0005-0000-0000-0000AA7F0000}"/>
    <cellStyle name="표준 6 6 5 4 2" xfId="32677" xr:uid="{00000000-0005-0000-0000-0000AB7F0000}"/>
    <cellStyle name="표준 6 6 5 5" xfId="32678" xr:uid="{00000000-0005-0000-0000-0000AC7F0000}"/>
    <cellStyle name="표준 6 6 5 5 2" xfId="32679" xr:uid="{00000000-0005-0000-0000-0000AD7F0000}"/>
    <cellStyle name="표준 6 6 5 6" xfId="32680" xr:uid="{00000000-0005-0000-0000-0000AE7F0000}"/>
    <cellStyle name="표준 6 6 5 7" xfId="32681" xr:uid="{00000000-0005-0000-0000-0000AF7F0000}"/>
    <cellStyle name="표준 6 6 5 8" xfId="32682" xr:uid="{00000000-0005-0000-0000-0000B07F0000}"/>
    <cellStyle name="표준 6 6 5 9" xfId="32683" xr:uid="{00000000-0005-0000-0000-0000B17F0000}"/>
    <cellStyle name="표준 6 6 6" xfId="32684" xr:uid="{00000000-0005-0000-0000-0000B27F0000}"/>
    <cellStyle name="표준 6 6 6 2" xfId="32685" xr:uid="{00000000-0005-0000-0000-0000B37F0000}"/>
    <cellStyle name="표준 6 6 6 3" xfId="32686" xr:uid="{00000000-0005-0000-0000-0000B47F0000}"/>
    <cellStyle name="표준 6 6 6 4" xfId="32687" xr:uid="{00000000-0005-0000-0000-0000B57F0000}"/>
    <cellStyle name="표준 6 6 6 5" xfId="32688" xr:uid="{00000000-0005-0000-0000-0000B67F0000}"/>
    <cellStyle name="표준 6 6 6 6" xfId="32689" xr:uid="{00000000-0005-0000-0000-0000B77F0000}"/>
    <cellStyle name="표준 6 6 7" xfId="32690" xr:uid="{00000000-0005-0000-0000-0000B87F0000}"/>
    <cellStyle name="표준 6 6 7 2" xfId="32691" xr:uid="{00000000-0005-0000-0000-0000B97F0000}"/>
    <cellStyle name="표준 6 6 8" xfId="32692" xr:uid="{00000000-0005-0000-0000-0000BA7F0000}"/>
    <cellStyle name="표준 6 6 8 2" xfId="32693" xr:uid="{00000000-0005-0000-0000-0000BB7F0000}"/>
    <cellStyle name="표준 6 6 9" xfId="32694" xr:uid="{00000000-0005-0000-0000-0000BC7F0000}"/>
    <cellStyle name="표준 6 6 9 2" xfId="32695" xr:uid="{00000000-0005-0000-0000-0000BD7F0000}"/>
    <cellStyle name="표준 6 7" xfId="32696" xr:uid="{00000000-0005-0000-0000-0000BE7F0000}"/>
    <cellStyle name="표준 6 7 10" xfId="32697" xr:uid="{00000000-0005-0000-0000-0000BF7F0000}"/>
    <cellStyle name="표준 6 7 11" xfId="32698" xr:uid="{00000000-0005-0000-0000-0000C07F0000}"/>
    <cellStyle name="표준 6 7 12" xfId="32699" xr:uid="{00000000-0005-0000-0000-0000C17F0000}"/>
    <cellStyle name="표준 6 7 13" xfId="32700" xr:uid="{00000000-0005-0000-0000-0000C27F0000}"/>
    <cellStyle name="표준 6 7 2" xfId="32701" xr:uid="{00000000-0005-0000-0000-0000C37F0000}"/>
    <cellStyle name="표준 6 7 2 10" xfId="32702" xr:uid="{00000000-0005-0000-0000-0000C47F0000}"/>
    <cellStyle name="표준 6 7 2 2" xfId="32703" xr:uid="{00000000-0005-0000-0000-0000C57F0000}"/>
    <cellStyle name="표준 6 7 2 2 2" xfId="32704" xr:uid="{00000000-0005-0000-0000-0000C67F0000}"/>
    <cellStyle name="표준 6 7 2 2 2 2" xfId="32705" xr:uid="{00000000-0005-0000-0000-0000C77F0000}"/>
    <cellStyle name="표준 6 7 2 2 2 3" xfId="32706" xr:uid="{00000000-0005-0000-0000-0000C87F0000}"/>
    <cellStyle name="표준 6 7 2 2 2 4" xfId="32707" xr:uid="{00000000-0005-0000-0000-0000C97F0000}"/>
    <cellStyle name="표준 6 7 2 2 2 5" xfId="32708" xr:uid="{00000000-0005-0000-0000-0000CA7F0000}"/>
    <cellStyle name="표준 6 7 2 2 3" xfId="32709" xr:uid="{00000000-0005-0000-0000-0000CB7F0000}"/>
    <cellStyle name="표준 6 7 2 2 4" xfId="32710" xr:uid="{00000000-0005-0000-0000-0000CC7F0000}"/>
    <cellStyle name="표준 6 7 2 2 5" xfId="32711" xr:uid="{00000000-0005-0000-0000-0000CD7F0000}"/>
    <cellStyle name="표준 6 7 2 2 6" xfId="32712" xr:uid="{00000000-0005-0000-0000-0000CE7F0000}"/>
    <cellStyle name="표준 6 7 2 2 7" xfId="32713" xr:uid="{00000000-0005-0000-0000-0000CF7F0000}"/>
    <cellStyle name="표준 6 7 2 3" xfId="32714" xr:uid="{00000000-0005-0000-0000-0000D07F0000}"/>
    <cellStyle name="표준 6 7 2 3 2" xfId="32715" xr:uid="{00000000-0005-0000-0000-0000D17F0000}"/>
    <cellStyle name="표준 6 7 2 3 3" xfId="32716" xr:uid="{00000000-0005-0000-0000-0000D27F0000}"/>
    <cellStyle name="표준 6 7 2 3 4" xfId="32717" xr:uid="{00000000-0005-0000-0000-0000D37F0000}"/>
    <cellStyle name="표준 6 7 2 3 5" xfId="32718" xr:uid="{00000000-0005-0000-0000-0000D47F0000}"/>
    <cellStyle name="표준 6 7 2 3 6" xfId="32719" xr:uid="{00000000-0005-0000-0000-0000D57F0000}"/>
    <cellStyle name="표준 6 7 2 4" xfId="32720" xr:uid="{00000000-0005-0000-0000-0000D67F0000}"/>
    <cellStyle name="표준 6 7 2 4 2" xfId="32721" xr:uid="{00000000-0005-0000-0000-0000D77F0000}"/>
    <cellStyle name="표준 6 7 2 5" xfId="32722" xr:uid="{00000000-0005-0000-0000-0000D87F0000}"/>
    <cellStyle name="표준 6 7 2 5 2" xfId="32723" xr:uid="{00000000-0005-0000-0000-0000D97F0000}"/>
    <cellStyle name="표준 6 7 2 6" xfId="32724" xr:uid="{00000000-0005-0000-0000-0000DA7F0000}"/>
    <cellStyle name="표준 6 7 2 7" xfId="32725" xr:uid="{00000000-0005-0000-0000-0000DB7F0000}"/>
    <cellStyle name="표준 6 7 2 8" xfId="32726" xr:uid="{00000000-0005-0000-0000-0000DC7F0000}"/>
    <cellStyle name="표준 6 7 2 9" xfId="32727" xr:uid="{00000000-0005-0000-0000-0000DD7F0000}"/>
    <cellStyle name="표준 6 7 3" xfId="32728" xr:uid="{00000000-0005-0000-0000-0000DE7F0000}"/>
    <cellStyle name="표준 6 7 3 10" xfId="32729" xr:uid="{00000000-0005-0000-0000-0000DF7F0000}"/>
    <cellStyle name="표준 6 7 3 2" xfId="32730" xr:uid="{00000000-0005-0000-0000-0000E07F0000}"/>
    <cellStyle name="표준 6 7 3 2 2" xfId="32731" xr:uid="{00000000-0005-0000-0000-0000E17F0000}"/>
    <cellStyle name="표준 6 7 3 2 2 2" xfId="32732" xr:uid="{00000000-0005-0000-0000-0000E27F0000}"/>
    <cellStyle name="표준 6 7 3 2 2 3" xfId="32733" xr:uid="{00000000-0005-0000-0000-0000E37F0000}"/>
    <cellStyle name="표준 6 7 3 2 2 4" xfId="32734" xr:uid="{00000000-0005-0000-0000-0000E47F0000}"/>
    <cellStyle name="표준 6 7 3 2 2 5" xfId="32735" xr:uid="{00000000-0005-0000-0000-0000E57F0000}"/>
    <cellStyle name="표준 6 7 3 2 3" xfId="32736" xr:uid="{00000000-0005-0000-0000-0000E67F0000}"/>
    <cellStyle name="표준 6 7 3 2 4" xfId="32737" xr:uid="{00000000-0005-0000-0000-0000E77F0000}"/>
    <cellStyle name="표준 6 7 3 2 5" xfId="32738" xr:uid="{00000000-0005-0000-0000-0000E87F0000}"/>
    <cellStyle name="표준 6 7 3 2 6" xfId="32739" xr:uid="{00000000-0005-0000-0000-0000E97F0000}"/>
    <cellStyle name="표준 6 7 3 2 7" xfId="32740" xr:uid="{00000000-0005-0000-0000-0000EA7F0000}"/>
    <cellStyle name="표준 6 7 3 3" xfId="32741" xr:uid="{00000000-0005-0000-0000-0000EB7F0000}"/>
    <cellStyle name="표준 6 7 3 3 2" xfId="32742" xr:uid="{00000000-0005-0000-0000-0000EC7F0000}"/>
    <cellStyle name="표준 6 7 3 3 3" xfId="32743" xr:uid="{00000000-0005-0000-0000-0000ED7F0000}"/>
    <cellStyle name="표준 6 7 3 3 4" xfId="32744" xr:uid="{00000000-0005-0000-0000-0000EE7F0000}"/>
    <cellStyle name="표준 6 7 3 3 5" xfId="32745" xr:uid="{00000000-0005-0000-0000-0000EF7F0000}"/>
    <cellStyle name="표준 6 7 3 3 6" xfId="32746" xr:uid="{00000000-0005-0000-0000-0000F07F0000}"/>
    <cellStyle name="표준 6 7 3 4" xfId="32747" xr:uid="{00000000-0005-0000-0000-0000F17F0000}"/>
    <cellStyle name="표준 6 7 3 4 2" xfId="32748" xr:uid="{00000000-0005-0000-0000-0000F27F0000}"/>
    <cellStyle name="표준 6 7 3 5" xfId="32749" xr:uid="{00000000-0005-0000-0000-0000F37F0000}"/>
    <cellStyle name="표준 6 7 3 5 2" xfId="32750" xr:uid="{00000000-0005-0000-0000-0000F47F0000}"/>
    <cellStyle name="표준 6 7 3 6" xfId="32751" xr:uid="{00000000-0005-0000-0000-0000F57F0000}"/>
    <cellStyle name="표준 6 7 3 7" xfId="32752" xr:uid="{00000000-0005-0000-0000-0000F67F0000}"/>
    <cellStyle name="표준 6 7 3 8" xfId="32753" xr:uid="{00000000-0005-0000-0000-0000F77F0000}"/>
    <cellStyle name="표준 6 7 3 9" xfId="32754" xr:uid="{00000000-0005-0000-0000-0000F87F0000}"/>
    <cellStyle name="표준 6 7 4" xfId="32755" xr:uid="{00000000-0005-0000-0000-0000F97F0000}"/>
    <cellStyle name="표준 6 7 4 10" xfId="32756" xr:uid="{00000000-0005-0000-0000-0000FA7F0000}"/>
    <cellStyle name="표준 6 7 4 2" xfId="32757" xr:uid="{00000000-0005-0000-0000-0000FB7F0000}"/>
    <cellStyle name="표준 6 7 4 2 2" xfId="32758" xr:uid="{00000000-0005-0000-0000-0000FC7F0000}"/>
    <cellStyle name="표준 6 7 4 2 3" xfId="32759" xr:uid="{00000000-0005-0000-0000-0000FD7F0000}"/>
    <cellStyle name="표준 6 7 4 2 4" xfId="32760" xr:uid="{00000000-0005-0000-0000-0000FE7F0000}"/>
    <cellStyle name="표준 6 7 4 2 5" xfId="32761" xr:uid="{00000000-0005-0000-0000-0000FF7F0000}"/>
    <cellStyle name="표준 6 7 4 2 6" xfId="32762" xr:uid="{00000000-0005-0000-0000-000000800000}"/>
    <cellStyle name="표준 6 7 4 3" xfId="32763" xr:uid="{00000000-0005-0000-0000-000001800000}"/>
    <cellStyle name="표준 6 7 4 3 2" xfId="32764" xr:uid="{00000000-0005-0000-0000-000002800000}"/>
    <cellStyle name="표준 6 7 4 4" xfId="32765" xr:uid="{00000000-0005-0000-0000-000003800000}"/>
    <cellStyle name="표준 6 7 4 4 2" xfId="32766" xr:uid="{00000000-0005-0000-0000-000004800000}"/>
    <cellStyle name="표준 6 7 4 5" xfId="32767" xr:uid="{00000000-0005-0000-0000-000005800000}"/>
    <cellStyle name="표준 6 7 4 5 2" xfId="32768" xr:uid="{00000000-0005-0000-0000-000006800000}"/>
    <cellStyle name="표준 6 7 4 6" xfId="32769" xr:uid="{00000000-0005-0000-0000-000007800000}"/>
    <cellStyle name="표준 6 7 4 7" xfId="32770" xr:uid="{00000000-0005-0000-0000-000008800000}"/>
    <cellStyle name="표준 6 7 4 8" xfId="32771" xr:uid="{00000000-0005-0000-0000-000009800000}"/>
    <cellStyle name="표준 6 7 4 9" xfId="32772" xr:uid="{00000000-0005-0000-0000-00000A800000}"/>
    <cellStyle name="표준 6 7 5" xfId="32773" xr:uid="{00000000-0005-0000-0000-00000B800000}"/>
    <cellStyle name="표준 6 7 5 2" xfId="32774" xr:uid="{00000000-0005-0000-0000-00000C800000}"/>
    <cellStyle name="표준 6 7 5 3" xfId="32775" xr:uid="{00000000-0005-0000-0000-00000D800000}"/>
    <cellStyle name="표준 6 7 5 4" xfId="32776" xr:uid="{00000000-0005-0000-0000-00000E800000}"/>
    <cellStyle name="표준 6 7 5 5" xfId="32777" xr:uid="{00000000-0005-0000-0000-00000F800000}"/>
    <cellStyle name="표준 6 7 5 6" xfId="32778" xr:uid="{00000000-0005-0000-0000-000010800000}"/>
    <cellStyle name="표준 6 7 6" xfId="32779" xr:uid="{00000000-0005-0000-0000-000011800000}"/>
    <cellStyle name="표준 6 7 6 2" xfId="32780" xr:uid="{00000000-0005-0000-0000-000012800000}"/>
    <cellStyle name="표준 6 7 7" xfId="32781" xr:uid="{00000000-0005-0000-0000-000013800000}"/>
    <cellStyle name="표준 6 7 7 2" xfId="32782" xr:uid="{00000000-0005-0000-0000-000014800000}"/>
    <cellStyle name="표준 6 7 8" xfId="32783" xr:uid="{00000000-0005-0000-0000-000015800000}"/>
    <cellStyle name="표준 6 7 8 2" xfId="32784" xr:uid="{00000000-0005-0000-0000-000016800000}"/>
    <cellStyle name="표준 6 7 9" xfId="32785" xr:uid="{00000000-0005-0000-0000-000017800000}"/>
    <cellStyle name="표준 6 8" xfId="32786" xr:uid="{00000000-0005-0000-0000-000018800000}"/>
    <cellStyle name="표준 6 8 10" xfId="32787" xr:uid="{00000000-0005-0000-0000-000019800000}"/>
    <cellStyle name="표준 6 8 11" xfId="32788" xr:uid="{00000000-0005-0000-0000-00001A800000}"/>
    <cellStyle name="표준 6 8 12" xfId="32789" xr:uid="{00000000-0005-0000-0000-00001B800000}"/>
    <cellStyle name="표준 6 8 2" xfId="32790" xr:uid="{00000000-0005-0000-0000-00001C800000}"/>
    <cellStyle name="표준 6 8 2 10" xfId="32791" xr:uid="{00000000-0005-0000-0000-00001D800000}"/>
    <cellStyle name="표준 6 8 2 2" xfId="32792" xr:uid="{00000000-0005-0000-0000-00001E800000}"/>
    <cellStyle name="표준 6 8 2 2 2" xfId="32793" xr:uid="{00000000-0005-0000-0000-00001F800000}"/>
    <cellStyle name="표준 6 8 2 2 2 2" xfId="32794" xr:uid="{00000000-0005-0000-0000-000020800000}"/>
    <cellStyle name="표준 6 8 2 2 2 3" xfId="32795" xr:uid="{00000000-0005-0000-0000-000021800000}"/>
    <cellStyle name="표준 6 8 2 2 2 4" xfId="32796" xr:uid="{00000000-0005-0000-0000-000022800000}"/>
    <cellStyle name="표준 6 8 2 2 2 5" xfId="32797" xr:uid="{00000000-0005-0000-0000-000023800000}"/>
    <cellStyle name="표준 6 8 2 2 3" xfId="32798" xr:uid="{00000000-0005-0000-0000-000024800000}"/>
    <cellStyle name="표준 6 8 2 2 4" xfId="32799" xr:uid="{00000000-0005-0000-0000-000025800000}"/>
    <cellStyle name="표준 6 8 2 2 5" xfId="32800" xr:uid="{00000000-0005-0000-0000-000026800000}"/>
    <cellStyle name="표준 6 8 2 2 6" xfId="32801" xr:uid="{00000000-0005-0000-0000-000027800000}"/>
    <cellStyle name="표준 6 8 2 2 7" xfId="32802" xr:uid="{00000000-0005-0000-0000-000028800000}"/>
    <cellStyle name="표준 6 8 2 3" xfId="32803" xr:uid="{00000000-0005-0000-0000-000029800000}"/>
    <cellStyle name="표준 6 8 2 3 2" xfId="32804" xr:uid="{00000000-0005-0000-0000-00002A800000}"/>
    <cellStyle name="표준 6 8 2 3 3" xfId="32805" xr:uid="{00000000-0005-0000-0000-00002B800000}"/>
    <cellStyle name="표준 6 8 2 3 4" xfId="32806" xr:uid="{00000000-0005-0000-0000-00002C800000}"/>
    <cellStyle name="표준 6 8 2 3 5" xfId="32807" xr:uid="{00000000-0005-0000-0000-00002D800000}"/>
    <cellStyle name="표준 6 8 2 3 6" xfId="32808" xr:uid="{00000000-0005-0000-0000-00002E800000}"/>
    <cellStyle name="표준 6 8 2 4" xfId="32809" xr:uid="{00000000-0005-0000-0000-00002F800000}"/>
    <cellStyle name="표준 6 8 2 4 2" xfId="32810" xr:uid="{00000000-0005-0000-0000-000030800000}"/>
    <cellStyle name="표준 6 8 2 5" xfId="32811" xr:uid="{00000000-0005-0000-0000-000031800000}"/>
    <cellStyle name="표준 6 8 2 5 2" xfId="32812" xr:uid="{00000000-0005-0000-0000-000032800000}"/>
    <cellStyle name="표준 6 8 2 6" xfId="32813" xr:uid="{00000000-0005-0000-0000-000033800000}"/>
    <cellStyle name="표준 6 8 2 7" xfId="32814" xr:uid="{00000000-0005-0000-0000-000034800000}"/>
    <cellStyle name="표준 6 8 2 8" xfId="32815" xr:uid="{00000000-0005-0000-0000-000035800000}"/>
    <cellStyle name="표준 6 8 2 9" xfId="32816" xr:uid="{00000000-0005-0000-0000-000036800000}"/>
    <cellStyle name="표준 6 8 3" xfId="32817" xr:uid="{00000000-0005-0000-0000-000037800000}"/>
    <cellStyle name="표준 6 8 3 10" xfId="32818" xr:uid="{00000000-0005-0000-0000-000038800000}"/>
    <cellStyle name="표준 6 8 3 2" xfId="32819" xr:uid="{00000000-0005-0000-0000-000039800000}"/>
    <cellStyle name="표준 6 8 3 2 2" xfId="32820" xr:uid="{00000000-0005-0000-0000-00003A800000}"/>
    <cellStyle name="표준 6 8 3 2 3" xfId="32821" xr:uid="{00000000-0005-0000-0000-00003B800000}"/>
    <cellStyle name="표준 6 8 3 2 4" xfId="32822" xr:uid="{00000000-0005-0000-0000-00003C800000}"/>
    <cellStyle name="표준 6 8 3 2 5" xfId="32823" xr:uid="{00000000-0005-0000-0000-00003D800000}"/>
    <cellStyle name="표준 6 8 3 2 6" xfId="32824" xr:uid="{00000000-0005-0000-0000-00003E800000}"/>
    <cellStyle name="표준 6 8 3 3" xfId="32825" xr:uid="{00000000-0005-0000-0000-00003F800000}"/>
    <cellStyle name="표준 6 8 3 3 2" xfId="32826" xr:uid="{00000000-0005-0000-0000-000040800000}"/>
    <cellStyle name="표준 6 8 3 4" xfId="32827" xr:uid="{00000000-0005-0000-0000-000041800000}"/>
    <cellStyle name="표준 6 8 3 4 2" xfId="32828" xr:uid="{00000000-0005-0000-0000-000042800000}"/>
    <cellStyle name="표준 6 8 3 5" xfId="32829" xr:uid="{00000000-0005-0000-0000-000043800000}"/>
    <cellStyle name="표준 6 8 3 5 2" xfId="32830" xr:uid="{00000000-0005-0000-0000-000044800000}"/>
    <cellStyle name="표준 6 8 3 6" xfId="32831" xr:uid="{00000000-0005-0000-0000-000045800000}"/>
    <cellStyle name="표준 6 8 3 7" xfId="32832" xr:uid="{00000000-0005-0000-0000-000046800000}"/>
    <cellStyle name="표준 6 8 3 8" xfId="32833" xr:uid="{00000000-0005-0000-0000-000047800000}"/>
    <cellStyle name="표준 6 8 3 9" xfId="32834" xr:uid="{00000000-0005-0000-0000-000048800000}"/>
    <cellStyle name="표준 6 8 4" xfId="32835" xr:uid="{00000000-0005-0000-0000-000049800000}"/>
    <cellStyle name="표준 6 8 4 2" xfId="32836" xr:uid="{00000000-0005-0000-0000-00004A800000}"/>
    <cellStyle name="표준 6 8 4 3" xfId="32837" xr:uid="{00000000-0005-0000-0000-00004B800000}"/>
    <cellStyle name="표준 6 8 4 4" xfId="32838" xr:uid="{00000000-0005-0000-0000-00004C800000}"/>
    <cellStyle name="표준 6 8 4 5" xfId="32839" xr:uid="{00000000-0005-0000-0000-00004D800000}"/>
    <cellStyle name="표준 6 8 4 6" xfId="32840" xr:uid="{00000000-0005-0000-0000-00004E800000}"/>
    <cellStyle name="표준 6 8 5" xfId="32841" xr:uid="{00000000-0005-0000-0000-00004F800000}"/>
    <cellStyle name="표준 6 8 5 2" xfId="32842" xr:uid="{00000000-0005-0000-0000-000050800000}"/>
    <cellStyle name="표준 6 8 6" xfId="32843" xr:uid="{00000000-0005-0000-0000-000051800000}"/>
    <cellStyle name="표준 6 8 6 2" xfId="32844" xr:uid="{00000000-0005-0000-0000-000052800000}"/>
    <cellStyle name="표준 6 8 7" xfId="32845" xr:uid="{00000000-0005-0000-0000-000053800000}"/>
    <cellStyle name="표준 6 8 7 2" xfId="32846" xr:uid="{00000000-0005-0000-0000-000054800000}"/>
    <cellStyle name="표준 6 8 8" xfId="32847" xr:uid="{00000000-0005-0000-0000-000055800000}"/>
    <cellStyle name="표준 6 8 9" xfId="32848" xr:uid="{00000000-0005-0000-0000-000056800000}"/>
    <cellStyle name="표준 6 9" xfId="32849" xr:uid="{00000000-0005-0000-0000-000057800000}"/>
    <cellStyle name="표준 6 9 10" xfId="32850" xr:uid="{00000000-0005-0000-0000-000058800000}"/>
    <cellStyle name="표준 6 9 2" xfId="32851" xr:uid="{00000000-0005-0000-0000-000059800000}"/>
    <cellStyle name="표준 6 9 2 2" xfId="32852" xr:uid="{00000000-0005-0000-0000-00005A800000}"/>
    <cellStyle name="표준 6 9 2 2 2" xfId="32853" xr:uid="{00000000-0005-0000-0000-00005B800000}"/>
    <cellStyle name="표준 6 9 2 2 2 2" xfId="32854" xr:uid="{00000000-0005-0000-0000-00005C800000}"/>
    <cellStyle name="표준 6 9 2 2 2 3" xfId="32855" xr:uid="{00000000-0005-0000-0000-00005D800000}"/>
    <cellStyle name="표준 6 9 2 2 2 4" xfId="32856" xr:uid="{00000000-0005-0000-0000-00005E800000}"/>
    <cellStyle name="표준 6 9 2 2 2 5" xfId="32857" xr:uid="{00000000-0005-0000-0000-00005F800000}"/>
    <cellStyle name="표준 6 9 2 2 3" xfId="32858" xr:uid="{00000000-0005-0000-0000-000060800000}"/>
    <cellStyle name="표준 6 9 2 2 4" xfId="32859" xr:uid="{00000000-0005-0000-0000-000061800000}"/>
    <cellStyle name="표준 6 9 2 2 5" xfId="32860" xr:uid="{00000000-0005-0000-0000-000062800000}"/>
    <cellStyle name="표준 6 9 2 2 6" xfId="32861" xr:uid="{00000000-0005-0000-0000-000063800000}"/>
    <cellStyle name="표준 6 9 2 3" xfId="32862" xr:uid="{00000000-0005-0000-0000-000064800000}"/>
    <cellStyle name="표준 6 9 2 3 2" xfId="32863" xr:uid="{00000000-0005-0000-0000-000065800000}"/>
    <cellStyle name="표준 6 9 2 3 3" xfId="32864" xr:uid="{00000000-0005-0000-0000-000066800000}"/>
    <cellStyle name="표준 6 9 2 3 4" xfId="32865" xr:uid="{00000000-0005-0000-0000-000067800000}"/>
    <cellStyle name="표준 6 9 2 3 5" xfId="32866" xr:uid="{00000000-0005-0000-0000-000068800000}"/>
    <cellStyle name="표준 6 9 2 4" xfId="32867" xr:uid="{00000000-0005-0000-0000-000069800000}"/>
    <cellStyle name="표준 6 9 2 5" xfId="32868" xr:uid="{00000000-0005-0000-0000-00006A800000}"/>
    <cellStyle name="표준 6 9 2 6" xfId="32869" xr:uid="{00000000-0005-0000-0000-00006B800000}"/>
    <cellStyle name="표준 6 9 2 7" xfId="32870" xr:uid="{00000000-0005-0000-0000-00006C800000}"/>
    <cellStyle name="표준 6 9 2 8" xfId="32871" xr:uid="{00000000-0005-0000-0000-00006D800000}"/>
    <cellStyle name="표준 6 9 3" xfId="32872" xr:uid="{00000000-0005-0000-0000-00006E800000}"/>
    <cellStyle name="표준 6 9 3 2" xfId="32873" xr:uid="{00000000-0005-0000-0000-00006F800000}"/>
    <cellStyle name="표준 6 9 3 2 2" xfId="32874" xr:uid="{00000000-0005-0000-0000-000070800000}"/>
    <cellStyle name="표준 6 9 3 2 3" xfId="32875" xr:uid="{00000000-0005-0000-0000-000071800000}"/>
    <cellStyle name="표준 6 9 3 2 4" xfId="32876" xr:uid="{00000000-0005-0000-0000-000072800000}"/>
    <cellStyle name="표준 6 9 3 2 5" xfId="32877" xr:uid="{00000000-0005-0000-0000-000073800000}"/>
    <cellStyle name="표준 6 9 3 3" xfId="32878" xr:uid="{00000000-0005-0000-0000-000074800000}"/>
    <cellStyle name="표준 6 9 3 4" xfId="32879" xr:uid="{00000000-0005-0000-0000-000075800000}"/>
    <cellStyle name="표준 6 9 3 5" xfId="32880" xr:uid="{00000000-0005-0000-0000-000076800000}"/>
    <cellStyle name="표준 6 9 3 6" xfId="32881" xr:uid="{00000000-0005-0000-0000-000077800000}"/>
    <cellStyle name="표준 6 9 3 7" xfId="32882" xr:uid="{00000000-0005-0000-0000-000078800000}"/>
    <cellStyle name="표준 6 9 4" xfId="32883" xr:uid="{00000000-0005-0000-0000-000079800000}"/>
    <cellStyle name="표준 6 9 4 2" xfId="32884" xr:uid="{00000000-0005-0000-0000-00007A800000}"/>
    <cellStyle name="표준 6 9 4 3" xfId="32885" xr:uid="{00000000-0005-0000-0000-00007B800000}"/>
    <cellStyle name="표준 6 9 4 4" xfId="32886" xr:uid="{00000000-0005-0000-0000-00007C800000}"/>
    <cellStyle name="표준 6 9 4 5" xfId="32887" xr:uid="{00000000-0005-0000-0000-00007D800000}"/>
    <cellStyle name="표준 6 9 4 6" xfId="32888" xr:uid="{00000000-0005-0000-0000-00007E800000}"/>
    <cellStyle name="표준 6 9 5" xfId="32889" xr:uid="{00000000-0005-0000-0000-00007F800000}"/>
    <cellStyle name="표준 6 9 5 2" xfId="32890" xr:uid="{00000000-0005-0000-0000-000080800000}"/>
    <cellStyle name="표준 6 9 6" xfId="32891" xr:uid="{00000000-0005-0000-0000-000081800000}"/>
    <cellStyle name="표준 6 9 7" xfId="32892" xr:uid="{00000000-0005-0000-0000-000082800000}"/>
    <cellStyle name="표준 6 9 8" xfId="32893" xr:uid="{00000000-0005-0000-0000-000083800000}"/>
    <cellStyle name="표준 6 9 9" xfId="32894" xr:uid="{00000000-0005-0000-0000-000084800000}"/>
    <cellStyle name="표준 60" xfId="32895" xr:uid="{00000000-0005-0000-0000-000085800000}"/>
    <cellStyle name="표준 61" xfId="32896" xr:uid="{00000000-0005-0000-0000-000086800000}"/>
    <cellStyle name="표준 62" xfId="36905" xr:uid="{696BFE4C-2102-42E7-99D1-19FD3BE1E413}"/>
    <cellStyle name="표준 7" xfId="88" xr:uid="{00000000-0005-0000-0000-000087800000}"/>
    <cellStyle name="표준 7 10" xfId="32897" xr:uid="{00000000-0005-0000-0000-000088800000}"/>
    <cellStyle name="표준 7 11" xfId="32898" xr:uid="{00000000-0005-0000-0000-000089800000}"/>
    <cellStyle name="표준 7 2" xfId="32899" xr:uid="{00000000-0005-0000-0000-00008A800000}"/>
    <cellStyle name="표준 7 3" xfId="32900" xr:uid="{00000000-0005-0000-0000-00008B800000}"/>
    <cellStyle name="표준 7 3 10" xfId="32901" xr:uid="{00000000-0005-0000-0000-00008C800000}"/>
    <cellStyle name="표준 7 3 11" xfId="32902" xr:uid="{00000000-0005-0000-0000-00008D800000}"/>
    <cellStyle name="표준 7 3 12" xfId="32903" xr:uid="{00000000-0005-0000-0000-00008E800000}"/>
    <cellStyle name="표준 7 3 13" xfId="32904" xr:uid="{00000000-0005-0000-0000-00008F800000}"/>
    <cellStyle name="표준 7 3 2" xfId="32905" xr:uid="{00000000-0005-0000-0000-000090800000}"/>
    <cellStyle name="표준 7 3 2 10" xfId="32906" xr:uid="{00000000-0005-0000-0000-000091800000}"/>
    <cellStyle name="표준 7 3 2 2" xfId="32907" xr:uid="{00000000-0005-0000-0000-000092800000}"/>
    <cellStyle name="표준 7 3 2 2 2" xfId="32908" xr:uid="{00000000-0005-0000-0000-000093800000}"/>
    <cellStyle name="표준 7 3 2 2 2 2" xfId="32909" xr:uid="{00000000-0005-0000-0000-000094800000}"/>
    <cellStyle name="표준 7 3 2 2 2 3" xfId="32910" xr:uid="{00000000-0005-0000-0000-000095800000}"/>
    <cellStyle name="표준 7 3 2 2 2 4" xfId="32911" xr:uid="{00000000-0005-0000-0000-000096800000}"/>
    <cellStyle name="표준 7 3 2 2 2 5" xfId="32912" xr:uid="{00000000-0005-0000-0000-000097800000}"/>
    <cellStyle name="표준 7 3 2 2 3" xfId="32913" xr:uid="{00000000-0005-0000-0000-000098800000}"/>
    <cellStyle name="표준 7 3 2 2 4" xfId="32914" xr:uid="{00000000-0005-0000-0000-000099800000}"/>
    <cellStyle name="표준 7 3 2 2 5" xfId="32915" xr:uid="{00000000-0005-0000-0000-00009A800000}"/>
    <cellStyle name="표준 7 3 2 2 6" xfId="32916" xr:uid="{00000000-0005-0000-0000-00009B800000}"/>
    <cellStyle name="표준 7 3 2 2 7" xfId="32917" xr:uid="{00000000-0005-0000-0000-00009C800000}"/>
    <cellStyle name="표준 7 3 2 3" xfId="32918" xr:uid="{00000000-0005-0000-0000-00009D800000}"/>
    <cellStyle name="표준 7 3 2 3 2" xfId="32919" xr:uid="{00000000-0005-0000-0000-00009E800000}"/>
    <cellStyle name="표준 7 3 2 3 3" xfId="32920" xr:uid="{00000000-0005-0000-0000-00009F800000}"/>
    <cellStyle name="표준 7 3 2 3 4" xfId="32921" xr:uid="{00000000-0005-0000-0000-0000A0800000}"/>
    <cellStyle name="표준 7 3 2 3 5" xfId="32922" xr:uid="{00000000-0005-0000-0000-0000A1800000}"/>
    <cellStyle name="표준 7 3 2 3 6" xfId="32923" xr:uid="{00000000-0005-0000-0000-0000A2800000}"/>
    <cellStyle name="표준 7 3 2 4" xfId="32924" xr:uid="{00000000-0005-0000-0000-0000A3800000}"/>
    <cellStyle name="표준 7 3 2 4 2" xfId="32925" xr:uid="{00000000-0005-0000-0000-0000A4800000}"/>
    <cellStyle name="표준 7 3 2 5" xfId="32926" xr:uid="{00000000-0005-0000-0000-0000A5800000}"/>
    <cellStyle name="표준 7 3 2 5 2" xfId="32927" xr:uid="{00000000-0005-0000-0000-0000A6800000}"/>
    <cellStyle name="표준 7 3 2 6" xfId="32928" xr:uid="{00000000-0005-0000-0000-0000A7800000}"/>
    <cellStyle name="표준 7 3 2 7" xfId="32929" xr:uid="{00000000-0005-0000-0000-0000A8800000}"/>
    <cellStyle name="표준 7 3 2 8" xfId="32930" xr:uid="{00000000-0005-0000-0000-0000A9800000}"/>
    <cellStyle name="표준 7 3 2 9" xfId="32931" xr:uid="{00000000-0005-0000-0000-0000AA800000}"/>
    <cellStyle name="표준 7 3 3" xfId="32932" xr:uid="{00000000-0005-0000-0000-0000AB800000}"/>
    <cellStyle name="표준 7 3 3 10" xfId="32933" xr:uid="{00000000-0005-0000-0000-0000AC800000}"/>
    <cellStyle name="표준 7 3 3 2" xfId="32934" xr:uid="{00000000-0005-0000-0000-0000AD800000}"/>
    <cellStyle name="표준 7 3 3 2 2" xfId="32935" xr:uid="{00000000-0005-0000-0000-0000AE800000}"/>
    <cellStyle name="표준 7 3 3 2 2 2" xfId="32936" xr:uid="{00000000-0005-0000-0000-0000AF800000}"/>
    <cellStyle name="표준 7 3 3 2 2 3" xfId="32937" xr:uid="{00000000-0005-0000-0000-0000B0800000}"/>
    <cellStyle name="표준 7 3 3 2 2 4" xfId="32938" xr:uid="{00000000-0005-0000-0000-0000B1800000}"/>
    <cellStyle name="표준 7 3 3 2 2 5" xfId="32939" xr:uid="{00000000-0005-0000-0000-0000B2800000}"/>
    <cellStyle name="표준 7 3 3 2 3" xfId="32940" xr:uid="{00000000-0005-0000-0000-0000B3800000}"/>
    <cellStyle name="표준 7 3 3 2 4" xfId="32941" xr:uid="{00000000-0005-0000-0000-0000B4800000}"/>
    <cellStyle name="표준 7 3 3 2 5" xfId="32942" xr:uid="{00000000-0005-0000-0000-0000B5800000}"/>
    <cellStyle name="표준 7 3 3 2 6" xfId="32943" xr:uid="{00000000-0005-0000-0000-0000B6800000}"/>
    <cellStyle name="표준 7 3 3 2 7" xfId="32944" xr:uid="{00000000-0005-0000-0000-0000B7800000}"/>
    <cellStyle name="표준 7 3 3 3" xfId="32945" xr:uid="{00000000-0005-0000-0000-0000B8800000}"/>
    <cellStyle name="표준 7 3 3 3 2" xfId="32946" xr:uid="{00000000-0005-0000-0000-0000B9800000}"/>
    <cellStyle name="표준 7 3 3 3 3" xfId="32947" xr:uid="{00000000-0005-0000-0000-0000BA800000}"/>
    <cellStyle name="표준 7 3 3 3 4" xfId="32948" xr:uid="{00000000-0005-0000-0000-0000BB800000}"/>
    <cellStyle name="표준 7 3 3 3 5" xfId="32949" xr:uid="{00000000-0005-0000-0000-0000BC800000}"/>
    <cellStyle name="표준 7 3 3 3 6" xfId="32950" xr:uid="{00000000-0005-0000-0000-0000BD800000}"/>
    <cellStyle name="표준 7 3 3 4" xfId="32951" xr:uid="{00000000-0005-0000-0000-0000BE800000}"/>
    <cellStyle name="표준 7 3 3 4 2" xfId="32952" xr:uid="{00000000-0005-0000-0000-0000BF800000}"/>
    <cellStyle name="표준 7 3 3 5" xfId="32953" xr:uid="{00000000-0005-0000-0000-0000C0800000}"/>
    <cellStyle name="표준 7 3 3 5 2" xfId="32954" xr:uid="{00000000-0005-0000-0000-0000C1800000}"/>
    <cellStyle name="표준 7 3 3 6" xfId="32955" xr:uid="{00000000-0005-0000-0000-0000C2800000}"/>
    <cellStyle name="표준 7 3 3 7" xfId="32956" xr:uid="{00000000-0005-0000-0000-0000C3800000}"/>
    <cellStyle name="표준 7 3 3 8" xfId="32957" xr:uid="{00000000-0005-0000-0000-0000C4800000}"/>
    <cellStyle name="표준 7 3 3 9" xfId="32958" xr:uid="{00000000-0005-0000-0000-0000C5800000}"/>
    <cellStyle name="표준 7 3 4" xfId="32959" xr:uid="{00000000-0005-0000-0000-0000C6800000}"/>
    <cellStyle name="표준 7 3 4 10" xfId="32960" xr:uid="{00000000-0005-0000-0000-0000C7800000}"/>
    <cellStyle name="표준 7 3 4 2" xfId="32961" xr:uid="{00000000-0005-0000-0000-0000C8800000}"/>
    <cellStyle name="표준 7 3 4 2 2" xfId="32962" xr:uid="{00000000-0005-0000-0000-0000C9800000}"/>
    <cellStyle name="표준 7 3 4 2 3" xfId="32963" xr:uid="{00000000-0005-0000-0000-0000CA800000}"/>
    <cellStyle name="표준 7 3 4 2 4" xfId="32964" xr:uid="{00000000-0005-0000-0000-0000CB800000}"/>
    <cellStyle name="표준 7 3 4 2 5" xfId="32965" xr:uid="{00000000-0005-0000-0000-0000CC800000}"/>
    <cellStyle name="표준 7 3 4 2 6" xfId="32966" xr:uid="{00000000-0005-0000-0000-0000CD800000}"/>
    <cellStyle name="표준 7 3 4 3" xfId="32967" xr:uid="{00000000-0005-0000-0000-0000CE800000}"/>
    <cellStyle name="표준 7 3 4 3 2" xfId="32968" xr:uid="{00000000-0005-0000-0000-0000CF800000}"/>
    <cellStyle name="표준 7 3 4 4" xfId="32969" xr:uid="{00000000-0005-0000-0000-0000D0800000}"/>
    <cellStyle name="표준 7 3 4 4 2" xfId="32970" xr:uid="{00000000-0005-0000-0000-0000D1800000}"/>
    <cellStyle name="표준 7 3 4 5" xfId="32971" xr:uid="{00000000-0005-0000-0000-0000D2800000}"/>
    <cellStyle name="표준 7 3 4 5 2" xfId="32972" xr:uid="{00000000-0005-0000-0000-0000D3800000}"/>
    <cellStyle name="표준 7 3 4 6" xfId="32973" xr:uid="{00000000-0005-0000-0000-0000D4800000}"/>
    <cellStyle name="표준 7 3 4 7" xfId="32974" xr:uid="{00000000-0005-0000-0000-0000D5800000}"/>
    <cellStyle name="표준 7 3 4 8" xfId="32975" xr:uid="{00000000-0005-0000-0000-0000D6800000}"/>
    <cellStyle name="표준 7 3 4 9" xfId="32976" xr:uid="{00000000-0005-0000-0000-0000D7800000}"/>
    <cellStyle name="표준 7 3 5" xfId="32977" xr:uid="{00000000-0005-0000-0000-0000D8800000}"/>
    <cellStyle name="표준 7 3 5 2" xfId="32978" xr:uid="{00000000-0005-0000-0000-0000D9800000}"/>
    <cellStyle name="표준 7 3 5 3" xfId="32979" xr:uid="{00000000-0005-0000-0000-0000DA800000}"/>
    <cellStyle name="표준 7 3 5 4" xfId="32980" xr:uid="{00000000-0005-0000-0000-0000DB800000}"/>
    <cellStyle name="표준 7 3 5 5" xfId="32981" xr:uid="{00000000-0005-0000-0000-0000DC800000}"/>
    <cellStyle name="표준 7 3 5 6" xfId="32982" xr:uid="{00000000-0005-0000-0000-0000DD800000}"/>
    <cellStyle name="표준 7 3 6" xfId="32983" xr:uid="{00000000-0005-0000-0000-0000DE800000}"/>
    <cellStyle name="표준 7 3 6 2" xfId="32984" xr:uid="{00000000-0005-0000-0000-0000DF800000}"/>
    <cellStyle name="표준 7 3 7" xfId="32985" xr:uid="{00000000-0005-0000-0000-0000E0800000}"/>
    <cellStyle name="표준 7 3 7 2" xfId="32986" xr:uid="{00000000-0005-0000-0000-0000E1800000}"/>
    <cellStyle name="표준 7 3 8" xfId="32987" xr:uid="{00000000-0005-0000-0000-0000E2800000}"/>
    <cellStyle name="표준 7 3 8 2" xfId="32988" xr:uid="{00000000-0005-0000-0000-0000E3800000}"/>
    <cellStyle name="표준 7 3 9" xfId="32989" xr:uid="{00000000-0005-0000-0000-0000E4800000}"/>
    <cellStyle name="표준 7 4" xfId="32990" xr:uid="{00000000-0005-0000-0000-0000E5800000}"/>
    <cellStyle name="표준 7 4 10" xfId="32991" xr:uid="{00000000-0005-0000-0000-0000E6800000}"/>
    <cellStyle name="표준 7 4 11" xfId="32992" xr:uid="{00000000-0005-0000-0000-0000E7800000}"/>
    <cellStyle name="표준 7 4 12" xfId="32993" xr:uid="{00000000-0005-0000-0000-0000E8800000}"/>
    <cellStyle name="표준 7 4 13" xfId="32994" xr:uid="{00000000-0005-0000-0000-0000E9800000}"/>
    <cellStyle name="표준 7 4 2" xfId="32995" xr:uid="{00000000-0005-0000-0000-0000EA800000}"/>
    <cellStyle name="표준 7 4 2 10" xfId="32996" xr:uid="{00000000-0005-0000-0000-0000EB800000}"/>
    <cellStyle name="표준 7 4 2 2" xfId="32997" xr:uid="{00000000-0005-0000-0000-0000EC800000}"/>
    <cellStyle name="표준 7 4 2 2 2" xfId="32998" xr:uid="{00000000-0005-0000-0000-0000ED800000}"/>
    <cellStyle name="표준 7 4 2 2 2 2" xfId="32999" xr:uid="{00000000-0005-0000-0000-0000EE800000}"/>
    <cellStyle name="표준 7 4 2 2 2 3" xfId="33000" xr:uid="{00000000-0005-0000-0000-0000EF800000}"/>
    <cellStyle name="표준 7 4 2 2 2 4" xfId="33001" xr:uid="{00000000-0005-0000-0000-0000F0800000}"/>
    <cellStyle name="표준 7 4 2 2 2 5" xfId="33002" xr:uid="{00000000-0005-0000-0000-0000F1800000}"/>
    <cellStyle name="표준 7 4 2 2 3" xfId="33003" xr:uid="{00000000-0005-0000-0000-0000F2800000}"/>
    <cellStyle name="표준 7 4 2 2 4" xfId="33004" xr:uid="{00000000-0005-0000-0000-0000F3800000}"/>
    <cellStyle name="표준 7 4 2 2 5" xfId="33005" xr:uid="{00000000-0005-0000-0000-0000F4800000}"/>
    <cellStyle name="표준 7 4 2 2 6" xfId="33006" xr:uid="{00000000-0005-0000-0000-0000F5800000}"/>
    <cellStyle name="표준 7 4 2 2 7" xfId="33007" xr:uid="{00000000-0005-0000-0000-0000F6800000}"/>
    <cellStyle name="표준 7 4 2 3" xfId="33008" xr:uid="{00000000-0005-0000-0000-0000F7800000}"/>
    <cellStyle name="표준 7 4 2 3 2" xfId="33009" xr:uid="{00000000-0005-0000-0000-0000F8800000}"/>
    <cellStyle name="표준 7 4 2 3 3" xfId="33010" xr:uid="{00000000-0005-0000-0000-0000F9800000}"/>
    <cellStyle name="표준 7 4 2 3 4" xfId="33011" xr:uid="{00000000-0005-0000-0000-0000FA800000}"/>
    <cellStyle name="표준 7 4 2 3 5" xfId="33012" xr:uid="{00000000-0005-0000-0000-0000FB800000}"/>
    <cellStyle name="표준 7 4 2 3 6" xfId="33013" xr:uid="{00000000-0005-0000-0000-0000FC800000}"/>
    <cellStyle name="표준 7 4 2 4" xfId="33014" xr:uid="{00000000-0005-0000-0000-0000FD800000}"/>
    <cellStyle name="표준 7 4 2 4 2" xfId="33015" xr:uid="{00000000-0005-0000-0000-0000FE800000}"/>
    <cellStyle name="표준 7 4 2 5" xfId="33016" xr:uid="{00000000-0005-0000-0000-0000FF800000}"/>
    <cellStyle name="표준 7 4 2 5 2" xfId="33017" xr:uid="{00000000-0005-0000-0000-000000810000}"/>
    <cellStyle name="표준 7 4 2 6" xfId="33018" xr:uid="{00000000-0005-0000-0000-000001810000}"/>
    <cellStyle name="표준 7 4 2 7" xfId="33019" xr:uid="{00000000-0005-0000-0000-000002810000}"/>
    <cellStyle name="표준 7 4 2 8" xfId="33020" xr:uid="{00000000-0005-0000-0000-000003810000}"/>
    <cellStyle name="표준 7 4 2 9" xfId="33021" xr:uid="{00000000-0005-0000-0000-000004810000}"/>
    <cellStyle name="표준 7 4 3" xfId="33022" xr:uid="{00000000-0005-0000-0000-000005810000}"/>
    <cellStyle name="표준 7 4 3 10" xfId="33023" xr:uid="{00000000-0005-0000-0000-000006810000}"/>
    <cellStyle name="표준 7 4 3 2" xfId="33024" xr:uid="{00000000-0005-0000-0000-000007810000}"/>
    <cellStyle name="표준 7 4 3 2 2" xfId="33025" xr:uid="{00000000-0005-0000-0000-000008810000}"/>
    <cellStyle name="표준 7 4 3 2 2 2" xfId="33026" xr:uid="{00000000-0005-0000-0000-000009810000}"/>
    <cellStyle name="표준 7 4 3 2 2 3" xfId="33027" xr:uid="{00000000-0005-0000-0000-00000A810000}"/>
    <cellStyle name="표준 7 4 3 2 2 4" xfId="33028" xr:uid="{00000000-0005-0000-0000-00000B810000}"/>
    <cellStyle name="표준 7 4 3 2 2 5" xfId="33029" xr:uid="{00000000-0005-0000-0000-00000C810000}"/>
    <cellStyle name="표준 7 4 3 2 3" xfId="33030" xr:uid="{00000000-0005-0000-0000-00000D810000}"/>
    <cellStyle name="표준 7 4 3 2 4" xfId="33031" xr:uid="{00000000-0005-0000-0000-00000E810000}"/>
    <cellStyle name="표준 7 4 3 2 5" xfId="33032" xr:uid="{00000000-0005-0000-0000-00000F810000}"/>
    <cellStyle name="표준 7 4 3 2 6" xfId="33033" xr:uid="{00000000-0005-0000-0000-000010810000}"/>
    <cellStyle name="표준 7 4 3 2 7" xfId="33034" xr:uid="{00000000-0005-0000-0000-000011810000}"/>
    <cellStyle name="표준 7 4 3 3" xfId="33035" xr:uid="{00000000-0005-0000-0000-000012810000}"/>
    <cellStyle name="표준 7 4 3 3 2" xfId="33036" xr:uid="{00000000-0005-0000-0000-000013810000}"/>
    <cellStyle name="표준 7 4 3 3 3" xfId="33037" xr:uid="{00000000-0005-0000-0000-000014810000}"/>
    <cellStyle name="표준 7 4 3 3 4" xfId="33038" xr:uid="{00000000-0005-0000-0000-000015810000}"/>
    <cellStyle name="표준 7 4 3 3 5" xfId="33039" xr:uid="{00000000-0005-0000-0000-000016810000}"/>
    <cellStyle name="표준 7 4 3 3 6" xfId="33040" xr:uid="{00000000-0005-0000-0000-000017810000}"/>
    <cellStyle name="표준 7 4 3 4" xfId="33041" xr:uid="{00000000-0005-0000-0000-000018810000}"/>
    <cellStyle name="표준 7 4 3 4 2" xfId="33042" xr:uid="{00000000-0005-0000-0000-000019810000}"/>
    <cellStyle name="표준 7 4 3 5" xfId="33043" xr:uid="{00000000-0005-0000-0000-00001A810000}"/>
    <cellStyle name="표준 7 4 3 5 2" xfId="33044" xr:uid="{00000000-0005-0000-0000-00001B810000}"/>
    <cellStyle name="표준 7 4 3 6" xfId="33045" xr:uid="{00000000-0005-0000-0000-00001C810000}"/>
    <cellStyle name="표준 7 4 3 7" xfId="33046" xr:uid="{00000000-0005-0000-0000-00001D810000}"/>
    <cellStyle name="표준 7 4 3 8" xfId="33047" xr:uid="{00000000-0005-0000-0000-00001E810000}"/>
    <cellStyle name="표준 7 4 3 9" xfId="33048" xr:uid="{00000000-0005-0000-0000-00001F810000}"/>
    <cellStyle name="표준 7 4 4" xfId="33049" xr:uid="{00000000-0005-0000-0000-000020810000}"/>
    <cellStyle name="표준 7 4 4 10" xfId="33050" xr:uid="{00000000-0005-0000-0000-000021810000}"/>
    <cellStyle name="표준 7 4 4 2" xfId="33051" xr:uid="{00000000-0005-0000-0000-000022810000}"/>
    <cellStyle name="표준 7 4 4 2 2" xfId="33052" xr:uid="{00000000-0005-0000-0000-000023810000}"/>
    <cellStyle name="표준 7 4 4 2 3" xfId="33053" xr:uid="{00000000-0005-0000-0000-000024810000}"/>
    <cellStyle name="표준 7 4 4 2 4" xfId="33054" xr:uid="{00000000-0005-0000-0000-000025810000}"/>
    <cellStyle name="표준 7 4 4 2 5" xfId="33055" xr:uid="{00000000-0005-0000-0000-000026810000}"/>
    <cellStyle name="표준 7 4 4 2 6" xfId="33056" xr:uid="{00000000-0005-0000-0000-000027810000}"/>
    <cellStyle name="표준 7 4 4 3" xfId="33057" xr:uid="{00000000-0005-0000-0000-000028810000}"/>
    <cellStyle name="표준 7 4 4 3 2" xfId="33058" xr:uid="{00000000-0005-0000-0000-000029810000}"/>
    <cellStyle name="표준 7 4 4 4" xfId="33059" xr:uid="{00000000-0005-0000-0000-00002A810000}"/>
    <cellStyle name="표준 7 4 4 4 2" xfId="33060" xr:uid="{00000000-0005-0000-0000-00002B810000}"/>
    <cellStyle name="표준 7 4 4 5" xfId="33061" xr:uid="{00000000-0005-0000-0000-00002C810000}"/>
    <cellStyle name="표준 7 4 4 5 2" xfId="33062" xr:uid="{00000000-0005-0000-0000-00002D810000}"/>
    <cellStyle name="표준 7 4 4 6" xfId="33063" xr:uid="{00000000-0005-0000-0000-00002E810000}"/>
    <cellStyle name="표준 7 4 4 7" xfId="33064" xr:uid="{00000000-0005-0000-0000-00002F810000}"/>
    <cellStyle name="표준 7 4 4 8" xfId="33065" xr:uid="{00000000-0005-0000-0000-000030810000}"/>
    <cellStyle name="표준 7 4 4 9" xfId="33066" xr:uid="{00000000-0005-0000-0000-000031810000}"/>
    <cellStyle name="표준 7 4 5" xfId="33067" xr:uid="{00000000-0005-0000-0000-000032810000}"/>
    <cellStyle name="표준 7 4 5 2" xfId="33068" xr:uid="{00000000-0005-0000-0000-000033810000}"/>
    <cellStyle name="표준 7 4 5 3" xfId="33069" xr:uid="{00000000-0005-0000-0000-000034810000}"/>
    <cellStyle name="표준 7 4 5 4" xfId="33070" xr:uid="{00000000-0005-0000-0000-000035810000}"/>
    <cellStyle name="표준 7 4 5 5" xfId="33071" xr:uid="{00000000-0005-0000-0000-000036810000}"/>
    <cellStyle name="표준 7 4 5 6" xfId="33072" xr:uid="{00000000-0005-0000-0000-000037810000}"/>
    <cellStyle name="표준 7 4 6" xfId="33073" xr:uid="{00000000-0005-0000-0000-000038810000}"/>
    <cellStyle name="표준 7 4 6 2" xfId="33074" xr:uid="{00000000-0005-0000-0000-000039810000}"/>
    <cellStyle name="표준 7 4 7" xfId="33075" xr:uid="{00000000-0005-0000-0000-00003A810000}"/>
    <cellStyle name="표준 7 4 7 2" xfId="33076" xr:uid="{00000000-0005-0000-0000-00003B810000}"/>
    <cellStyle name="표준 7 4 8" xfId="33077" xr:uid="{00000000-0005-0000-0000-00003C810000}"/>
    <cellStyle name="표준 7 4 8 2" xfId="33078" xr:uid="{00000000-0005-0000-0000-00003D810000}"/>
    <cellStyle name="표준 7 4 9" xfId="33079" xr:uid="{00000000-0005-0000-0000-00003E810000}"/>
    <cellStyle name="표준 7 5" xfId="33080" xr:uid="{00000000-0005-0000-0000-00003F810000}"/>
    <cellStyle name="표준 7 5 10" xfId="33081" xr:uid="{00000000-0005-0000-0000-000040810000}"/>
    <cellStyle name="표준 7 5 11" xfId="33082" xr:uid="{00000000-0005-0000-0000-000041810000}"/>
    <cellStyle name="표준 7 5 12" xfId="33083" xr:uid="{00000000-0005-0000-0000-000042810000}"/>
    <cellStyle name="표준 7 5 13" xfId="33084" xr:uid="{00000000-0005-0000-0000-000043810000}"/>
    <cellStyle name="표준 7 5 2" xfId="33085" xr:uid="{00000000-0005-0000-0000-000044810000}"/>
    <cellStyle name="표준 7 5 2 10" xfId="33086" xr:uid="{00000000-0005-0000-0000-000045810000}"/>
    <cellStyle name="표준 7 5 2 2" xfId="33087" xr:uid="{00000000-0005-0000-0000-000046810000}"/>
    <cellStyle name="표준 7 5 2 2 2" xfId="33088" xr:uid="{00000000-0005-0000-0000-000047810000}"/>
    <cellStyle name="표준 7 5 2 2 2 2" xfId="33089" xr:uid="{00000000-0005-0000-0000-000048810000}"/>
    <cellStyle name="표준 7 5 2 2 2 3" xfId="33090" xr:uid="{00000000-0005-0000-0000-000049810000}"/>
    <cellStyle name="표준 7 5 2 2 2 4" xfId="33091" xr:uid="{00000000-0005-0000-0000-00004A810000}"/>
    <cellStyle name="표준 7 5 2 2 2 5" xfId="33092" xr:uid="{00000000-0005-0000-0000-00004B810000}"/>
    <cellStyle name="표준 7 5 2 2 3" xfId="33093" xr:uid="{00000000-0005-0000-0000-00004C810000}"/>
    <cellStyle name="표준 7 5 2 2 4" xfId="33094" xr:uid="{00000000-0005-0000-0000-00004D810000}"/>
    <cellStyle name="표준 7 5 2 2 5" xfId="33095" xr:uid="{00000000-0005-0000-0000-00004E810000}"/>
    <cellStyle name="표준 7 5 2 2 6" xfId="33096" xr:uid="{00000000-0005-0000-0000-00004F810000}"/>
    <cellStyle name="표준 7 5 2 2 7" xfId="33097" xr:uid="{00000000-0005-0000-0000-000050810000}"/>
    <cellStyle name="표준 7 5 2 3" xfId="33098" xr:uid="{00000000-0005-0000-0000-000051810000}"/>
    <cellStyle name="표준 7 5 2 3 2" xfId="33099" xr:uid="{00000000-0005-0000-0000-000052810000}"/>
    <cellStyle name="표준 7 5 2 3 3" xfId="33100" xr:uid="{00000000-0005-0000-0000-000053810000}"/>
    <cellStyle name="표준 7 5 2 3 4" xfId="33101" xr:uid="{00000000-0005-0000-0000-000054810000}"/>
    <cellStyle name="표준 7 5 2 3 5" xfId="33102" xr:uid="{00000000-0005-0000-0000-000055810000}"/>
    <cellStyle name="표준 7 5 2 3 6" xfId="33103" xr:uid="{00000000-0005-0000-0000-000056810000}"/>
    <cellStyle name="표준 7 5 2 4" xfId="33104" xr:uid="{00000000-0005-0000-0000-000057810000}"/>
    <cellStyle name="표준 7 5 2 4 2" xfId="33105" xr:uid="{00000000-0005-0000-0000-000058810000}"/>
    <cellStyle name="표준 7 5 2 5" xfId="33106" xr:uid="{00000000-0005-0000-0000-000059810000}"/>
    <cellStyle name="표준 7 5 2 5 2" xfId="33107" xr:uid="{00000000-0005-0000-0000-00005A810000}"/>
    <cellStyle name="표준 7 5 2 6" xfId="33108" xr:uid="{00000000-0005-0000-0000-00005B810000}"/>
    <cellStyle name="표준 7 5 2 7" xfId="33109" xr:uid="{00000000-0005-0000-0000-00005C810000}"/>
    <cellStyle name="표준 7 5 2 8" xfId="33110" xr:uid="{00000000-0005-0000-0000-00005D810000}"/>
    <cellStyle name="표준 7 5 2 9" xfId="33111" xr:uid="{00000000-0005-0000-0000-00005E810000}"/>
    <cellStyle name="표준 7 5 3" xfId="33112" xr:uid="{00000000-0005-0000-0000-00005F810000}"/>
    <cellStyle name="표준 7 5 3 10" xfId="33113" xr:uid="{00000000-0005-0000-0000-000060810000}"/>
    <cellStyle name="표준 7 5 3 2" xfId="33114" xr:uid="{00000000-0005-0000-0000-000061810000}"/>
    <cellStyle name="표준 7 5 3 2 2" xfId="33115" xr:uid="{00000000-0005-0000-0000-000062810000}"/>
    <cellStyle name="표준 7 5 3 2 2 2" xfId="33116" xr:uid="{00000000-0005-0000-0000-000063810000}"/>
    <cellStyle name="표준 7 5 3 2 2 3" xfId="33117" xr:uid="{00000000-0005-0000-0000-000064810000}"/>
    <cellStyle name="표준 7 5 3 2 2 4" xfId="33118" xr:uid="{00000000-0005-0000-0000-000065810000}"/>
    <cellStyle name="표준 7 5 3 2 2 5" xfId="33119" xr:uid="{00000000-0005-0000-0000-000066810000}"/>
    <cellStyle name="표준 7 5 3 2 3" xfId="33120" xr:uid="{00000000-0005-0000-0000-000067810000}"/>
    <cellStyle name="표준 7 5 3 2 4" xfId="33121" xr:uid="{00000000-0005-0000-0000-000068810000}"/>
    <cellStyle name="표준 7 5 3 2 5" xfId="33122" xr:uid="{00000000-0005-0000-0000-000069810000}"/>
    <cellStyle name="표준 7 5 3 2 6" xfId="33123" xr:uid="{00000000-0005-0000-0000-00006A810000}"/>
    <cellStyle name="표준 7 5 3 2 7" xfId="33124" xr:uid="{00000000-0005-0000-0000-00006B810000}"/>
    <cellStyle name="표준 7 5 3 3" xfId="33125" xr:uid="{00000000-0005-0000-0000-00006C810000}"/>
    <cellStyle name="표준 7 5 3 3 2" xfId="33126" xr:uid="{00000000-0005-0000-0000-00006D810000}"/>
    <cellStyle name="표준 7 5 3 3 3" xfId="33127" xr:uid="{00000000-0005-0000-0000-00006E810000}"/>
    <cellStyle name="표준 7 5 3 3 4" xfId="33128" xr:uid="{00000000-0005-0000-0000-00006F810000}"/>
    <cellStyle name="표준 7 5 3 3 5" xfId="33129" xr:uid="{00000000-0005-0000-0000-000070810000}"/>
    <cellStyle name="표준 7 5 3 3 6" xfId="33130" xr:uid="{00000000-0005-0000-0000-000071810000}"/>
    <cellStyle name="표준 7 5 3 4" xfId="33131" xr:uid="{00000000-0005-0000-0000-000072810000}"/>
    <cellStyle name="표준 7 5 3 4 2" xfId="33132" xr:uid="{00000000-0005-0000-0000-000073810000}"/>
    <cellStyle name="표준 7 5 3 5" xfId="33133" xr:uid="{00000000-0005-0000-0000-000074810000}"/>
    <cellStyle name="표준 7 5 3 5 2" xfId="33134" xr:uid="{00000000-0005-0000-0000-000075810000}"/>
    <cellStyle name="표준 7 5 3 6" xfId="33135" xr:uid="{00000000-0005-0000-0000-000076810000}"/>
    <cellStyle name="표준 7 5 3 7" xfId="33136" xr:uid="{00000000-0005-0000-0000-000077810000}"/>
    <cellStyle name="표준 7 5 3 8" xfId="33137" xr:uid="{00000000-0005-0000-0000-000078810000}"/>
    <cellStyle name="표준 7 5 3 9" xfId="33138" xr:uid="{00000000-0005-0000-0000-000079810000}"/>
    <cellStyle name="표준 7 5 4" xfId="33139" xr:uid="{00000000-0005-0000-0000-00007A810000}"/>
    <cellStyle name="표준 7 5 4 10" xfId="33140" xr:uid="{00000000-0005-0000-0000-00007B810000}"/>
    <cellStyle name="표준 7 5 4 2" xfId="33141" xr:uid="{00000000-0005-0000-0000-00007C810000}"/>
    <cellStyle name="표준 7 5 4 2 2" xfId="33142" xr:uid="{00000000-0005-0000-0000-00007D810000}"/>
    <cellStyle name="표준 7 5 4 2 3" xfId="33143" xr:uid="{00000000-0005-0000-0000-00007E810000}"/>
    <cellStyle name="표준 7 5 4 2 4" xfId="33144" xr:uid="{00000000-0005-0000-0000-00007F810000}"/>
    <cellStyle name="표준 7 5 4 2 5" xfId="33145" xr:uid="{00000000-0005-0000-0000-000080810000}"/>
    <cellStyle name="표준 7 5 4 2 6" xfId="33146" xr:uid="{00000000-0005-0000-0000-000081810000}"/>
    <cellStyle name="표준 7 5 4 3" xfId="33147" xr:uid="{00000000-0005-0000-0000-000082810000}"/>
    <cellStyle name="표준 7 5 4 3 2" xfId="33148" xr:uid="{00000000-0005-0000-0000-000083810000}"/>
    <cellStyle name="표준 7 5 4 4" xfId="33149" xr:uid="{00000000-0005-0000-0000-000084810000}"/>
    <cellStyle name="표준 7 5 4 4 2" xfId="33150" xr:uid="{00000000-0005-0000-0000-000085810000}"/>
    <cellStyle name="표준 7 5 4 5" xfId="33151" xr:uid="{00000000-0005-0000-0000-000086810000}"/>
    <cellStyle name="표준 7 5 4 5 2" xfId="33152" xr:uid="{00000000-0005-0000-0000-000087810000}"/>
    <cellStyle name="표준 7 5 4 6" xfId="33153" xr:uid="{00000000-0005-0000-0000-000088810000}"/>
    <cellStyle name="표준 7 5 4 7" xfId="33154" xr:uid="{00000000-0005-0000-0000-000089810000}"/>
    <cellStyle name="표준 7 5 4 8" xfId="33155" xr:uid="{00000000-0005-0000-0000-00008A810000}"/>
    <cellStyle name="표준 7 5 4 9" xfId="33156" xr:uid="{00000000-0005-0000-0000-00008B810000}"/>
    <cellStyle name="표준 7 5 5" xfId="33157" xr:uid="{00000000-0005-0000-0000-00008C810000}"/>
    <cellStyle name="표준 7 5 5 2" xfId="33158" xr:uid="{00000000-0005-0000-0000-00008D810000}"/>
    <cellStyle name="표준 7 5 5 3" xfId="33159" xr:uid="{00000000-0005-0000-0000-00008E810000}"/>
    <cellStyle name="표준 7 5 5 4" xfId="33160" xr:uid="{00000000-0005-0000-0000-00008F810000}"/>
    <cellStyle name="표준 7 5 5 5" xfId="33161" xr:uid="{00000000-0005-0000-0000-000090810000}"/>
    <cellStyle name="표준 7 5 5 6" xfId="33162" xr:uid="{00000000-0005-0000-0000-000091810000}"/>
    <cellStyle name="표준 7 5 6" xfId="33163" xr:uid="{00000000-0005-0000-0000-000092810000}"/>
    <cellStyle name="표준 7 5 6 2" xfId="33164" xr:uid="{00000000-0005-0000-0000-000093810000}"/>
    <cellStyle name="표준 7 5 7" xfId="33165" xr:uid="{00000000-0005-0000-0000-000094810000}"/>
    <cellStyle name="표준 7 5 7 2" xfId="33166" xr:uid="{00000000-0005-0000-0000-000095810000}"/>
    <cellStyle name="표준 7 5 8" xfId="33167" xr:uid="{00000000-0005-0000-0000-000096810000}"/>
    <cellStyle name="표준 7 5 8 2" xfId="33168" xr:uid="{00000000-0005-0000-0000-000097810000}"/>
    <cellStyle name="표준 7 5 9" xfId="33169" xr:uid="{00000000-0005-0000-0000-000098810000}"/>
    <cellStyle name="표준 7 6" xfId="33170" xr:uid="{00000000-0005-0000-0000-000099810000}"/>
    <cellStyle name="표준 7 6 10" xfId="33171" xr:uid="{00000000-0005-0000-0000-00009A810000}"/>
    <cellStyle name="표준 7 6 2" xfId="33172" xr:uid="{00000000-0005-0000-0000-00009B810000}"/>
    <cellStyle name="표준 7 6 2 2" xfId="33173" xr:uid="{00000000-0005-0000-0000-00009C810000}"/>
    <cellStyle name="표준 7 6 2 2 2" xfId="33174" xr:uid="{00000000-0005-0000-0000-00009D810000}"/>
    <cellStyle name="표준 7 6 2 2 3" xfId="33175" xr:uid="{00000000-0005-0000-0000-00009E810000}"/>
    <cellStyle name="표준 7 6 2 2 4" xfId="33176" xr:uid="{00000000-0005-0000-0000-00009F810000}"/>
    <cellStyle name="표준 7 6 2 2 5" xfId="33177" xr:uid="{00000000-0005-0000-0000-0000A0810000}"/>
    <cellStyle name="표준 7 6 2 3" xfId="33178" xr:uid="{00000000-0005-0000-0000-0000A1810000}"/>
    <cellStyle name="표준 7 6 2 4" xfId="33179" xr:uid="{00000000-0005-0000-0000-0000A2810000}"/>
    <cellStyle name="표준 7 6 2 5" xfId="33180" xr:uid="{00000000-0005-0000-0000-0000A3810000}"/>
    <cellStyle name="표준 7 6 2 6" xfId="33181" xr:uid="{00000000-0005-0000-0000-0000A4810000}"/>
    <cellStyle name="표준 7 6 2 7" xfId="33182" xr:uid="{00000000-0005-0000-0000-0000A5810000}"/>
    <cellStyle name="표준 7 6 3" xfId="33183" xr:uid="{00000000-0005-0000-0000-0000A6810000}"/>
    <cellStyle name="표준 7 6 3 2" xfId="33184" xr:uid="{00000000-0005-0000-0000-0000A7810000}"/>
    <cellStyle name="표준 7 6 3 3" xfId="33185" xr:uid="{00000000-0005-0000-0000-0000A8810000}"/>
    <cellStyle name="표준 7 6 3 4" xfId="33186" xr:uid="{00000000-0005-0000-0000-0000A9810000}"/>
    <cellStyle name="표준 7 6 3 5" xfId="33187" xr:uid="{00000000-0005-0000-0000-0000AA810000}"/>
    <cellStyle name="표준 7 6 3 6" xfId="33188" xr:uid="{00000000-0005-0000-0000-0000AB810000}"/>
    <cellStyle name="표준 7 6 4" xfId="33189" xr:uid="{00000000-0005-0000-0000-0000AC810000}"/>
    <cellStyle name="표준 7 6 4 2" xfId="33190" xr:uid="{00000000-0005-0000-0000-0000AD810000}"/>
    <cellStyle name="표준 7 6 5" xfId="33191" xr:uid="{00000000-0005-0000-0000-0000AE810000}"/>
    <cellStyle name="표준 7 6 5 2" xfId="33192" xr:uid="{00000000-0005-0000-0000-0000AF810000}"/>
    <cellStyle name="표준 7 6 6" xfId="33193" xr:uid="{00000000-0005-0000-0000-0000B0810000}"/>
    <cellStyle name="표준 7 6 7" xfId="33194" xr:uid="{00000000-0005-0000-0000-0000B1810000}"/>
    <cellStyle name="표준 7 6 8" xfId="33195" xr:uid="{00000000-0005-0000-0000-0000B2810000}"/>
    <cellStyle name="표준 7 6 9" xfId="33196" xr:uid="{00000000-0005-0000-0000-0000B3810000}"/>
    <cellStyle name="표준 7 7" xfId="33197" xr:uid="{00000000-0005-0000-0000-0000B4810000}"/>
    <cellStyle name="표준 7 7 10" xfId="33198" xr:uid="{00000000-0005-0000-0000-0000B5810000}"/>
    <cellStyle name="표준 7 7 2" xfId="33199" xr:uid="{00000000-0005-0000-0000-0000B6810000}"/>
    <cellStyle name="표준 7 7 2 2" xfId="33200" xr:uid="{00000000-0005-0000-0000-0000B7810000}"/>
    <cellStyle name="표준 7 7 3" xfId="33201" xr:uid="{00000000-0005-0000-0000-0000B8810000}"/>
    <cellStyle name="표준 7 7 3 2" xfId="33202" xr:uid="{00000000-0005-0000-0000-0000B9810000}"/>
    <cellStyle name="표준 7 7 4" xfId="33203" xr:uid="{00000000-0005-0000-0000-0000BA810000}"/>
    <cellStyle name="표준 7 7 4 2" xfId="33204" xr:uid="{00000000-0005-0000-0000-0000BB810000}"/>
    <cellStyle name="표준 7 7 5" xfId="33205" xr:uid="{00000000-0005-0000-0000-0000BC810000}"/>
    <cellStyle name="표준 7 7 5 2" xfId="33206" xr:uid="{00000000-0005-0000-0000-0000BD810000}"/>
    <cellStyle name="표준 7 7 6" xfId="33207" xr:uid="{00000000-0005-0000-0000-0000BE810000}"/>
    <cellStyle name="표준 7 7 7" xfId="33208" xr:uid="{00000000-0005-0000-0000-0000BF810000}"/>
    <cellStyle name="표준 7 7 8" xfId="33209" xr:uid="{00000000-0005-0000-0000-0000C0810000}"/>
    <cellStyle name="표준 7 7 9" xfId="33210" xr:uid="{00000000-0005-0000-0000-0000C1810000}"/>
    <cellStyle name="표준 7 8" xfId="33211" xr:uid="{00000000-0005-0000-0000-0000C2810000}"/>
    <cellStyle name="표준 7 9" xfId="33212" xr:uid="{00000000-0005-0000-0000-0000C3810000}"/>
    <cellStyle name="표준 8" xfId="33213" xr:uid="{00000000-0005-0000-0000-0000C4810000}"/>
    <cellStyle name="표준 8 10" xfId="33214" xr:uid="{00000000-0005-0000-0000-0000C5810000}"/>
    <cellStyle name="표준 8 10 10" xfId="33215" xr:uid="{00000000-0005-0000-0000-0000C6810000}"/>
    <cellStyle name="표준 8 10 2" xfId="33216" xr:uid="{00000000-0005-0000-0000-0000C7810000}"/>
    <cellStyle name="표준 8 10 2 2" xfId="33217" xr:uid="{00000000-0005-0000-0000-0000C8810000}"/>
    <cellStyle name="표준 8 10 2 3" xfId="33218" xr:uid="{00000000-0005-0000-0000-0000C9810000}"/>
    <cellStyle name="표준 8 10 2 4" xfId="33219" xr:uid="{00000000-0005-0000-0000-0000CA810000}"/>
    <cellStyle name="표준 8 10 2 5" xfId="33220" xr:uid="{00000000-0005-0000-0000-0000CB810000}"/>
    <cellStyle name="표준 8 10 2 6" xfId="33221" xr:uid="{00000000-0005-0000-0000-0000CC810000}"/>
    <cellStyle name="표준 8 10 3" xfId="33222" xr:uid="{00000000-0005-0000-0000-0000CD810000}"/>
    <cellStyle name="표준 8 10 3 2" xfId="33223" xr:uid="{00000000-0005-0000-0000-0000CE810000}"/>
    <cellStyle name="표준 8 10 4" xfId="33224" xr:uid="{00000000-0005-0000-0000-0000CF810000}"/>
    <cellStyle name="표준 8 10 4 2" xfId="33225" xr:uid="{00000000-0005-0000-0000-0000D0810000}"/>
    <cellStyle name="표준 8 10 5" xfId="33226" xr:uid="{00000000-0005-0000-0000-0000D1810000}"/>
    <cellStyle name="표준 8 10 5 2" xfId="33227" xr:uid="{00000000-0005-0000-0000-0000D2810000}"/>
    <cellStyle name="표준 8 10 6" xfId="33228" xr:uid="{00000000-0005-0000-0000-0000D3810000}"/>
    <cellStyle name="표준 8 10 7" xfId="33229" xr:uid="{00000000-0005-0000-0000-0000D4810000}"/>
    <cellStyle name="표준 8 10 8" xfId="33230" xr:uid="{00000000-0005-0000-0000-0000D5810000}"/>
    <cellStyle name="표준 8 10 9" xfId="33231" xr:uid="{00000000-0005-0000-0000-0000D6810000}"/>
    <cellStyle name="표준 8 11" xfId="33232" xr:uid="{00000000-0005-0000-0000-0000D7810000}"/>
    <cellStyle name="표준 8 11 10" xfId="33233" xr:uid="{00000000-0005-0000-0000-0000D8810000}"/>
    <cellStyle name="표준 8 11 2" xfId="33234" xr:uid="{00000000-0005-0000-0000-0000D9810000}"/>
    <cellStyle name="표준 8 11 2 2" xfId="33235" xr:uid="{00000000-0005-0000-0000-0000DA810000}"/>
    <cellStyle name="표준 8 11 3" xfId="33236" xr:uid="{00000000-0005-0000-0000-0000DB810000}"/>
    <cellStyle name="표준 8 11 3 2" xfId="33237" xr:uid="{00000000-0005-0000-0000-0000DC810000}"/>
    <cellStyle name="표준 8 11 4" xfId="33238" xr:uid="{00000000-0005-0000-0000-0000DD810000}"/>
    <cellStyle name="표준 8 11 4 2" xfId="33239" xr:uid="{00000000-0005-0000-0000-0000DE810000}"/>
    <cellStyle name="표준 8 11 5" xfId="33240" xr:uid="{00000000-0005-0000-0000-0000DF810000}"/>
    <cellStyle name="표준 8 11 5 2" xfId="33241" xr:uid="{00000000-0005-0000-0000-0000E0810000}"/>
    <cellStyle name="표준 8 11 6" xfId="33242" xr:uid="{00000000-0005-0000-0000-0000E1810000}"/>
    <cellStyle name="표준 8 11 7" xfId="33243" xr:uid="{00000000-0005-0000-0000-0000E2810000}"/>
    <cellStyle name="표준 8 11 8" xfId="33244" xr:uid="{00000000-0005-0000-0000-0000E3810000}"/>
    <cellStyle name="표준 8 11 9" xfId="33245" xr:uid="{00000000-0005-0000-0000-0000E4810000}"/>
    <cellStyle name="표준 8 12" xfId="33246" xr:uid="{00000000-0005-0000-0000-0000E5810000}"/>
    <cellStyle name="표준 8 12 2" xfId="33247" xr:uid="{00000000-0005-0000-0000-0000E6810000}"/>
    <cellStyle name="표준 8 13" xfId="33248" xr:uid="{00000000-0005-0000-0000-0000E7810000}"/>
    <cellStyle name="표준 8 13 2" xfId="33249" xr:uid="{00000000-0005-0000-0000-0000E8810000}"/>
    <cellStyle name="표준 8 14" xfId="33250" xr:uid="{00000000-0005-0000-0000-0000E9810000}"/>
    <cellStyle name="표준 8 14 2" xfId="33251" xr:uid="{00000000-0005-0000-0000-0000EA810000}"/>
    <cellStyle name="표준 8 15" xfId="33252" xr:uid="{00000000-0005-0000-0000-0000EB810000}"/>
    <cellStyle name="표준 8 15 2" xfId="33253" xr:uid="{00000000-0005-0000-0000-0000EC810000}"/>
    <cellStyle name="표준 8 16" xfId="33254" xr:uid="{00000000-0005-0000-0000-0000ED810000}"/>
    <cellStyle name="표준 8 17" xfId="33255" xr:uid="{00000000-0005-0000-0000-0000EE810000}"/>
    <cellStyle name="표준 8 18" xfId="33256" xr:uid="{00000000-0005-0000-0000-0000EF810000}"/>
    <cellStyle name="표준 8 19" xfId="33257" xr:uid="{00000000-0005-0000-0000-0000F0810000}"/>
    <cellStyle name="표준 8 2" xfId="33258" xr:uid="{00000000-0005-0000-0000-0000F1810000}"/>
    <cellStyle name="표준 8 2 10" xfId="33259" xr:uid="{00000000-0005-0000-0000-0000F2810000}"/>
    <cellStyle name="표준 8 2 10 10" xfId="33260" xr:uid="{00000000-0005-0000-0000-0000F3810000}"/>
    <cellStyle name="표준 8 2 10 2" xfId="33261" xr:uid="{00000000-0005-0000-0000-0000F4810000}"/>
    <cellStyle name="표준 8 2 10 2 2" xfId="33262" xr:uid="{00000000-0005-0000-0000-0000F5810000}"/>
    <cellStyle name="표준 8 2 10 3" xfId="33263" xr:uid="{00000000-0005-0000-0000-0000F6810000}"/>
    <cellStyle name="표준 8 2 10 3 2" xfId="33264" xr:uid="{00000000-0005-0000-0000-0000F7810000}"/>
    <cellStyle name="표준 8 2 10 4" xfId="33265" xr:uid="{00000000-0005-0000-0000-0000F8810000}"/>
    <cellStyle name="표준 8 2 10 4 2" xfId="33266" xr:uid="{00000000-0005-0000-0000-0000F9810000}"/>
    <cellStyle name="표준 8 2 10 5" xfId="33267" xr:uid="{00000000-0005-0000-0000-0000FA810000}"/>
    <cellStyle name="표준 8 2 10 5 2" xfId="33268" xr:uid="{00000000-0005-0000-0000-0000FB810000}"/>
    <cellStyle name="표준 8 2 10 6" xfId="33269" xr:uid="{00000000-0005-0000-0000-0000FC810000}"/>
    <cellStyle name="표준 8 2 10 7" xfId="33270" xr:uid="{00000000-0005-0000-0000-0000FD810000}"/>
    <cellStyle name="표준 8 2 10 8" xfId="33271" xr:uid="{00000000-0005-0000-0000-0000FE810000}"/>
    <cellStyle name="표준 8 2 10 9" xfId="33272" xr:uid="{00000000-0005-0000-0000-0000FF810000}"/>
    <cellStyle name="표준 8 2 11" xfId="33273" xr:uid="{00000000-0005-0000-0000-000000820000}"/>
    <cellStyle name="표준 8 2 11 2" xfId="33274" xr:uid="{00000000-0005-0000-0000-000001820000}"/>
    <cellStyle name="표준 8 2 12" xfId="33275" xr:uid="{00000000-0005-0000-0000-000002820000}"/>
    <cellStyle name="표준 8 2 12 2" xfId="33276" xr:uid="{00000000-0005-0000-0000-000003820000}"/>
    <cellStyle name="표준 8 2 13" xfId="33277" xr:uid="{00000000-0005-0000-0000-000004820000}"/>
    <cellStyle name="표준 8 2 13 2" xfId="33278" xr:uid="{00000000-0005-0000-0000-000005820000}"/>
    <cellStyle name="표준 8 2 14" xfId="33279" xr:uid="{00000000-0005-0000-0000-000006820000}"/>
    <cellStyle name="표준 8 2 14 2" xfId="33280" xr:uid="{00000000-0005-0000-0000-000007820000}"/>
    <cellStyle name="표준 8 2 15" xfId="33281" xr:uid="{00000000-0005-0000-0000-000008820000}"/>
    <cellStyle name="표준 8 2 16" xfId="33282" xr:uid="{00000000-0005-0000-0000-000009820000}"/>
    <cellStyle name="표준 8 2 17" xfId="33283" xr:uid="{00000000-0005-0000-0000-00000A820000}"/>
    <cellStyle name="표준 8 2 18" xfId="33284" xr:uid="{00000000-0005-0000-0000-00000B820000}"/>
    <cellStyle name="표준 8 2 19" xfId="33285" xr:uid="{00000000-0005-0000-0000-00000C820000}"/>
    <cellStyle name="표준 8 2 2" xfId="33286" xr:uid="{00000000-0005-0000-0000-00000D820000}"/>
    <cellStyle name="표준 8 2 2 10" xfId="33287" xr:uid="{00000000-0005-0000-0000-00000E820000}"/>
    <cellStyle name="표준 8 2 2 10 2" xfId="33288" xr:uid="{00000000-0005-0000-0000-00000F820000}"/>
    <cellStyle name="표준 8 2 2 11" xfId="33289" xr:uid="{00000000-0005-0000-0000-000010820000}"/>
    <cellStyle name="표준 8 2 2 12" xfId="33290" xr:uid="{00000000-0005-0000-0000-000011820000}"/>
    <cellStyle name="표준 8 2 2 13" xfId="33291" xr:uid="{00000000-0005-0000-0000-000012820000}"/>
    <cellStyle name="표준 8 2 2 14" xfId="33292" xr:uid="{00000000-0005-0000-0000-000013820000}"/>
    <cellStyle name="표준 8 2 2 15" xfId="33293" xr:uid="{00000000-0005-0000-0000-000014820000}"/>
    <cellStyle name="표준 8 2 2 2" xfId="33294" xr:uid="{00000000-0005-0000-0000-000015820000}"/>
    <cellStyle name="표준 8 2 2 2 10" xfId="33295" xr:uid="{00000000-0005-0000-0000-000016820000}"/>
    <cellStyle name="표준 8 2 2 2 11" xfId="33296" xr:uid="{00000000-0005-0000-0000-000017820000}"/>
    <cellStyle name="표준 8 2 2 2 12" xfId="33297" xr:uid="{00000000-0005-0000-0000-000018820000}"/>
    <cellStyle name="표준 8 2 2 2 13" xfId="33298" xr:uid="{00000000-0005-0000-0000-000019820000}"/>
    <cellStyle name="표준 8 2 2 2 14" xfId="33299" xr:uid="{00000000-0005-0000-0000-00001A820000}"/>
    <cellStyle name="표준 8 2 2 2 2" xfId="33300" xr:uid="{00000000-0005-0000-0000-00001B820000}"/>
    <cellStyle name="표준 8 2 2 2 2 10" xfId="33301" xr:uid="{00000000-0005-0000-0000-00001C820000}"/>
    <cellStyle name="표준 8 2 2 2 2 2" xfId="33302" xr:uid="{00000000-0005-0000-0000-00001D820000}"/>
    <cellStyle name="표준 8 2 2 2 2 2 2" xfId="33303" xr:uid="{00000000-0005-0000-0000-00001E820000}"/>
    <cellStyle name="표준 8 2 2 2 2 2 2 2" xfId="33304" xr:uid="{00000000-0005-0000-0000-00001F820000}"/>
    <cellStyle name="표준 8 2 2 2 2 2 2 3" xfId="33305" xr:uid="{00000000-0005-0000-0000-000020820000}"/>
    <cellStyle name="표준 8 2 2 2 2 2 2 4" xfId="33306" xr:uid="{00000000-0005-0000-0000-000021820000}"/>
    <cellStyle name="표준 8 2 2 2 2 2 2 5" xfId="33307" xr:uid="{00000000-0005-0000-0000-000022820000}"/>
    <cellStyle name="표준 8 2 2 2 2 2 3" xfId="33308" xr:uid="{00000000-0005-0000-0000-000023820000}"/>
    <cellStyle name="표준 8 2 2 2 2 2 4" xfId="33309" xr:uid="{00000000-0005-0000-0000-000024820000}"/>
    <cellStyle name="표준 8 2 2 2 2 2 5" xfId="33310" xr:uid="{00000000-0005-0000-0000-000025820000}"/>
    <cellStyle name="표준 8 2 2 2 2 2 6" xfId="33311" xr:uid="{00000000-0005-0000-0000-000026820000}"/>
    <cellStyle name="표준 8 2 2 2 2 2 7" xfId="33312" xr:uid="{00000000-0005-0000-0000-000027820000}"/>
    <cellStyle name="표준 8 2 2 2 2 3" xfId="33313" xr:uid="{00000000-0005-0000-0000-000028820000}"/>
    <cellStyle name="표준 8 2 2 2 2 3 2" xfId="33314" xr:uid="{00000000-0005-0000-0000-000029820000}"/>
    <cellStyle name="표준 8 2 2 2 2 3 3" xfId="33315" xr:uid="{00000000-0005-0000-0000-00002A820000}"/>
    <cellStyle name="표준 8 2 2 2 2 3 4" xfId="33316" xr:uid="{00000000-0005-0000-0000-00002B820000}"/>
    <cellStyle name="표준 8 2 2 2 2 3 5" xfId="33317" xr:uid="{00000000-0005-0000-0000-00002C820000}"/>
    <cellStyle name="표준 8 2 2 2 2 3 6" xfId="33318" xr:uid="{00000000-0005-0000-0000-00002D820000}"/>
    <cellStyle name="표준 8 2 2 2 2 4" xfId="33319" xr:uid="{00000000-0005-0000-0000-00002E820000}"/>
    <cellStyle name="표준 8 2 2 2 2 4 2" xfId="33320" xr:uid="{00000000-0005-0000-0000-00002F820000}"/>
    <cellStyle name="표준 8 2 2 2 2 4 3" xfId="33321" xr:uid="{00000000-0005-0000-0000-000030820000}"/>
    <cellStyle name="표준 8 2 2 2 2 5" xfId="33322" xr:uid="{00000000-0005-0000-0000-000031820000}"/>
    <cellStyle name="표준 8 2 2 2 2 5 2" xfId="33323" xr:uid="{00000000-0005-0000-0000-000032820000}"/>
    <cellStyle name="표준 8 2 2 2 2 6" xfId="33324" xr:uid="{00000000-0005-0000-0000-000033820000}"/>
    <cellStyle name="표준 8 2 2 2 2 7" xfId="33325" xr:uid="{00000000-0005-0000-0000-000034820000}"/>
    <cellStyle name="표준 8 2 2 2 2 8" xfId="33326" xr:uid="{00000000-0005-0000-0000-000035820000}"/>
    <cellStyle name="표준 8 2 2 2 2 9" xfId="33327" xr:uid="{00000000-0005-0000-0000-000036820000}"/>
    <cellStyle name="표준 8 2 2 2 3" xfId="33328" xr:uid="{00000000-0005-0000-0000-000037820000}"/>
    <cellStyle name="표준 8 2 2 2 3 10" xfId="33329" xr:uid="{00000000-0005-0000-0000-000038820000}"/>
    <cellStyle name="표준 8 2 2 2 3 2" xfId="33330" xr:uid="{00000000-0005-0000-0000-000039820000}"/>
    <cellStyle name="표준 8 2 2 2 3 2 2" xfId="33331" xr:uid="{00000000-0005-0000-0000-00003A820000}"/>
    <cellStyle name="표준 8 2 2 2 3 2 2 2" xfId="33332" xr:uid="{00000000-0005-0000-0000-00003B820000}"/>
    <cellStyle name="표준 8 2 2 2 3 2 2 3" xfId="33333" xr:uid="{00000000-0005-0000-0000-00003C820000}"/>
    <cellStyle name="표준 8 2 2 2 3 2 2 4" xfId="33334" xr:uid="{00000000-0005-0000-0000-00003D820000}"/>
    <cellStyle name="표준 8 2 2 2 3 2 2 5" xfId="33335" xr:uid="{00000000-0005-0000-0000-00003E820000}"/>
    <cellStyle name="표준 8 2 2 2 3 2 3" xfId="33336" xr:uid="{00000000-0005-0000-0000-00003F820000}"/>
    <cellStyle name="표준 8 2 2 2 3 2 4" xfId="33337" xr:uid="{00000000-0005-0000-0000-000040820000}"/>
    <cellStyle name="표준 8 2 2 2 3 2 5" xfId="33338" xr:uid="{00000000-0005-0000-0000-000041820000}"/>
    <cellStyle name="표준 8 2 2 2 3 2 6" xfId="33339" xr:uid="{00000000-0005-0000-0000-000042820000}"/>
    <cellStyle name="표준 8 2 2 2 3 2 7" xfId="33340" xr:uid="{00000000-0005-0000-0000-000043820000}"/>
    <cellStyle name="표준 8 2 2 2 3 3" xfId="33341" xr:uid="{00000000-0005-0000-0000-000044820000}"/>
    <cellStyle name="표준 8 2 2 2 3 3 2" xfId="33342" xr:uid="{00000000-0005-0000-0000-000045820000}"/>
    <cellStyle name="표준 8 2 2 2 3 3 3" xfId="33343" xr:uid="{00000000-0005-0000-0000-000046820000}"/>
    <cellStyle name="표준 8 2 2 2 3 3 4" xfId="33344" xr:uid="{00000000-0005-0000-0000-000047820000}"/>
    <cellStyle name="표준 8 2 2 2 3 3 5" xfId="33345" xr:uid="{00000000-0005-0000-0000-000048820000}"/>
    <cellStyle name="표준 8 2 2 2 3 3 6" xfId="33346" xr:uid="{00000000-0005-0000-0000-000049820000}"/>
    <cellStyle name="표준 8 2 2 2 3 4" xfId="33347" xr:uid="{00000000-0005-0000-0000-00004A820000}"/>
    <cellStyle name="표준 8 2 2 2 3 4 2" xfId="33348" xr:uid="{00000000-0005-0000-0000-00004B820000}"/>
    <cellStyle name="표준 8 2 2 2 3 4 3" xfId="33349" xr:uid="{00000000-0005-0000-0000-00004C820000}"/>
    <cellStyle name="표준 8 2 2 2 3 5" xfId="33350" xr:uid="{00000000-0005-0000-0000-00004D820000}"/>
    <cellStyle name="표준 8 2 2 2 3 5 2" xfId="33351" xr:uid="{00000000-0005-0000-0000-00004E820000}"/>
    <cellStyle name="표준 8 2 2 2 3 6" xfId="33352" xr:uid="{00000000-0005-0000-0000-00004F820000}"/>
    <cellStyle name="표준 8 2 2 2 3 7" xfId="33353" xr:uid="{00000000-0005-0000-0000-000050820000}"/>
    <cellStyle name="표준 8 2 2 2 3 8" xfId="33354" xr:uid="{00000000-0005-0000-0000-000051820000}"/>
    <cellStyle name="표준 8 2 2 2 3 9" xfId="33355" xr:uid="{00000000-0005-0000-0000-000052820000}"/>
    <cellStyle name="표준 8 2 2 2 4" xfId="33356" xr:uid="{00000000-0005-0000-0000-000053820000}"/>
    <cellStyle name="표준 8 2 2 2 4 10" xfId="33357" xr:uid="{00000000-0005-0000-0000-000054820000}"/>
    <cellStyle name="표준 8 2 2 2 4 2" xfId="33358" xr:uid="{00000000-0005-0000-0000-000055820000}"/>
    <cellStyle name="표준 8 2 2 2 4 2 2" xfId="33359" xr:uid="{00000000-0005-0000-0000-000056820000}"/>
    <cellStyle name="표준 8 2 2 2 4 2 3" xfId="33360" xr:uid="{00000000-0005-0000-0000-000057820000}"/>
    <cellStyle name="표준 8 2 2 2 4 2 4" xfId="33361" xr:uid="{00000000-0005-0000-0000-000058820000}"/>
    <cellStyle name="표준 8 2 2 2 4 2 5" xfId="33362" xr:uid="{00000000-0005-0000-0000-000059820000}"/>
    <cellStyle name="표준 8 2 2 2 4 2 6" xfId="33363" xr:uid="{00000000-0005-0000-0000-00005A820000}"/>
    <cellStyle name="표준 8 2 2 2 4 3" xfId="33364" xr:uid="{00000000-0005-0000-0000-00005B820000}"/>
    <cellStyle name="표준 8 2 2 2 4 3 2" xfId="33365" xr:uid="{00000000-0005-0000-0000-00005C820000}"/>
    <cellStyle name="표준 8 2 2 2 4 3 3" xfId="33366" xr:uid="{00000000-0005-0000-0000-00005D820000}"/>
    <cellStyle name="표준 8 2 2 2 4 4" xfId="33367" xr:uid="{00000000-0005-0000-0000-00005E820000}"/>
    <cellStyle name="표준 8 2 2 2 4 4 2" xfId="33368" xr:uid="{00000000-0005-0000-0000-00005F820000}"/>
    <cellStyle name="표준 8 2 2 2 4 4 3" xfId="33369" xr:uid="{00000000-0005-0000-0000-000060820000}"/>
    <cellStyle name="표준 8 2 2 2 4 5" xfId="33370" xr:uid="{00000000-0005-0000-0000-000061820000}"/>
    <cellStyle name="표준 8 2 2 2 4 5 2" xfId="33371" xr:uid="{00000000-0005-0000-0000-000062820000}"/>
    <cellStyle name="표준 8 2 2 2 4 6" xfId="33372" xr:uid="{00000000-0005-0000-0000-000063820000}"/>
    <cellStyle name="표준 8 2 2 2 4 7" xfId="33373" xr:uid="{00000000-0005-0000-0000-000064820000}"/>
    <cellStyle name="표준 8 2 2 2 4 8" xfId="33374" xr:uid="{00000000-0005-0000-0000-000065820000}"/>
    <cellStyle name="표준 8 2 2 2 4 9" xfId="33375" xr:uid="{00000000-0005-0000-0000-000066820000}"/>
    <cellStyle name="표준 8 2 2 2 5" xfId="33376" xr:uid="{00000000-0005-0000-0000-000067820000}"/>
    <cellStyle name="표준 8 2 2 2 5 10" xfId="33377" xr:uid="{00000000-0005-0000-0000-000068820000}"/>
    <cellStyle name="표준 8 2 2 2 5 2" xfId="33378" xr:uid="{00000000-0005-0000-0000-000069820000}"/>
    <cellStyle name="표준 8 2 2 2 5 2 2" xfId="33379" xr:uid="{00000000-0005-0000-0000-00006A820000}"/>
    <cellStyle name="표준 8 2 2 2 5 2 3" xfId="33380" xr:uid="{00000000-0005-0000-0000-00006B820000}"/>
    <cellStyle name="표준 8 2 2 2 5 3" xfId="33381" xr:uid="{00000000-0005-0000-0000-00006C820000}"/>
    <cellStyle name="표준 8 2 2 2 5 3 2" xfId="33382" xr:uid="{00000000-0005-0000-0000-00006D820000}"/>
    <cellStyle name="표준 8 2 2 2 5 3 3" xfId="33383" xr:uid="{00000000-0005-0000-0000-00006E820000}"/>
    <cellStyle name="표준 8 2 2 2 5 4" xfId="33384" xr:uid="{00000000-0005-0000-0000-00006F820000}"/>
    <cellStyle name="표준 8 2 2 2 5 4 2" xfId="33385" xr:uid="{00000000-0005-0000-0000-000070820000}"/>
    <cellStyle name="표준 8 2 2 2 5 5" xfId="33386" xr:uid="{00000000-0005-0000-0000-000071820000}"/>
    <cellStyle name="표준 8 2 2 2 5 5 2" xfId="33387" xr:uid="{00000000-0005-0000-0000-000072820000}"/>
    <cellStyle name="표준 8 2 2 2 5 6" xfId="33388" xr:uid="{00000000-0005-0000-0000-000073820000}"/>
    <cellStyle name="표준 8 2 2 2 5 7" xfId="33389" xr:uid="{00000000-0005-0000-0000-000074820000}"/>
    <cellStyle name="표준 8 2 2 2 5 8" xfId="33390" xr:uid="{00000000-0005-0000-0000-000075820000}"/>
    <cellStyle name="표준 8 2 2 2 5 9" xfId="33391" xr:uid="{00000000-0005-0000-0000-000076820000}"/>
    <cellStyle name="표준 8 2 2 2 6" xfId="33392" xr:uid="{00000000-0005-0000-0000-000077820000}"/>
    <cellStyle name="표준 8 2 2 2 6 2" xfId="33393" xr:uid="{00000000-0005-0000-0000-000078820000}"/>
    <cellStyle name="표준 8 2 2 2 6 3" xfId="33394" xr:uid="{00000000-0005-0000-0000-000079820000}"/>
    <cellStyle name="표준 8 2 2 2 7" xfId="33395" xr:uid="{00000000-0005-0000-0000-00007A820000}"/>
    <cellStyle name="표준 8 2 2 2 7 2" xfId="33396" xr:uid="{00000000-0005-0000-0000-00007B820000}"/>
    <cellStyle name="표준 8 2 2 2 7 3" xfId="33397" xr:uid="{00000000-0005-0000-0000-00007C820000}"/>
    <cellStyle name="표준 8 2 2 2 8" xfId="33398" xr:uid="{00000000-0005-0000-0000-00007D820000}"/>
    <cellStyle name="표준 8 2 2 2 8 2" xfId="33399" xr:uid="{00000000-0005-0000-0000-00007E820000}"/>
    <cellStyle name="표준 8 2 2 2 8 3" xfId="33400" xr:uid="{00000000-0005-0000-0000-00007F820000}"/>
    <cellStyle name="표준 8 2 2 2 9" xfId="33401" xr:uid="{00000000-0005-0000-0000-000080820000}"/>
    <cellStyle name="표준 8 2 2 2 9 2" xfId="33402" xr:uid="{00000000-0005-0000-0000-000081820000}"/>
    <cellStyle name="표준 8 2 2 3" xfId="33403" xr:uid="{00000000-0005-0000-0000-000082820000}"/>
    <cellStyle name="표준 8 2 2 3 10" xfId="33404" xr:uid="{00000000-0005-0000-0000-000083820000}"/>
    <cellStyle name="표준 8 2 2 3 2" xfId="33405" xr:uid="{00000000-0005-0000-0000-000084820000}"/>
    <cellStyle name="표준 8 2 2 3 2 2" xfId="33406" xr:uid="{00000000-0005-0000-0000-000085820000}"/>
    <cellStyle name="표준 8 2 2 3 2 2 2" xfId="33407" xr:uid="{00000000-0005-0000-0000-000086820000}"/>
    <cellStyle name="표준 8 2 2 3 2 2 3" xfId="33408" xr:uid="{00000000-0005-0000-0000-000087820000}"/>
    <cellStyle name="표준 8 2 2 3 2 2 4" xfId="33409" xr:uid="{00000000-0005-0000-0000-000088820000}"/>
    <cellStyle name="표준 8 2 2 3 2 2 5" xfId="33410" xr:uid="{00000000-0005-0000-0000-000089820000}"/>
    <cellStyle name="표준 8 2 2 3 2 3" xfId="33411" xr:uid="{00000000-0005-0000-0000-00008A820000}"/>
    <cellStyle name="표준 8 2 2 3 2 4" xfId="33412" xr:uid="{00000000-0005-0000-0000-00008B820000}"/>
    <cellStyle name="표준 8 2 2 3 2 5" xfId="33413" xr:uid="{00000000-0005-0000-0000-00008C820000}"/>
    <cellStyle name="표준 8 2 2 3 2 6" xfId="33414" xr:uid="{00000000-0005-0000-0000-00008D820000}"/>
    <cellStyle name="표준 8 2 2 3 2 7" xfId="33415" xr:uid="{00000000-0005-0000-0000-00008E820000}"/>
    <cellStyle name="표준 8 2 2 3 3" xfId="33416" xr:uid="{00000000-0005-0000-0000-00008F820000}"/>
    <cellStyle name="표준 8 2 2 3 3 2" xfId="33417" xr:uid="{00000000-0005-0000-0000-000090820000}"/>
    <cellStyle name="표준 8 2 2 3 3 3" xfId="33418" xr:uid="{00000000-0005-0000-0000-000091820000}"/>
    <cellStyle name="표준 8 2 2 3 3 4" xfId="33419" xr:uid="{00000000-0005-0000-0000-000092820000}"/>
    <cellStyle name="표준 8 2 2 3 3 5" xfId="33420" xr:uid="{00000000-0005-0000-0000-000093820000}"/>
    <cellStyle name="표준 8 2 2 3 3 6" xfId="33421" xr:uid="{00000000-0005-0000-0000-000094820000}"/>
    <cellStyle name="표준 8 2 2 3 4" xfId="33422" xr:uid="{00000000-0005-0000-0000-000095820000}"/>
    <cellStyle name="표준 8 2 2 3 4 2" xfId="33423" xr:uid="{00000000-0005-0000-0000-000096820000}"/>
    <cellStyle name="표준 8 2 2 3 4 3" xfId="33424" xr:uid="{00000000-0005-0000-0000-000097820000}"/>
    <cellStyle name="표준 8 2 2 3 5" xfId="33425" xr:uid="{00000000-0005-0000-0000-000098820000}"/>
    <cellStyle name="표준 8 2 2 3 5 2" xfId="33426" xr:uid="{00000000-0005-0000-0000-000099820000}"/>
    <cellStyle name="표준 8 2 2 3 6" xfId="33427" xr:uid="{00000000-0005-0000-0000-00009A820000}"/>
    <cellStyle name="표준 8 2 2 3 7" xfId="33428" xr:uid="{00000000-0005-0000-0000-00009B820000}"/>
    <cellStyle name="표준 8 2 2 3 8" xfId="33429" xr:uid="{00000000-0005-0000-0000-00009C820000}"/>
    <cellStyle name="표준 8 2 2 3 9" xfId="33430" xr:uid="{00000000-0005-0000-0000-00009D820000}"/>
    <cellStyle name="표준 8 2 2 4" xfId="33431" xr:uid="{00000000-0005-0000-0000-00009E820000}"/>
    <cellStyle name="표준 8 2 2 4 10" xfId="33432" xr:uid="{00000000-0005-0000-0000-00009F820000}"/>
    <cellStyle name="표준 8 2 2 4 2" xfId="33433" xr:uid="{00000000-0005-0000-0000-0000A0820000}"/>
    <cellStyle name="표준 8 2 2 4 2 2" xfId="33434" xr:uid="{00000000-0005-0000-0000-0000A1820000}"/>
    <cellStyle name="표준 8 2 2 4 2 2 2" xfId="33435" xr:uid="{00000000-0005-0000-0000-0000A2820000}"/>
    <cellStyle name="표준 8 2 2 4 2 2 3" xfId="33436" xr:uid="{00000000-0005-0000-0000-0000A3820000}"/>
    <cellStyle name="표준 8 2 2 4 2 2 4" xfId="33437" xr:uid="{00000000-0005-0000-0000-0000A4820000}"/>
    <cellStyle name="표준 8 2 2 4 2 2 5" xfId="33438" xr:uid="{00000000-0005-0000-0000-0000A5820000}"/>
    <cellStyle name="표준 8 2 2 4 2 3" xfId="33439" xr:uid="{00000000-0005-0000-0000-0000A6820000}"/>
    <cellStyle name="표준 8 2 2 4 2 4" xfId="33440" xr:uid="{00000000-0005-0000-0000-0000A7820000}"/>
    <cellStyle name="표준 8 2 2 4 2 5" xfId="33441" xr:uid="{00000000-0005-0000-0000-0000A8820000}"/>
    <cellStyle name="표준 8 2 2 4 2 6" xfId="33442" xr:uid="{00000000-0005-0000-0000-0000A9820000}"/>
    <cellStyle name="표준 8 2 2 4 2 7" xfId="33443" xr:uid="{00000000-0005-0000-0000-0000AA820000}"/>
    <cellStyle name="표준 8 2 2 4 3" xfId="33444" xr:uid="{00000000-0005-0000-0000-0000AB820000}"/>
    <cellStyle name="표준 8 2 2 4 3 2" xfId="33445" xr:uid="{00000000-0005-0000-0000-0000AC820000}"/>
    <cellStyle name="표준 8 2 2 4 3 3" xfId="33446" xr:uid="{00000000-0005-0000-0000-0000AD820000}"/>
    <cellStyle name="표준 8 2 2 4 3 4" xfId="33447" xr:uid="{00000000-0005-0000-0000-0000AE820000}"/>
    <cellStyle name="표준 8 2 2 4 3 5" xfId="33448" xr:uid="{00000000-0005-0000-0000-0000AF820000}"/>
    <cellStyle name="표준 8 2 2 4 3 6" xfId="33449" xr:uid="{00000000-0005-0000-0000-0000B0820000}"/>
    <cellStyle name="표준 8 2 2 4 4" xfId="33450" xr:uid="{00000000-0005-0000-0000-0000B1820000}"/>
    <cellStyle name="표준 8 2 2 4 4 2" xfId="33451" xr:uid="{00000000-0005-0000-0000-0000B2820000}"/>
    <cellStyle name="표준 8 2 2 4 4 3" xfId="33452" xr:uid="{00000000-0005-0000-0000-0000B3820000}"/>
    <cellStyle name="표준 8 2 2 4 5" xfId="33453" xr:uid="{00000000-0005-0000-0000-0000B4820000}"/>
    <cellStyle name="표준 8 2 2 4 5 2" xfId="33454" xr:uid="{00000000-0005-0000-0000-0000B5820000}"/>
    <cellStyle name="표준 8 2 2 4 6" xfId="33455" xr:uid="{00000000-0005-0000-0000-0000B6820000}"/>
    <cellStyle name="표준 8 2 2 4 7" xfId="33456" xr:uid="{00000000-0005-0000-0000-0000B7820000}"/>
    <cellStyle name="표준 8 2 2 4 8" xfId="33457" xr:uid="{00000000-0005-0000-0000-0000B8820000}"/>
    <cellStyle name="표준 8 2 2 4 9" xfId="33458" xr:uid="{00000000-0005-0000-0000-0000B9820000}"/>
    <cellStyle name="표준 8 2 2 5" xfId="33459" xr:uid="{00000000-0005-0000-0000-0000BA820000}"/>
    <cellStyle name="표준 8 2 2 5 10" xfId="33460" xr:uid="{00000000-0005-0000-0000-0000BB820000}"/>
    <cellStyle name="표준 8 2 2 5 2" xfId="33461" xr:uid="{00000000-0005-0000-0000-0000BC820000}"/>
    <cellStyle name="표준 8 2 2 5 2 2" xfId="33462" xr:uid="{00000000-0005-0000-0000-0000BD820000}"/>
    <cellStyle name="표준 8 2 2 5 2 3" xfId="33463" xr:uid="{00000000-0005-0000-0000-0000BE820000}"/>
    <cellStyle name="표준 8 2 2 5 2 4" xfId="33464" xr:uid="{00000000-0005-0000-0000-0000BF820000}"/>
    <cellStyle name="표준 8 2 2 5 2 5" xfId="33465" xr:uid="{00000000-0005-0000-0000-0000C0820000}"/>
    <cellStyle name="표준 8 2 2 5 2 6" xfId="33466" xr:uid="{00000000-0005-0000-0000-0000C1820000}"/>
    <cellStyle name="표준 8 2 2 5 3" xfId="33467" xr:uid="{00000000-0005-0000-0000-0000C2820000}"/>
    <cellStyle name="표준 8 2 2 5 3 2" xfId="33468" xr:uid="{00000000-0005-0000-0000-0000C3820000}"/>
    <cellStyle name="표준 8 2 2 5 3 3" xfId="33469" xr:uid="{00000000-0005-0000-0000-0000C4820000}"/>
    <cellStyle name="표준 8 2 2 5 4" xfId="33470" xr:uid="{00000000-0005-0000-0000-0000C5820000}"/>
    <cellStyle name="표준 8 2 2 5 4 2" xfId="33471" xr:uid="{00000000-0005-0000-0000-0000C6820000}"/>
    <cellStyle name="표준 8 2 2 5 4 3" xfId="33472" xr:uid="{00000000-0005-0000-0000-0000C7820000}"/>
    <cellStyle name="표준 8 2 2 5 5" xfId="33473" xr:uid="{00000000-0005-0000-0000-0000C8820000}"/>
    <cellStyle name="표준 8 2 2 5 5 2" xfId="33474" xr:uid="{00000000-0005-0000-0000-0000C9820000}"/>
    <cellStyle name="표준 8 2 2 5 6" xfId="33475" xr:uid="{00000000-0005-0000-0000-0000CA820000}"/>
    <cellStyle name="표준 8 2 2 5 7" xfId="33476" xr:uid="{00000000-0005-0000-0000-0000CB820000}"/>
    <cellStyle name="표준 8 2 2 5 8" xfId="33477" xr:uid="{00000000-0005-0000-0000-0000CC820000}"/>
    <cellStyle name="표준 8 2 2 5 9" xfId="33478" xr:uid="{00000000-0005-0000-0000-0000CD820000}"/>
    <cellStyle name="표준 8 2 2 6" xfId="33479" xr:uid="{00000000-0005-0000-0000-0000CE820000}"/>
    <cellStyle name="표준 8 2 2 6 10" xfId="33480" xr:uid="{00000000-0005-0000-0000-0000CF820000}"/>
    <cellStyle name="표준 8 2 2 6 2" xfId="33481" xr:uid="{00000000-0005-0000-0000-0000D0820000}"/>
    <cellStyle name="표준 8 2 2 6 2 2" xfId="33482" xr:uid="{00000000-0005-0000-0000-0000D1820000}"/>
    <cellStyle name="표준 8 2 2 6 2 3" xfId="33483" xr:uid="{00000000-0005-0000-0000-0000D2820000}"/>
    <cellStyle name="표준 8 2 2 6 3" xfId="33484" xr:uid="{00000000-0005-0000-0000-0000D3820000}"/>
    <cellStyle name="표준 8 2 2 6 3 2" xfId="33485" xr:uid="{00000000-0005-0000-0000-0000D4820000}"/>
    <cellStyle name="표준 8 2 2 6 3 3" xfId="33486" xr:uid="{00000000-0005-0000-0000-0000D5820000}"/>
    <cellStyle name="표준 8 2 2 6 4" xfId="33487" xr:uid="{00000000-0005-0000-0000-0000D6820000}"/>
    <cellStyle name="표준 8 2 2 6 4 2" xfId="33488" xr:uid="{00000000-0005-0000-0000-0000D7820000}"/>
    <cellStyle name="표준 8 2 2 6 5" xfId="33489" xr:uid="{00000000-0005-0000-0000-0000D8820000}"/>
    <cellStyle name="표준 8 2 2 6 5 2" xfId="33490" xr:uid="{00000000-0005-0000-0000-0000D9820000}"/>
    <cellStyle name="표준 8 2 2 6 6" xfId="33491" xr:uid="{00000000-0005-0000-0000-0000DA820000}"/>
    <cellStyle name="표준 8 2 2 6 7" xfId="33492" xr:uid="{00000000-0005-0000-0000-0000DB820000}"/>
    <cellStyle name="표준 8 2 2 6 8" xfId="33493" xr:uid="{00000000-0005-0000-0000-0000DC820000}"/>
    <cellStyle name="표준 8 2 2 6 9" xfId="33494" xr:uid="{00000000-0005-0000-0000-0000DD820000}"/>
    <cellStyle name="표준 8 2 2 7" xfId="33495" xr:uid="{00000000-0005-0000-0000-0000DE820000}"/>
    <cellStyle name="표준 8 2 2 7 2" xfId="33496" xr:uid="{00000000-0005-0000-0000-0000DF820000}"/>
    <cellStyle name="표준 8 2 2 7 3" xfId="33497" xr:uid="{00000000-0005-0000-0000-0000E0820000}"/>
    <cellStyle name="표준 8 2 2 8" xfId="33498" xr:uid="{00000000-0005-0000-0000-0000E1820000}"/>
    <cellStyle name="표준 8 2 2 8 2" xfId="33499" xr:uid="{00000000-0005-0000-0000-0000E2820000}"/>
    <cellStyle name="표준 8 2 2 8 3" xfId="33500" xr:uid="{00000000-0005-0000-0000-0000E3820000}"/>
    <cellStyle name="표준 8 2 2 9" xfId="33501" xr:uid="{00000000-0005-0000-0000-0000E4820000}"/>
    <cellStyle name="표준 8 2 2 9 2" xfId="33502" xr:uid="{00000000-0005-0000-0000-0000E5820000}"/>
    <cellStyle name="표준 8 2 2 9 3" xfId="33503" xr:uid="{00000000-0005-0000-0000-0000E6820000}"/>
    <cellStyle name="표준 8 2 3" xfId="33504" xr:uid="{00000000-0005-0000-0000-0000E7820000}"/>
    <cellStyle name="표준 8 2 3 10" xfId="33505" xr:uid="{00000000-0005-0000-0000-0000E8820000}"/>
    <cellStyle name="표준 8 2 3 10 2" xfId="33506" xr:uid="{00000000-0005-0000-0000-0000E9820000}"/>
    <cellStyle name="표준 8 2 3 11" xfId="33507" xr:uid="{00000000-0005-0000-0000-0000EA820000}"/>
    <cellStyle name="표준 8 2 3 12" xfId="33508" xr:uid="{00000000-0005-0000-0000-0000EB820000}"/>
    <cellStyle name="표준 8 2 3 13" xfId="33509" xr:uid="{00000000-0005-0000-0000-0000EC820000}"/>
    <cellStyle name="표준 8 2 3 14" xfId="33510" xr:uid="{00000000-0005-0000-0000-0000ED820000}"/>
    <cellStyle name="표준 8 2 3 15" xfId="33511" xr:uid="{00000000-0005-0000-0000-0000EE820000}"/>
    <cellStyle name="표준 8 2 3 2" xfId="33512" xr:uid="{00000000-0005-0000-0000-0000EF820000}"/>
    <cellStyle name="표준 8 2 3 2 10" xfId="33513" xr:uid="{00000000-0005-0000-0000-0000F0820000}"/>
    <cellStyle name="표준 8 2 3 2 11" xfId="33514" xr:uid="{00000000-0005-0000-0000-0000F1820000}"/>
    <cellStyle name="표준 8 2 3 2 12" xfId="33515" xr:uid="{00000000-0005-0000-0000-0000F2820000}"/>
    <cellStyle name="표준 8 2 3 2 2" xfId="33516" xr:uid="{00000000-0005-0000-0000-0000F3820000}"/>
    <cellStyle name="표준 8 2 3 2 2 10" xfId="33517" xr:uid="{00000000-0005-0000-0000-0000F4820000}"/>
    <cellStyle name="표준 8 2 3 2 2 2" xfId="33518" xr:uid="{00000000-0005-0000-0000-0000F5820000}"/>
    <cellStyle name="표준 8 2 3 2 2 2 2" xfId="33519" xr:uid="{00000000-0005-0000-0000-0000F6820000}"/>
    <cellStyle name="표준 8 2 3 2 2 2 2 2" xfId="33520" xr:uid="{00000000-0005-0000-0000-0000F7820000}"/>
    <cellStyle name="표준 8 2 3 2 2 2 2 3" xfId="33521" xr:uid="{00000000-0005-0000-0000-0000F8820000}"/>
    <cellStyle name="표준 8 2 3 2 2 2 2 4" xfId="33522" xr:uid="{00000000-0005-0000-0000-0000F9820000}"/>
    <cellStyle name="표준 8 2 3 2 2 2 2 5" xfId="33523" xr:uid="{00000000-0005-0000-0000-0000FA820000}"/>
    <cellStyle name="표준 8 2 3 2 2 2 3" xfId="33524" xr:uid="{00000000-0005-0000-0000-0000FB820000}"/>
    <cellStyle name="표준 8 2 3 2 2 2 4" xfId="33525" xr:uid="{00000000-0005-0000-0000-0000FC820000}"/>
    <cellStyle name="표준 8 2 3 2 2 2 5" xfId="33526" xr:uid="{00000000-0005-0000-0000-0000FD820000}"/>
    <cellStyle name="표준 8 2 3 2 2 2 6" xfId="33527" xr:uid="{00000000-0005-0000-0000-0000FE820000}"/>
    <cellStyle name="표준 8 2 3 2 2 2 7" xfId="33528" xr:uid="{00000000-0005-0000-0000-0000FF820000}"/>
    <cellStyle name="표준 8 2 3 2 2 3" xfId="33529" xr:uid="{00000000-0005-0000-0000-000000830000}"/>
    <cellStyle name="표준 8 2 3 2 2 3 2" xfId="33530" xr:uid="{00000000-0005-0000-0000-000001830000}"/>
    <cellStyle name="표준 8 2 3 2 2 3 3" xfId="33531" xr:uid="{00000000-0005-0000-0000-000002830000}"/>
    <cellStyle name="표준 8 2 3 2 2 3 4" xfId="33532" xr:uid="{00000000-0005-0000-0000-000003830000}"/>
    <cellStyle name="표준 8 2 3 2 2 3 5" xfId="33533" xr:uid="{00000000-0005-0000-0000-000004830000}"/>
    <cellStyle name="표준 8 2 3 2 2 3 6" xfId="33534" xr:uid="{00000000-0005-0000-0000-000005830000}"/>
    <cellStyle name="표준 8 2 3 2 2 4" xfId="33535" xr:uid="{00000000-0005-0000-0000-000006830000}"/>
    <cellStyle name="표준 8 2 3 2 2 4 2" xfId="33536" xr:uid="{00000000-0005-0000-0000-000007830000}"/>
    <cellStyle name="표준 8 2 3 2 2 5" xfId="33537" xr:uid="{00000000-0005-0000-0000-000008830000}"/>
    <cellStyle name="표준 8 2 3 2 2 5 2" xfId="33538" xr:uid="{00000000-0005-0000-0000-000009830000}"/>
    <cellStyle name="표준 8 2 3 2 2 6" xfId="33539" xr:uid="{00000000-0005-0000-0000-00000A830000}"/>
    <cellStyle name="표준 8 2 3 2 2 7" xfId="33540" xr:uid="{00000000-0005-0000-0000-00000B830000}"/>
    <cellStyle name="표준 8 2 3 2 2 8" xfId="33541" xr:uid="{00000000-0005-0000-0000-00000C830000}"/>
    <cellStyle name="표준 8 2 3 2 2 9" xfId="33542" xr:uid="{00000000-0005-0000-0000-00000D830000}"/>
    <cellStyle name="표준 8 2 3 2 3" xfId="33543" xr:uid="{00000000-0005-0000-0000-00000E830000}"/>
    <cellStyle name="표준 8 2 3 2 3 10" xfId="33544" xr:uid="{00000000-0005-0000-0000-00000F830000}"/>
    <cellStyle name="표준 8 2 3 2 3 2" xfId="33545" xr:uid="{00000000-0005-0000-0000-000010830000}"/>
    <cellStyle name="표준 8 2 3 2 3 2 2" xfId="33546" xr:uid="{00000000-0005-0000-0000-000011830000}"/>
    <cellStyle name="표준 8 2 3 2 3 2 3" xfId="33547" xr:uid="{00000000-0005-0000-0000-000012830000}"/>
    <cellStyle name="표준 8 2 3 2 3 2 4" xfId="33548" xr:uid="{00000000-0005-0000-0000-000013830000}"/>
    <cellStyle name="표준 8 2 3 2 3 2 5" xfId="33549" xr:uid="{00000000-0005-0000-0000-000014830000}"/>
    <cellStyle name="표준 8 2 3 2 3 2 6" xfId="33550" xr:uid="{00000000-0005-0000-0000-000015830000}"/>
    <cellStyle name="표준 8 2 3 2 3 3" xfId="33551" xr:uid="{00000000-0005-0000-0000-000016830000}"/>
    <cellStyle name="표준 8 2 3 2 3 3 2" xfId="33552" xr:uid="{00000000-0005-0000-0000-000017830000}"/>
    <cellStyle name="표준 8 2 3 2 3 4" xfId="33553" xr:uid="{00000000-0005-0000-0000-000018830000}"/>
    <cellStyle name="표준 8 2 3 2 3 4 2" xfId="33554" xr:uid="{00000000-0005-0000-0000-000019830000}"/>
    <cellStyle name="표준 8 2 3 2 3 5" xfId="33555" xr:uid="{00000000-0005-0000-0000-00001A830000}"/>
    <cellStyle name="표준 8 2 3 2 3 5 2" xfId="33556" xr:uid="{00000000-0005-0000-0000-00001B830000}"/>
    <cellStyle name="표준 8 2 3 2 3 6" xfId="33557" xr:uid="{00000000-0005-0000-0000-00001C830000}"/>
    <cellStyle name="표준 8 2 3 2 3 7" xfId="33558" xr:uid="{00000000-0005-0000-0000-00001D830000}"/>
    <cellStyle name="표준 8 2 3 2 3 8" xfId="33559" xr:uid="{00000000-0005-0000-0000-00001E830000}"/>
    <cellStyle name="표준 8 2 3 2 3 9" xfId="33560" xr:uid="{00000000-0005-0000-0000-00001F830000}"/>
    <cellStyle name="표준 8 2 3 2 4" xfId="33561" xr:uid="{00000000-0005-0000-0000-000020830000}"/>
    <cellStyle name="표준 8 2 3 2 4 2" xfId="33562" xr:uid="{00000000-0005-0000-0000-000021830000}"/>
    <cellStyle name="표준 8 2 3 2 4 3" xfId="33563" xr:uid="{00000000-0005-0000-0000-000022830000}"/>
    <cellStyle name="표준 8 2 3 2 4 4" xfId="33564" xr:uid="{00000000-0005-0000-0000-000023830000}"/>
    <cellStyle name="표준 8 2 3 2 4 5" xfId="33565" xr:uid="{00000000-0005-0000-0000-000024830000}"/>
    <cellStyle name="표준 8 2 3 2 4 6" xfId="33566" xr:uid="{00000000-0005-0000-0000-000025830000}"/>
    <cellStyle name="표준 8 2 3 2 5" xfId="33567" xr:uid="{00000000-0005-0000-0000-000026830000}"/>
    <cellStyle name="표준 8 2 3 2 5 2" xfId="33568" xr:uid="{00000000-0005-0000-0000-000027830000}"/>
    <cellStyle name="표준 8 2 3 2 6" xfId="33569" xr:uid="{00000000-0005-0000-0000-000028830000}"/>
    <cellStyle name="표준 8 2 3 2 6 2" xfId="33570" xr:uid="{00000000-0005-0000-0000-000029830000}"/>
    <cellStyle name="표준 8 2 3 2 7" xfId="33571" xr:uid="{00000000-0005-0000-0000-00002A830000}"/>
    <cellStyle name="표준 8 2 3 2 7 2" xfId="33572" xr:uid="{00000000-0005-0000-0000-00002B830000}"/>
    <cellStyle name="표준 8 2 3 2 8" xfId="33573" xr:uid="{00000000-0005-0000-0000-00002C830000}"/>
    <cellStyle name="표준 8 2 3 2 9" xfId="33574" xr:uid="{00000000-0005-0000-0000-00002D830000}"/>
    <cellStyle name="표준 8 2 3 3" xfId="33575" xr:uid="{00000000-0005-0000-0000-00002E830000}"/>
    <cellStyle name="표준 8 2 3 3 10" xfId="33576" xr:uid="{00000000-0005-0000-0000-00002F830000}"/>
    <cellStyle name="표준 8 2 3 3 2" xfId="33577" xr:uid="{00000000-0005-0000-0000-000030830000}"/>
    <cellStyle name="표준 8 2 3 3 2 2" xfId="33578" xr:uid="{00000000-0005-0000-0000-000031830000}"/>
    <cellStyle name="표준 8 2 3 3 2 2 2" xfId="33579" xr:uid="{00000000-0005-0000-0000-000032830000}"/>
    <cellStyle name="표준 8 2 3 3 2 2 3" xfId="33580" xr:uid="{00000000-0005-0000-0000-000033830000}"/>
    <cellStyle name="표준 8 2 3 3 2 2 4" xfId="33581" xr:uid="{00000000-0005-0000-0000-000034830000}"/>
    <cellStyle name="표준 8 2 3 3 2 2 5" xfId="33582" xr:uid="{00000000-0005-0000-0000-000035830000}"/>
    <cellStyle name="표준 8 2 3 3 2 3" xfId="33583" xr:uid="{00000000-0005-0000-0000-000036830000}"/>
    <cellStyle name="표준 8 2 3 3 2 4" xfId="33584" xr:uid="{00000000-0005-0000-0000-000037830000}"/>
    <cellStyle name="표준 8 2 3 3 2 5" xfId="33585" xr:uid="{00000000-0005-0000-0000-000038830000}"/>
    <cellStyle name="표준 8 2 3 3 2 6" xfId="33586" xr:uid="{00000000-0005-0000-0000-000039830000}"/>
    <cellStyle name="표준 8 2 3 3 2 7" xfId="33587" xr:uid="{00000000-0005-0000-0000-00003A830000}"/>
    <cellStyle name="표준 8 2 3 3 3" xfId="33588" xr:uid="{00000000-0005-0000-0000-00003B830000}"/>
    <cellStyle name="표준 8 2 3 3 3 2" xfId="33589" xr:uid="{00000000-0005-0000-0000-00003C830000}"/>
    <cellStyle name="표준 8 2 3 3 3 3" xfId="33590" xr:uid="{00000000-0005-0000-0000-00003D830000}"/>
    <cellStyle name="표준 8 2 3 3 3 4" xfId="33591" xr:uid="{00000000-0005-0000-0000-00003E830000}"/>
    <cellStyle name="표준 8 2 3 3 3 5" xfId="33592" xr:uid="{00000000-0005-0000-0000-00003F830000}"/>
    <cellStyle name="표준 8 2 3 3 3 6" xfId="33593" xr:uid="{00000000-0005-0000-0000-000040830000}"/>
    <cellStyle name="표준 8 2 3 3 4" xfId="33594" xr:uid="{00000000-0005-0000-0000-000041830000}"/>
    <cellStyle name="표준 8 2 3 3 4 2" xfId="33595" xr:uid="{00000000-0005-0000-0000-000042830000}"/>
    <cellStyle name="표준 8 2 3 3 4 3" xfId="33596" xr:uid="{00000000-0005-0000-0000-000043830000}"/>
    <cellStyle name="표준 8 2 3 3 5" xfId="33597" xr:uid="{00000000-0005-0000-0000-000044830000}"/>
    <cellStyle name="표준 8 2 3 3 5 2" xfId="33598" xr:uid="{00000000-0005-0000-0000-000045830000}"/>
    <cellStyle name="표준 8 2 3 3 6" xfId="33599" xr:uid="{00000000-0005-0000-0000-000046830000}"/>
    <cellStyle name="표준 8 2 3 3 7" xfId="33600" xr:uid="{00000000-0005-0000-0000-000047830000}"/>
    <cellStyle name="표준 8 2 3 3 8" xfId="33601" xr:uid="{00000000-0005-0000-0000-000048830000}"/>
    <cellStyle name="표준 8 2 3 3 9" xfId="33602" xr:uid="{00000000-0005-0000-0000-000049830000}"/>
    <cellStyle name="표준 8 2 3 4" xfId="33603" xr:uid="{00000000-0005-0000-0000-00004A830000}"/>
    <cellStyle name="표준 8 2 3 4 10" xfId="33604" xr:uid="{00000000-0005-0000-0000-00004B830000}"/>
    <cellStyle name="표준 8 2 3 4 2" xfId="33605" xr:uid="{00000000-0005-0000-0000-00004C830000}"/>
    <cellStyle name="표준 8 2 3 4 2 2" xfId="33606" xr:uid="{00000000-0005-0000-0000-00004D830000}"/>
    <cellStyle name="표준 8 2 3 4 2 2 2" xfId="33607" xr:uid="{00000000-0005-0000-0000-00004E830000}"/>
    <cellStyle name="표준 8 2 3 4 2 2 3" xfId="33608" xr:uid="{00000000-0005-0000-0000-00004F830000}"/>
    <cellStyle name="표준 8 2 3 4 2 2 4" xfId="33609" xr:uid="{00000000-0005-0000-0000-000050830000}"/>
    <cellStyle name="표준 8 2 3 4 2 2 5" xfId="33610" xr:uid="{00000000-0005-0000-0000-000051830000}"/>
    <cellStyle name="표준 8 2 3 4 2 3" xfId="33611" xr:uid="{00000000-0005-0000-0000-000052830000}"/>
    <cellStyle name="표준 8 2 3 4 2 4" xfId="33612" xr:uid="{00000000-0005-0000-0000-000053830000}"/>
    <cellStyle name="표준 8 2 3 4 2 5" xfId="33613" xr:uid="{00000000-0005-0000-0000-000054830000}"/>
    <cellStyle name="표준 8 2 3 4 2 6" xfId="33614" xr:uid="{00000000-0005-0000-0000-000055830000}"/>
    <cellStyle name="표준 8 2 3 4 2 7" xfId="33615" xr:uid="{00000000-0005-0000-0000-000056830000}"/>
    <cellStyle name="표준 8 2 3 4 3" xfId="33616" xr:uid="{00000000-0005-0000-0000-000057830000}"/>
    <cellStyle name="표준 8 2 3 4 3 2" xfId="33617" xr:uid="{00000000-0005-0000-0000-000058830000}"/>
    <cellStyle name="표준 8 2 3 4 3 3" xfId="33618" xr:uid="{00000000-0005-0000-0000-000059830000}"/>
    <cellStyle name="표준 8 2 3 4 3 4" xfId="33619" xr:uid="{00000000-0005-0000-0000-00005A830000}"/>
    <cellStyle name="표준 8 2 3 4 3 5" xfId="33620" xr:uid="{00000000-0005-0000-0000-00005B830000}"/>
    <cellStyle name="표준 8 2 3 4 3 6" xfId="33621" xr:uid="{00000000-0005-0000-0000-00005C830000}"/>
    <cellStyle name="표준 8 2 3 4 4" xfId="33622" xr:uid="{00000000-0005-0000-0000-00005D830000}"/>
    <cellStyle name="표준 8 2 3 4 4 2" xfId="33623" xr:uid="{00000000-0005-0000-0000-00005E830000}"/>
    <cellStyle name="표준 8 2 3 4 4 3" xfId="33624" xr:uid="{00000000-0005-0000-0000-00005F830000}"/>
    <cellStyle name="표준 8 2 3 4 5" xfId="33625" xr:uid="{00000000-0005-0000-0000-000060830000}"/>
    <cellStyle name="표준 8 2 3 4 5 2" xfId="33626" xr:uid="{00000000-0005-0000-0000-000061830000}"/>
    <cellStyle name="표준 8 2 3 4 6" xfId="33627" xr:uid="{00000000-0005-0000-0000-000062830000}"/>
    <cellStyle name="표준 8 2 3 4 7" xfId="33628" xr:uid="{00000000-0005-0000-0000-000063830000}"/>
    <cellStyle name="표준 8 2 3 4 8" xfId="33629" xr:uid="{00000000-0005-0000-0000-000064830000}"/>
    <cellStyle name="표준 8 2 3 4 9" xfId="33630" xr:uid="{00000000-0005-0000-0000-000065830000}"/>
    <cellStyle name="표준 8 2 3 5" xfId="33631" xr:uid="{00000000-0005-0000-0000-000066830000}"/>
    <cellStyle name="표준 8 2 3 5 10" xfId="33632" xr:uid="{00000000-0005-0000-0000-000067830000}"/>
    <cellStyle name="표준 8 2 3 5 2" xfId="33633" xr:uid="{00000000-0005-0000-0000-000068830000}"/>
    <cellStyle name="표준 8 2 3 5 2 2" xfId="33634" xr:uid="{00000000-0005-0000-0000-000069830000}"/>
    <cellStyle name="표준 8 2 3 5 2 3" xfId="33635" xr:uid="{00000000-0005-0000-0000-00006A830000}"/>
    <cellStyle name="표준 8 2 3 5 2 4" xfId="33636" xr:uid="{00000000-0005-0000-0000-00006B830000}"/>
    <cellStyle name="표준 8 2 3 5 2 5" xfId="33637" xr:uid="{00000000-0005-0000-0000-00006C830000}"/>
    <cellStyle name="표준 8 2 3 5 2 6" xfId="33638" xr:uid="{00000000-0005-0000-0000-00006D830000}"/>
    <cellStyle name="표준 8 2 3 5 3" xfId="33639" xr:uid="{00000000-0005-0000-0000-00006E830000}"/>
    <cellStyle name="표준 8 2 3 5 3 2" xfId="33640" xr:uid="{00000000-0005-0000-0000-00006F830000}"/>
    <cellStyle name="표준 8 2 3 5 3 3" xfId="33641" xr:uid="{00000000-0005-0000-0000-000070830000}"/>
    <cellStyle name="표준 8 2 3 5 4" xfId="33642" xr:uid="{00000000-0005-0000-0000-000071830000}"/>
    <cellStyle name="표준 8 2 3 5 4 2" xfId="33643" xr:uid="{00000000-0005-0000-0000-000072830000}"/>
    <cellStyle name="표준 8 2 3 5 5" xfId="33644" xr:uid="{00000000-0005-0000-0000-000073830000}"/>
    <cellStyle name="표준 8 2 3 5 5 2" xfId="33645" xr:uid="{00000000-0005-0000-0000-000074830000}"/>
    <cellStyle name="표준 8 2 3 5 6" xfId="33646" xr:uid="{00000000-0005-0000-0000-000075830000}"/>
    <cellStyle name="표준 8 2 3 5 7" xfId="33647" xr:uid="{00000000-0005-0000-0000-000076830000}"/>
    <cellStyle name="표준 8 2 3 5 8" xfId="33648" xr:uid="{00000000-0005-0000-0000-000077830000}"/>
    <cellStyle name="표준 8 2 3 5 9" xfId="33649" xr:uid="{00000000-0005-0000-0000-000078830000}"/>
    <cellStyle name="표준 8 2 3 6" xfId="33650" xr:uid="{00000000-0005-0000-0000-000079830000}"/>
    <cellStyle name="표준 8 2 3 6 10" xfId="33651" xr:uid="{00000000-0005-0000-0000-00007A830000}"/>
    <cellStyle name="표준 8 2 3 6 2" xfId="33652" xr:uid="{00000000-0005-0000-0000-00007B830000}"/>
    <cellStyle name="표준 8 2 3 6 2 2" xfId="33653" xr:uid="{00000000-0005-0000-0000-00007C830000}"/>
    <cellStyle name="표준 8 2 3 6 3" xfId="33654" xr:uid="{00000000-0005-0000-0000-00007D830000}"/>
    <cellStyle name="표준 8 2 3 6 3 2" xfId="33655" xr:uid="{00000000-0005-0000-0000-00007E830000}"/>
    <cellStyle name="표준 8 2 3 6 4" xfId="33656" xr:uid="{00000000-0005-0000-0000-00007F830000}"/>
    <cellStyle name="표준 8 2 3 6 4 2" xfId="33657" xr:uid="{00000000-0005-0000-0000-000080830000}"/>
    <cellStyle name="표준 8 2 3 6 5" xfId="33658" xr:uid="{00000000-0005-0000-0000-000081830000}"/>
    <cellStyle name="표준 8 2 3 6 5 2" xfId="33659" xr:uid="{00000000-0005-0000-0000-000082830000}"/>
    <cellStyle name="표준 8 2 3 6 6" xfId="33660" xr:uid="{00000000-0005-0000-0000-000083830000}"/>
    <cellStyle name="표준 8 2 3 6 7" xfId="33661" xr:uid="{00000000-0005-0000-0000-000084830000}"/>
    <cellStyle name="표준 8 2 3 6 8" xfId="33662" xr:uid="{00000000-0005-0000-0000-000085830000}"/>
    <cellStyle name="표준 8 2 3 6 9" xfId="33663" xr:uid="{00000000-0005-0000-0000-000086830000}"/>
    <cellStyle name="표준 8 2 3 7" xfId="33664" xr:uid="{00000000-0005-0000-0000-000087830000}"/>
    <cellStyle name="표준 8 2 3 7 2" xfId="33665" xr:uid="{00000000-0005-0000-0000-000088830000}"/>
    <cellStyle name="표준 8 2 3 7 3" xfId="33666" xr:uid="{00000000-0005-0000-0000-000089830000}"/>
    <cellStyle name="표준 8 2 3 8" xfId="33667" xr:uid="{00000000-0005-0000-0000-00008A830000}"/>
    <cellStyle name="표준 8 2 3 8 2" xfId="33668" xr:uid="{00000000-0005-0000-0000-00008B830000}"/>
    <cellStyle name="표준 8 2 3 8 3" xfId="33669" xr:uid="{00000000-0005-0000-0000-00008C830000}"/>
    <cellStyle name="표준 8 2 3 9" xfId="33670" xr:uid="{00000000-0005-0000-0000-00008D830000}"/>
    <cellStyle name="표준 8 2 3 9 2" xfId="33671" xr:uid="{00000000-0005-0000-0000-00008E830000}"/>
    <cellStyle name="표준 8 2 4" xfId="33672" xr:uid="{00000000-0005-0000-0000-00008F830000}"/>
    <cellStyle name="표준 8 2 4 10" xfId="33673" xr:uid="{00000000-0005-0000-0000-000090830000}"/>
    <cellStyle name="표준 8 2 4 11" xfId="33674" xr:uid="{00000000-0005-0000-0000-000091830000}"/>
    <cellStyle name="표준 8 2 4 12" xfId="33675" xr:uid="{00000000-0005-0000-0000-000092830000}"/>
    <cellStyle name="표준 8 2 4 13" xfId="33676" xr:uid="{00000000-0005-0000-0000-000093830000}"/>
    <cellStyle name="표준 8 2 4 14" xfId="33677" xr:uid="{00000000-0005-0000-0000-000094830000}"/>
    <cellStyle name="표준 8 2 4 2" xfId="33678" xr:uid="{00000000-0005-0000-0000-000095830000}"/>
    <cellStyle name="표준 8 2 4 2 10" xfId="33679" xr:uid="{00000000-0005-0000-0000-000096830000}"/>
    <cellStyle name="표준 8 2 4 2 11" xfId="33680" xr:uid="{00000000-0005-0000-0000-000097830000}"/>
    <cellStyle name="표준 8 2 4 2 12" xfId="33681" xr:uid="{00000000-0005-0000-0000-000098830000}"/>
    <cellStyle name="표준 8 2 4 2 2" xfId="33682" xr:uid="{00000000-0005-0000-0000-000099830000}"/>
    <cellStyle name="표준 8 2 4 2 2 10" xfId="33683" xr:uid="{00000000-0005-0000-0000-00009A830000}"/>
    <cellStyle name="표준 8 2 4 2 2 2" xfId="33684" xr:uid="{00000000-0005-0000-0000-00009B830000}"/>
    <cellStyle name="표준 8 2 4 2 2 2 2" xfId="33685" xr:uid="{00000000-0005-0000-0000-00009C830000}"/>
    <cellStyle name="표준 8 2 4 2 2 2 2 2" xfId="33686" xr:uid="{00000000-0005-0000-0000-00009D830000}"/>
    <cellStyle name="표준 8 2 4 2 2 2 2 3" xfId="33687" xr:uid="{00000000-0005-0000-0000-00009E830000}"/>
    <cellStyle name="표준 8 2 4 2 2 2 2 4" xfId="33688" xr:uid="{00000000-0005-0000-0000-00009F830000}"/>
    <cellStyle name="표준 8 2 4 2 2 2 2 5" xfId="33689" xr:uid="{00000000-0005-0000-0000-0000A0830000}"/>
    <cellStyle name="표준 8 2 4 2 2 2 3" xfId="33690" xr:uid="{00000000-0005-0000-0000-0000A1830000}"/>
    <cellStyle name="표준 8 2 4 2 2 2 4" xfId="33691" xr:uid="{00000000-0005-0000-0000-0000A2830000}"/>
    <cellStyle name="표준 8 2 4 2 2 2 5" xfId="33692" xr:uid="{00000000-0005-0000-0000-0000A3830000}"/>
    <cellStyle name="표준 8 2 4 2 2 2 6" xfId="33693" xr:uid="{00000000-0005-0000-0000-0000A4830000}"/>
    <cellStyle name="표준 8 2 4 2 2 2 7" xfId="33694" xr:uid="{00000000-0005-0000-0000-0000A5830000}"/>
    <cellStyle name="표준 8 2 4 2 2 3" xfId="33695" xr:uid="{00000000-0005-0000-0000-0000A6830000}"/>
    <cellStyle name="표준 8 2 4 2 2 3 2" xfId="33696" xr:uid="{00000000-0005-0000-0000-0000A7830000}"/>
    <cellStyle name="표준 8 2 4 2 2 3 3" xfId="33697" xr:uid="{00000000-0005-0000-0000-0000A8830000}"/>
    <cellStyle name="표준 8 2 4 2 2 3 4" xfId="33698" xr:uid="{00000000-0005-0000-0000-0000A9830000}"/>
    <cellStyle name="표준 8 2 4 2 2 3 5" xfId="33699" xr:uid="{00000000-0005-0000-0000-0000AA830000}"/>
    <cellStyle name="표준 8 2 4 2 2 3 6" xfId="33700" xr:uid="{00000000-0005-0000-0000-0000AB830000}"/>
    <cellStyle name="표준 8 2 4 2 2 4" xfId="33701" xr:uid="{00000000-0005-0000-0000-0000AC830000}"/>
    <cellStyle name="표준 8 2 4 2 2 4 2" xfId="33702" xr:uid="{00000000-0005-0000-0000-0000AD830000}"/>
    <cellStyle name="표준 8 2 4 2 2 5" xfId="33703" xr:uid="{00000000-0005-0000-0000-0000AE830000}"/>
    <cellStyle name="표준 8 2 4 2 2 5 2" xfId="33704" xr:uid="{00000000-0005-0000-0000-0000AF830000}"/>
    <cellStyle name="표준 8 2 4 2 2 6" xfId="33705" xr:uid="{00000000-0005-0000-0000-0000B0830000}"/>
    <cellStyle name="표준 8 2 4 2 2 7" xfId="33706" xr:uid="{00000000-0005-0000-0000-0000B1830000}"/>
    <cellStyle name="표준 8 2 4 2 2 8" xfId="33707" xr:uid="{00000000-0005-0000-0000-0000B2830000}"/>
    <cellStyle name="표준 8 2 4 2 2 9" xfId="33708" xr:uid="{00000000-0005-0000-0000-0000B3830000}"/>
    <cellStyle name="표준 8 2 4 2 3" xfId="33709" xr:uid="{00000000-0005-0000-0000-0000B4830000}"/>
    <cellStyle name="표준 8 2 4 2 3 10" xfId="33710" xr:uid="{00000000-0005-0000-0000-0000B5830000}"/>
    <cellStyle name="표준 8 2 4 2 3 2" xfId="33711" xr:uid="{00000000-0005-0000-0000-0000B6830000}"/>
    <cellStyle name="표준 8 2 4 2 3 2 2" xfId="33712" xr:uid="{00000000-0005-0000-0000-0000B7830000}"/>
    <cellStyle name="표준 8 2 4 2 3 2 3" xfId="33713" xr:uid="{00000000-0005-0000-0000-0000B8830000}"/>
    <cellStyle name="표준 8 2 4 2 3 2 4" xfId="33714" xr:uid="{00000000-0005-0000-0000-0000B9830000}"/>
    <cellStyle name="표준 8 2 4 2 3 2 5" xfId="33715" xr:uid="{00000000-0005-0000-0000-0000BA830000}"/>
    <cellStyle name="표준 8 2 4 2 3 2 6" xfId="33716" xr:uid="{00000000-0005-0000-0000-0000BB830000}"/>
    <cellStyle name="표준 8 2 4 2 3 3" xfId="33717" xr:uid="{00000000-0005-0000-0000-0000BC830000}"/>
    <cellStyle name="표준 8 2 4 2 3 3 2" xfId="33718" xr:uid="{00000000-0005-0000-0000-0000BD830000}"/>
    <cellStyle name="표준 8 2 4 2 3 4" xfId="33719" xr:uid="{00000000-0005-0000-0000-0000BE830000}"/>
    <cellStyle name="표준 8 2 4 2 3 4 2" xfId="33720" xr:uid="{00000000-0005-0000-0000-0000BF830000}"/>
    <cellStyle name="표준 8 2 4 2 3 5" xfId="33721" xr:uid="{00000000-0005-0000-0000-0000C0830000}"/>
    <cellStyle name="표준 8 2 4 2 3 5 2" xfId="33722" xr:uid="{00000000-0005-0000-0000-0000C1830000}"/>
    <cellStyle name="표준 8 2 4 2 3 6" xfId="33723" xr:uid="{00000000-0005-0000-0000-0000C2830000}"/>
    <cellStyle name="표준 8 2 4 2 3 7" xfId="33724" xr:uid="{00000000-0005-0000-0000-0000C3830000}"/>
    <cellStyle name="표준 8 2 4 2 3 8" xfId="33725" xr:uid="{00000000-0005-0000-0000-0000C4830000}"/>
    <cellStyle name="표준 8 2 4 2 3 9" xfId="33726" xr:uid="{00000000-0005-0000-0000-0000C5830000}"/>
    <cellStyle name="표준 8 2 4 2 4" xfId="33727" xr:uid="{00000000-0005-0000-0000-0000C6830000}"/>
    <cellStyle name="표준 8 2 4 2 4 2" xfId="33728" xr:uid="{00000000-0005-0000-0000-0000C7830000}"/>
    <cellStyle name="표준 8 2 4 2 4 3" xfId="33729" xr:uid="{00000000-0005-0000-0000-0000C8830000}"/>
    <cellStyle name="표준 8 2 4 2 4 4" xfId="33730" xr:uid="{00000000-0005-0000-0000-0000C9830000}"/>
    <cellStyle name="표준 8 2 4 2 4 5" xfId="33731" xr:uid="{00000000-0005-0000-0000-0000CA830000}"/>
    <cellStyle name="표준 8 2 4 2 4 6" xfId="33732" xr:uid="{00000000-0005-0000-0000-0000CB830000}"/>
    <cellStyle name="표준 8 2 4 2 5" xfId="33733" xr:uid="{00000000-0005-0000-0000-0000CC830000}"/>
    <cellStyle name="표준 8 2 4 2 5 2" xfId="33734" xr:uid="{00000000-0005-0000-0000-0000CD830000}"/>
    <cellStyle name="표준 8 2 4 2 6" xfId="33735" xr:uid="{00000000-0005-0000-0000-0000CE830000}"/>
    <cellStyle name="표준 8 2 4 2 6 2" xfId="33736" xr:uid="{00000000-0005-0000-0000-0000CF830000}"/>
    <cellStyle name="표준 8 2 4 2 7" xfId="33737" xr:uid="{00000000-0005-0000-0000-0000D0830000}"/>
    <cellStyle name="표준 8 2 4 2 7 2" xfId="33738" xr:uid="{00000000-0005-0000-0000-0000D1830000}"/>
    <cellStyle name="표준 8 2 4 2 8" xfId="33739" xr:uid="{00000000-0005-0000-0000-0000D2830000}"/>
    <cellStyle name="표준 8 2 4 2 9" xfId="33740" xr:uid="{00000000-0005-0000-0000-0000D3830000}"/>
    <cellStyle name="표준 8 2 4 3" xfId="33741" xr:uid="{00000000-0005-0000-0000-0000D4830000}"/>
    <cellStyle name="표준 8 2 4 3 10" xfId="33742" xr:uid="{00000000-0005-0000-0000-0000D5830000}"/>
    <cellStyle name="표준 8 2 4 3 2" xfId="33743" xr:uid="{00000000-0005-0000-0000-0000D6830000}"/>
    <cellStyle name="표준 8 2 4 3 2 2" xfId="33744" xr:uid="{00000000-0005-0000-0000-0000D7830000}"/>
    <cellStyle name="표준 8 2 4 3 2 2 2" xfId="33745" xr:uid="{00000000-0005-0000-0000-0000D8830000}"/>
    <cellStyle name="표준 8 2 4 3 2 2 3" xfId="33746" xr:uid="{00000000-0005-0000-0000-0000D9830000}"/>
    <cellStyle name="표준 8 2 4 3 2 2 4" xfId="33747" xr:uid="{00000000-0005-0000-0000-0000DA830000}"/>
    <cellStyle name="표준 8 2 4 3 2 2 5" xfId="33748" xr:uid="{00000000-0005-0000-0000-0000DB830000}"/>
    <cellStyle name="표준 8 2 4 3 2 3" xfId="33749" xr:uid="{00000000-0005-0000-0000-0000DC830000}"/>
    <cellStyle name="표준 8 2 4 3 2 4" xfId="33750" xr:uid="{00000000-0005-0000-0000-0000DD830000}"/>
    <cellStyle name="표준 8 2 4 3 2 5" xfId="33751" xr:uid="{00000000-0005-0000-0000-0000DE830000}"/>
    <cellStyle name="표준 8 2 4 3 2 6" xfId="33752" xr:uid="{00000000-0005-0000-0000-0000DF830000}"/>
    <cellStyle name="표준 8 2 4 3 2 7" xfId="33753" xr:uid="{00000000-0005-0000-0000-0000E0830000}"/>
    <cellStyle name="표준 8 2 4 3 3" xfId="33754" xr:uid="{00000000-0005-0000-0000-0000E1830000}"/>
    <cellStyle name="표준 8 2 4 3 3 2" xfId="33755" xr:uid="{00000000-0005-0000-0000-0000E2830000}"/>
    <cellStyle name="표준 8 2 4 3 3 3" xfId="33756" xr:uid="{00000000-0005-0000-0000-0000E3830000}"/>
    <cellStyle name="표준 8 2 4 3 3 4" xfId="33757" xr:uid="{00000000-0005-0000-0000-0000E4830000}"/>
    <cellStyle name="표준 8 2 4 3 3 5" xfId="33758" xr:uid="{00000000-0005-0000-0000-0000E5830000}"/>
    <cellStyle name="표준 8 2 4 3 3 6" xfId="33759" xr:uid="{00000000-0005-0000-0000-0000E6830000}"/>
    <cellStyle name="표준 8 2 4 3 4" xfId="33760" xr:uid="{00000000-0005-0000-0000-0000E7830000}"/>
    <cellStyle name="표준 8 2 4 3 4 2" xfId="33761" xr:uid="{00000000-0005-0000-0000-0000E8830000}"/>
    <cellStyle name="표준 8 2 4 3 5" xfId="33762" xr:uid="{00000000-0005-0000-0000-0000E9830000}"/>
    <cellStyle name="표준 8 2 4 3 5 2" xfId="33763" xr:uid="{00000000-0005-0000-0000-0000EA830000}"/>
    <cellStyle name="표준 8 2 4 3 6" xfId="33764" xr:uid="{00000000-0005-0000-0000-0000EB830000}"/>
    <cellStyle name="표준 8 2 4 3 7" xfId="33765" xr:uid="{00000000-0005-0000-0000-0000EC830000}"/>
    <cellStyle name="표준 8 2 4 3 8" xfId="33766" xr:uid="{00000000-0005-0000-0000-0000ED830000}"/>
    <cellStyle name="표준 8 2 4 3 9" xfId="33767" xr:uid="{00000000-0005-0000-0000-0000EE830000}"/>
    <cellStyle name="표준 8 2 4 4" xfId="33768" xr:uid="{00000000-0005-0000-0000-0000EF830000}"/>
    <cellStyle name="표준 8 2 4 4 10" xfId="33769" xr:uid="{00000000-0005-0000-0000-0000F0830000}"/>
    <cellStyle name="표준 8 2 4 4 2" xfId="33770" xr:uid="{00000000-0005-0000-0000-0000F1830000}"/>
    <cellStyle name="표준 8 2 4 4 2 2" xfId="33771" xr:uid="{00000000-0005-0000-0000-0000F2830000}"/>
    <cellStyle name="표준 8 2 4 4 2 2 2" xfId="33772" xr:uid="{00000000-0005-0000-0000-0000F3830000}"/>
    <cellStyle name="표준 8 2 4 4 2 2 3" xfId="33773" xr:uid="{00000000-0005-0000-0000-0000F4830000}"/>
    <cellStyle name="표준 8 2 4 4 2 2 4" xfId="33774" xr:uid="{00000000-0005-0000-0000-0000F5830000}"/>
    <cellStyle name="표준 8 2 4 4 2 2 5" xfId="33775" xr:uid="{00000000-0005-0000-0000-0000F6830000}"/>
    <cellStyle name="표준 8 2 4 4 2 3" xfId="33776" xr:uid="{00000000-0005-0000-0000-0000F7830000}"/>
    <cellStyle name="표준 8 2 4 4 2 4" xfId="33777" xr:uid="{00000000-0005-0000-0000-0000F8830000}"/>
    <cellStyle name="표준 8 2 4 4 2 5" xfId="33778" xr:uid="{00000000-0005-0000-0000-0000F9830000}"/>
    <cellStyle name="표준 8 2 4 4 2 6" xfId="33779" xr:uid="{00000000-0005-0000-0000-0000FA830000}"/>
    <cellStyle name="표준 8 2 4 4 2 7" xfId="33780" xr:uid="{00000000-0005-0000-0000-0000FB830000}"/>
    <cellStyle name="표준 8 2 4 4 3" xfId="33781" xr:uid="{00000000-0005-0000-0000-0000FC830000}"/>
    <cellStyle name="표준 8 2 4 4 3 2" xfId="33782" xr:uid="{00000000-0005-0000-0000-0000FD830000}"/>
    <cellStyle name="표준 8 2 4 4 3 3" xfId="33783" xr:uid="{00000000-0005-0000-0000-0000FE830000}"/>
    <cellStyle name="표준 8 2 4 4 3 4" xfId="33784" xr:uid="{00000000-0005-0000-0000-0000FF830000}"/>
    <cellStyle name="표준 8 2 4 4 3 5" xfId="33785" xr:uid="{00000000-0005-0000-0000-000000840000}"/>
    <cellStyle name="표준 8 2 4 4 3 6" xfId="33786" xr:uid="{00000000-0005-0000-0000-000001840000}"/>
    <cellStyle name="표준 8 2 4 4 4" xfId="33787" xr:uid="{00000000-0005-0000-0000-000002840000}"/>
    <cellStyle name="표준 8 2 4 4 4 2" xfId="33788" xr:uid="{00000000-0005-0000-0000-000003840000}"/>
    <cellStyle name="표준 8 2 4 4 5" xfId="33789" xr:uid="{00000000-0005-0000-0000-000004840000}"/>
    <cellStyle name="표준 8 2 4 4 5 2" xfId="33790" xr:uid="{00000000-0005-0000-0000-000005840000}"/>
    <cellStyle name="표준 8 2 4 4 6" xfId="33791" xr:uid="{00000000-0005-0000-0000-000006840000}"/>
    <cellStyle name="표준 8 2 4 4 7" xfId="33792" xr:uid="{00000000-0005-0000-0000-000007840000}"/>
    <cellStyle name="표준 8 2 4 4 8" xfId="33793" xr:uid="{00000000-0005-0000-0000-000008840000}"/>
    <cellStyle name="표준 8 2 4 4 9" xfId="33794" xr:uid="{00000000-0005-0000-0000-000009840000}"/>
    <cellStyle name="표준 8 2 4 5" xfId="33795" xr:uid="{00000000-0005-0000-0000-00000A840000}"/>
    <cellStyle name="표준 8 2 4 5 10" xfId="33796" xr:uid="{00000000-0005-0000-0000-00000B840000}"/>
    <cellStyle name="표준 8 2 4 5 2" xfId="33797" xr:uid="{00000000-0005-0000-0000-00000C840000}"/>
    <cellStyle name="표준 8 2 4 5 2 2" xfId="33798" xr:uid="{00000000-0005-0000-0000-00000D840000}"/>
    <cellStyle name="표준 8 2 4 5 2 3" xfId="33799" xr:uid="{00000000-0005-0000-0000-00000E840000}"/>
    <cellStyle name="표준 8 2 4 5 2 4" xfId="33800" xr:uid="{00000000-0005-0000-0000-00000F840000}"/>
    <cellStyle name="표준 8 2 4 5 2 5" xfId="33801" xr:uid="{00000000-0005-0000-0000-000010840000}"/>
    <cellStyle name="표준 8 2 4 5 2 6" xfId="33802" xr:uid="{00000000-0005-0000-0000-000011840000}"/>
    <cellStyle name="표준 8 2 4 5 3" xfId="33803" xr:uid="{00000000-0005-0000-0000-000012840000}"/>
    <cellStyle name="표준 8 2 4 5 3 2" xfId="33804" xr:uid="{00000000-0005-0000-0000-000013840000}"/>
    <cellStyle name="표준 8 2 4 5 4" xfId="33805" xr:uid="{00000000-0005-0000-0000-000014840000}"/>
    <cellStyle name="표준 8 2 4 5 4 2" xfId="33806" xr:uid="{00000000-0005-0000-0000-000015840000}"/>
    <cellStyle name="표준 8 2 4 5 5" xfId="33807" xr:uid="{00000000-0005-0000-0000-000016840000}"/>
    <cellStyle name="표준 8 2 4 5 5 2" xfId="33808" xr:uid="{00000000-0005-0000-0000-000017840000}"/>
    <cellStyle name="표준 8 2 4 5 6" xfId="33809" xr:uid="{00000000-0005-0000-0000-000018840000}"/>
    <cellStyle name="표준 8 2 4 5 7" xfId="33810" xr:uid="{00000000-0005-0000-0000-000019840000}"/>
    <cellStyle name="표준 8 2 4 5 8" xfId="33811" xr:uid="{00000000-0005-0000-0000-00001A840000}"/>
    <cellStyle name="표준 8 2 4 5 9" xfId="33812" xr:uid="{00000000-0005-0000-0000-00001B840000}"/>
    <cellStyle name="표준 8 2 4 6" xfId="33813" xr:uid="{00000000-0005-0000-0000-00001C840000}"/>
    <cellStyle name="표준 8 2 4 6 2" xfId="33814" xr:uid="{00000000-0005-0000-0000-00001D840000}"/>
    <cellStyle name="표준 8 2 4 6 3" xfId="33815" xr:uid="{00000000-0005-0000-0000-00001E840000}"/>
    <cellStyle name="표준 8 2 4 6 4" xfId="33816" xr:uid="{00000000-0005-0000-0000-00001F840000}"/>
    <cellStyle name="표준 8 2 4 6 5" xfId="33817" xr:uid="{00000000-0005-0000-0000-000020840000}"/>
    <cellStyle name="표준 8 2 4 6 6" xfId="33818" xr:uid="{00000000-0005-0000-0000-000021840000}"/>
    <cellStyle name="표준 8 2 4 7" xfId="33819" xr:uid="{00000000-0005-0000-0000-000022840000}"/>
    <cellStyle name="표준 8 2 4 7 2" xfId="33820" xr:uid="{00000000-0005-0000-0000-000023840000}"/>
    <cellStyle name="표준 8 2 4 8" xfId="33821" xr:uid="{00000000-0005-0000-0000-000024840000}"/>
    <cellStyle name="표준 8 2 4 8 2" xfId="33822" xr:uid="{00000000-0005-0000-0000-000025840000}"/>
    <cellStyle name="표준 8 2 4 9" xfId="33823" xr:uid="{00000000-0005-0000-0000-000026840000}"/>
    <cellStyle name="표준 8 2 4 9 2" xfId="33824" xr:uid="{00000000-0005-0000-0000-000027840000}"/>
    <cellStyle name="표준 8 2 5" xfId="33825" xr:uid="{00000000-0005-0000-0000-000028840000}"/>
    <cellStyle name="표준 8 2 5 10" xfId="33826" xr:uid="{00000000-0005-0000-0000-000029840000}"/>
    <cellStyle name="표준 8 2 5 11" xfId="33827" xr:uid="{00000000-0005-0000-0000-00002A840000}"/>
    <cellStyle name="표준 8 2 5 12" xfId="33828" xr:uid="{00000000-0005-0000-0000-00002B840000}"/>
    <cellStyle name="표준 8 2 5 13" xfId="33829" xr:uid="{00000000-0005-0000-0000-00002C840000}"/>
    <cellStyle name="표준 8 2 5 14" xfId="33830" xr:uid="{00000000-0005-0000-0000-00002D840000}"/>
    <cellStyle name="표준 8 2 5 2" xfId="33831" xr:uid="{00000000-0005-0000-0000-00002E840000}"/>
    <cellStyle name="표준 8 2 5 2 10" xfId="33832" xr:uid="{00000000-0005-0000-0000-00002F840000}"/>
    <cellStyle name="표준 8 2 5 2 11" xfId="33833" xr:uid="{00000000-0005-0000-0000-000030840000}"/>
    <cellStyle name="표준 8 2 5 2 12" xfId="33834" xr:uid="{00000000-0005-0000-0000-000031840000}"/>
    <cellStyle name="표준 8 2 5 2 2" xfId="33835" xr:uid="{00000000-0005-0000-0000-000032840000}"/>
    <cellStyle name="표준 8 2 5 2 2 10" xfId="33836" xr:uid="{00000000-0005-0000-0000-000033840000}"/>
    <cellStyle name="표준 8 2 5 2 2 2" xfId="33837" xr:uid="{00000000-0005-0000-0000-000034840000}"/>
    <cellStyle name="표준 8 2 5 2 2 2 2" xfId="33838" xr:uid="{00000000-0005-0000-0000-000035840000}"/>
    <cellStyle name="표준 8 2 5 2 2 2 2 2" xfId="33839" xr:uid="{00000000-0005-0000-0000-000036840000}"/>
    <cellStyle name="표준 8 2 5 2 2 2 2 3" xfId="33840" xr:uid="{00000000-0005-0000-0000-000037840000}"/>
    <cellStyle name="표준 8 2 5 2 2 2 2 4" xfId="33841" xr:uid="{00000000-0005-0000-0000-000038840000}"/>
    <cellStyle name="표준 8 2 5 2 2 2 2 5" xfId="33842" xr:uid="{00000000-0005-0000-0000-000039840000}"/>
    <cellStyle name="표준 8 2 5 2 2 2 3" xfId="33843" xr:uid="{00000000-0005-0000-0000-00003A840000}"/>
    <cellStyle name="표준 8 2 5 2 2 2 4" xfId="33844" xr:uid="{00000000-0005-0000-0000-00003B840000}"/>
    <cellStyle name="표준 8 2 5 2 2 2 5" xfId="33845" xr:uid="{00000000-0005-0000-0000-00003C840000}"/>
    <cellStyle name="표준 8 2 5 2 2 2 6" xfId="33846" xr:uid="{00000000-0005-0000-0000-00003D840000}"/>
    <cellStyle name="표준 8 2 5 2 2 2 7" xfId="33847" xr:uid="{00000000-0005-0000-0000-00003E840000}"/>
    <cellStyle name="표준 8 2 5 2 2 3" xfId="33848" xr:uid="{00000000-0005-0000-0000-00003F840000}"/>
    <cellStyle name="표준 8 2 5 2 2 3 2" xfId="33849" xr:uid="{00000000-0005-0000-0000-000040840000}"/>
    <cellStyle name="표준 8 2 5 2 2 3 3" xfId="33850" xr:uid="{00000000-0005-0000-0000-000041840000}"/>
    <cellStyle name="표준 8 2 5 2 2 3 4" xfId="33851" xr:uid="{00000000-0005-0000-0000-000042840000}"/>
    <cellStyle name="표준 8 2 5 2 2 3 5" xfId="33852" xr:uid="{00000000-0005-0000-0000-000043840000}"/>
    <cellStyle name="표준 8 2 5 2 2 3 6" xfId="33853" xr:uid="{00000000-0005-0000-0000-000044840000}"/>
    <cellStyle name="표준 8 2 5 2 2 4" xfId="33854" xr:uid="{00000000-0005-0000-0000-000045840000}"/>
    <cellStyle name="표준 8 2 5 2 2 4 2" xfId="33855" xr:uid="{00000000-0005-0000-0000-000046840000}"/>
    <cellStyle name="표준 8 2 5 2 2 5" xfId="33856" xr:uid="{00000000-0005-0000-0000-000047840000}"/>
    <cellStyle name="표준 8 2 5 2 2 5 2" xfId="33857" xr:uid="{00000000-0005-0000-0000-000048840000}"/>
    <cellStyle name="표준 8 2 5 2 2 6" xfId="33858" xr:uid="{00000000-0005-0000-0000-000049840000}"/>
    <cellStyle name="표준 8 2 5 2 2 7" xfId="33859" xr:uid="{00000000-0005-0000-0000-00004A840000}"/>
    <cellStyle name="표준 8 2 5 2 2 8" xfId="33860" xr:uid="{00000000-0005-0000-0000-00004B840000}"/>
    <cellStyle name="표준 8 2 5 2 2 9" xfId="33861" xr:uid="{00000000-0005-0000-0000-00004C840000}"/>
    <cellStyle name="표준 8 2 5 2 3" xfId="33862" xr:uid="{00000000-0005-0000-0000-00004D840000}"/>
    <cellStyle name="표준 8 2 5 2 3 10" xfId="33863" xr:uid="{00000000-0005-0000-0000-00004E840000}"/>
    <cellStyle name="표준 8 2 5 2 3 2" xfId="33864" xr:uid="{00000000-0005-0000-0000-00004F840000}"/>
    <cellStyle name="표준 8 2 5 2 3 2 2" xfId="33865" xr:uid="{00000000-0005-0000-0000-000050840000}"/>
    <cellStyle name="표준 8 2 5 2 3 2 3" xfId="33866" xr:uid="{00000000-0005-0000-0000-000051840000}"/>
    <cellStyle name="표준 8 2 5 2 3 2 4" xfId="33867" xr:uid="{00000000-0005-0000-0000-000052840000}"/>
    <cellStyle name="표준 8 2 5 2 3 2 5" xfId="33868" xr:uid="{00000000-0005-0000-0000-000053840000}"/>
    <cellStyle name="표준 8 2 5 2 3 2 6" xfId="33869" xr:uid="{00000000-0005-0000-0000-000054840000}"/>
    <cellStyle name="표준 8 2 5 2 3 3" xfId="33870" xr:uid="{00000000-0005-0000-0000-000055840000}"/>
    <cellStyle name="표준 8 2 5 2 3 3 2" xfId="33871" xr:uid="{00000000-0005-0000-0000-000056840000}"/>
    <cellStyle name="표준 8 2 5 2 3 4" xfId="33872" xr:uid="{00000000-0005-0000-0000-000057840000}"/>
    <cellStyle name="표준 8 2 5 2 3 4 2" xfId="33873" xr:uid="{00000000-0005-0000-0000-000058840000}"/>
    <cellStyle name="표준 8 2 5 2 3 5" xfId="33874" xr:uid="{00000000-0005-0000-0000-000059840000}"/>
    <cellStyle name="표준 8 2 5 2 3 5 2" xfId="33875" xr:uid="{00000000-0005-0000-0000-00005A840000}"/>
    <cellStyle name="표준 8 2 5 2 3 6" xfId="33876" xr:uid="{00000000-0005-0000-0000-00005B840000}"/>
    <cellStyle name="표준 8 2 5 2 3 7" xfId="33877" xr:uid="{00000000-0005-0000-0000-00005C840000}"/>
    <cellStyle name="표준 8 2 5 2 3 8" xfId="33878" xr:uid="{00000000-0005-0000-0000-00005D840000}"/>
    <cellStyle name="표준 8 2 5 2 3 9" xfId="33879" xr:uid="{00000000-0005-0000-0000-00005E840000}"/>
    <cellStyle name="표준 8 2 5 2 4" xfId="33880" xr:uid="{00000000-0005-0000-0000-00005F840000}"/>
    <cellStyle name="표준 8 2 5 2 4 2" xfId="33881" xr:uid="{00000000-0005-0000-0000-000060840000}"/>
    <cellStyle name="표준 8 2 5 2 4 3" xfId="33882" xr:uid="{00000000-0005-0000-0000-000061840000}"/>
    <cellStyle name="표준 8 2 5 2 4 4" xfId="33883" xr:uid="{00000000-0005-0000-0000-000062840000}"/>
    <cellStyle name="표준 8 2 5 2 4 5" xfId="33884" xr:uid="{00000000-0005-0000-0000-000063840000}"/>
    <cellStyle name="표준 8 2 5 2 4 6" xfId="33885" xr:uid="{00000000-0005-0000-0000-000064840000}"/>
    <cellStyle name="표준 8 2 5 2 5" xfId="33886" xr:uid="{00000000-0005-0000-0000-000065840000}"/>
    <cellStyle name="표준 8 2 5 2 5 2" xfId="33887" xr:uid="{00000000-0005-0000-0000-000066840000}"/>
    <cellStyle name="표준 8 2 5 2 6" xfId="33888" xr:uid="{00000000-0005-0000-0000-000067840000}"/>
    <cellStyle name="표준 8 2 5 2 6 2" xfId="33889" xr:uid="{00000000-0005-0000-0000-000068840000}"/>
    <cellStyle name="표준 8 2 5 2 7" xfId="33890" xr:uid="{00000000-0005-0000-0000-000069840000}"/>
    <cellStyle name="표준 8 2 5 2 7 2" xfId="33891" xr:uid="{00000000-0005-0000-0000-00006A840000}"/>
    <cellStyle name="표준 8 2 5 2 8" xfId="33892" xr:uid="{00000000-0005-0000-0000-00006B840000}"/>
    <cellStyle name="표준 8 2 5 2 9" xfId="33893" xr:uid="{00000000-0005-0000-0000-00006C840000}"/>
    <cellStyle name="표준 8 2 5 3" xfId="33894" xr:uid="{00000000-0005-0000-0000-00006D840000}"/>
    <cellStyle name="표준 8 2 5 3 10" xfId="33895" xr:uid="{00000000-0005-0000-0000-00006E840000}"/>
    <cellStyle name="표준 8 2 5 3 2" xfId="33896" xr:uid="{00000000-0005-0000-0000-00006F840000}"/>
    <cellStyle name="표준 8 2 5 3 2 2" xfId="33897" xr:uid="{00000000-0005-0000-0000-000070840000}"/>
    <cellStyle name="표준 8 2 5 3 2 2 2" xfId="33898" xr:uid="{00000000-0005-0000-0000-000071840000}"/>
    <cellStyle name="표준 8 2 5 3 2 2 3" xfId="33899" xr:uid="{00000000-0005-0000-0000-000072840000}"/>
    <cellStyle name="표준 8 2 5 3 2 2 4" xfId="33900" xr:uid="{00000000-0005-0000-0000-000073840000}"/>
    <cellStyle name="표준 8 2 5 3 2 2 5" xfId="33901" xr:uid="{00000000-0005-0000-0000-000074840000}"/>
    <cellStyle name="표준 8 2 5 3 2 3" xfId="33902" xr:uid="{00000000-0005-0000-0000-000075840000}"/>
    <cellStyle name="표준 8 2 5 3 2 4" xfId="33903" xr:uid="{00000000-0005-0000-0000-000076840000}"/>
    <cellStyle name="표준 8 2 5 3 2 5" xfId="33904" xr:uid="{00000000-0005-0000-0000-000077840000}"/>
    <cellStyle name="표준 8 2 5 3 2 6" xfId="33905" xr:uid="{00000000-0005-0000-0000-000078840000}"/>
    <cellStyle name="표준 8 2 5 3 2 7" xfId="33906" xr:uid="{00000000-0005-0000-0000-000079840000}"/>
    <cellStyle name="표준 8 2 5 3 3" xfId="33907" xr:uid="{00000000-0005-0000-0000-00007A840000}"/>
    <cellStyle name="표준 8 2 5 3 3 2" xfId="33908" xr:uid="{00000000-0005-0000-0000-00007B840000}"/>
    <cellStyle name="표준 8 2 5 3 3 3" xfId="33909" xr:uid="{00000000-0005-0000-0000-00007C840000}"/>
    <cellStyle name="표준 8 2 5 3 3 4" xfId="33910" xr:uid="{00000000-0005-0000-0000-00007D840000}"/>
    <cellStyle name="표준 8 2 5 3 3 5" xfId="33911" xr:uid="{00000000-0005-0000-0000-00007E840000}"/>
    <cellStyle name="표준 8 2 5 3 3 6" xfId="33912" xr:uid="{00000000-0005-0000-0000-00007F840000}"/>
    <cellStyle name="표준 8 2 5 3 4" xfId="33913" xr:uid="{00000000-0005-0000-0000-000080840000}"/>
    <cellStyle name="표준 8 2 5 3 4 2" xfId="33914" xr:uid="{00000000-0005-0000-0000-000081840000}"/>
    <cellStyle name="표준 8 2 5 3 5" xfId="33915" xr:uid="{00000000-0005-0000-0000-000082840000}"/>
    <cellStyle name="표준 8 2 5 3 5 2" xfId="33916" xr:uid="{00000000-0005-0000-0000-000083840000}"/>
    <cellStyle name="표준 8 2 5 3 6" xfId="33917" xr:uid="{00000000-0005-0000-0000-000084840000}"/>
    <cellStyle name="표준 8 2 5 3 7" xfId="33918" xr:uid="{00000000-0005-0000-0000-000085840000}"/>
    <cellStyle name="표준 8 2 5 3 8" xfId="33919" xr:uid="{00000000-0005-0000-0000-000086840000}"/>
    <cellStyle name="표준 8 2 5 3 9" xfId="33920" xr:uid="{00000000-0005-0000-0000-000087840000}"/>
    <cellStyle name="표준 8 2 5 4" xfId="33921" xr:uid="{00000000-0005-0000-0000-000088840000}"/>
    <cellStyle name="표준 8 2 5 4 10" xfId="33922" xr:uid="{00000000-0005-0000-0000-000089840000}"/>
    <cellStyle name="표준 8 2 5 4 2" xfId="33923" xr:uid="{00000000-0005-0000-0000-00008A840000}"/>
    <cellStyle name="표준 8 2 5 4 2 2" xfId="33924" xr:uid="{00000000-0005-0000-0000-00008B840000}"/>
    <cellStyle name="표준 8 2 5 4 2 2 2" xfId="33925" xr:uid="{00000000-0005-0000-0000-00008C840000}"/>
    <cellStyle name="표준 8 2 5 4 2 2 3" xfId="33926" xr:uid="{00000000-0005-0000-0000-00008D840000}"/>
    <cellStyle name="표준 8 2 5 4 2 2 4" xfId="33927" xr:uid="{00000000-0005-0000-0000-00008E840000}"/>
    <cellStyle name="표준 8 2 5 4 2 2 5" xfId="33928" xr:uid="{00000000-0005-0000-0000-00008F840000}"/>
    <cellStyle name="표준 8 2 5 4 2 3" xfId="33929" xr:uid="{00000000-0005-0000-0000-000090840000}"/>
    <cellStyle name="표준 8 2 5 4 2 4" xfId="33930" xr:uid="{00000000-0005-0000-0000-000091840000}"/>
    <cellStyle name="표준 8 2 5 4 2 5" xfId="33931" xr:uid="{00000000-0005-0000-0000-000092840000}"/>
    <cellStyle name="표준 8 2 5 4 2 6" xfId="33932" xr:uid="{00000000-0005-0000-0000-000093840000}"/>
    <cellStyle name="표준 8 2 5 4 2 7" xfId="33933" xr:uid="{00000000-0005-0000-0000-000094840000}"/>
    <cellStyle name="표준 8 2 5 4 3" xfId="33934" xr:uid="{00000000-0005-0000-0000-000095840000}"/>
    <cellStyle name="표준 8 2 5 4 3 2" xfId="33935" xr:uid="{00000000-0005-0000-0000-000096840000}"/>
    <cellStyle name="표준 8 2 5 4 3 3" xfId="33936" xr:uid="{00000000-0005-0000-0000-000097840000}"/>
    <cellStyle name="표준 8 2 5 4 3 4" xfId="33937" xr:uid="{00000000-0005-0000-0000-000098840000}"/>
    <cellStyle name="표준 8 2 5 4 3 5" xfId="33938" xr:uid="{00000000-0005-0000-0000-000099840000}"/>
    <cellStyle name="표준 8 2 5 4 3 6" xfId="33939" xr:uid="{00000000-0005-0000-0000-00009A840000}"/>
    <cellStyle name="표준 8 2 5 4 4" xfId="33940" xr:uid="{00000000-0005-0000-0000-00009B840000}"/>
    <cellStyle name="표준 8 2 5 4 4 2" xfId="33941" xr:uid="{00000000-0005-0000-0000-00009C840000}"/>
    <cellStyle name="표준 8 2 5 4 5" xfId="33942" xr:uid="{00000000-0005-0000-0000-00009D840000}"/>
    <cellStyle name="표준 8 2 5 4 5 2" xfId="33943" xr:uid="{00000000-0005-0000-0000-00009E840000}"/>
    <cellStyle name="표준 8 2 5 4 6" xfId="33944" xr:uid="{00000000-0005-0000-0000-00009F840000}"/>
    <cellStyle name="표준 8 2 5 4 7" xfId="33945" xr:uid="{00000000-0005-0000-0000-0000A0840000}"/>
    <cellStyle name="표준 8 2 5 4 8" xfId="33946" xr:uid="{00000000-0005-0000-0000-0000A1840000}"/>
    <cellStyle name="표준 8 2 5 4 9" xfId="33947" xr:uid="{00000000-0005-0000-0000-0000A2840000}"/>
    <cellStyle name="표준 8 2 5 5" xfId="33948" xr:uid="{00000000-0005-0000-0000-0000A3840000}"/>
    <cellStyle name="표준 8 2 5 5 10" xfId="33949" xr:uid="{00000000-0005-0000-0000-0000A4840000}"/>
    <cellStyle name="표준 8 2 5 5 2" xfId="33950" xr:uid="{00000000-0005-0000-0000-0000A5840000}"/>
    <cellStyle name="표준 8 2 5 5 2 2" xfId="33951" xr:uid="{00000000-0005-0000-0000-0000A6840000}"/>
    <cellStyle name="표준 8 2 5 5 2 3" xfId="33952" xr:uid="{00000000-0005-0000-0000-0000A7840000}"/>
    <cellStyle name="표준 8 2 5 5 2 4" xfId="33953" xr:uid="{00000000-0005-0000-0000-0000A8840000}"/>
    <cellStyle name="표준 8 2 5 5 2 5" xfId="33954" xr:uid="{00000000-0005-0000-0000-0000A9840000}"/>
    <cellStyle name="표준 8 2 5 5 2 6" xfId="33955" xr:uid="{00000000-0005-0000-0000-0000AA840000}"/>
    <cellStyle name="표준 8 2 5 5 3" xfId="33956" xr:uid="{00000000-0005-0000-0000-0000AB840000}"/>
    <cellStyle name="표준 8 2 5 5 3 2" xfId="33957" xr:uid="{00000000-0005-0000-0000-0000AC840000}"/>
    <cellStyle name="표준 8 2 5 5 4" xfId="33958" xr:uid="{00000000-0005-0000-0000-0000AD840000}"/>
    <cellStyle name="표준 8 2 5 5 4 2" xfId="33959" xr:uid="{00000000-0005-0000-0000-0000AE840000}"/>
    <cellStyle name="표준 8 2 5 5 5" xfId="33960" xr:uid="{00000000-0005-0000-0000-0000AF840000}"/>
    <cellStyle name="표준 8 2 5 5 5 2" xfId="33961" xr:uid="{00000000-0005-0000-0000-0000B0840000}"/>
    <cellStyle name="표준 8 2 5 5 6" xfId="33962" xr:uid="{00000000-0005-0000-0000-0000B1840000}"/>
    <cellStyle name="표준 8 2 5 5 7" xfId="33963" xr:uid="{00000000-0005-0000-0000-0000B2840000}"/>
    <cellStyle name="표준 8 2 5 5 8" xfId="33964" xr:uid="{00000000-0005-0000-0000-0000B3840000}"/>
    <cellStyle name="표준 8 2 5 5 9" xfId="33965" xr:uid="{00000000-0005-0000-0000-0000B4840000}"/>
    <cellStyle name="표준 8 2 5 6" xfId="33966" xr:uid="{00000000-0005-0000-0000-0000B5840000}"/>
    <cellStyle name="표준 8 2 5 6 2" xfId="33967" xr:uid="{00000000-0005-0000-0000-0000B6840000}"/>
    <cellStyle name="표준 8 2 5 6 3" xfId="33968" xr:uid="{00000000-0005-0000-0000-0000B7840000}"/>
    <cellStyle name="표준 8 2 5 6 4" xfId="33969" xr:uid="{00000000-0005-0000-0000-0000B8840000}"/>
    <cellStyle name="표준 8 2 5 6 5" xfId="33970" xr:uid="{00000000-0005-0000-0000-0000B9840000}"/>
    <cellStyle name="표준 8 2 5 6 6" xfId="33971" xr:uid="{00000000-0005-0000-0000-0000BA840000}"/>
    <cellStyle name="표준 8 2 5 7" xfId="33972" xr:uid="{00000000-0005-0000-0000-0000BB840000}"/>
    <cellStyle name="표준 8 2 5 7 2" xfId="33973" xr:uid="{00000000-0005-0000-0000-0000BC840000}"/>
    <cellStyle name="표준 8 2 5 8" xfId="33974" xr:uid="{00000000-0005-0000-0000-0000BD840000}"/>
    <cellStyle name="표준 8 2 5 8 2" xfId="33975" xr:uid="{00000000-0005-0000-0000-0000BE840000}"/>
    <cellStyle name="표준 8 2 5 9" xfId="33976" xr:uid="{00000000-0005-0000-0000-0000BF840000}"/>
    <cellStyle name="표준 8 2 5 9 2" xfId="33977" xr:uid="{00000000-0005-0000-0000-0000C0840000}"/>
    <cellStyle name="표준 8 2 6" xfId="33978" xr:uid="{00000000-0005-0000-0000-0000C1840000}"/>
    <cellStyle name="표준 8 2 6 10" xfId="33979" xr:uid="{00000000-0005-0000-0000-0000C2840000}"/>
    <cellStyle name="표준 8 2 6 11" xfId="33980" xr:uid="{00000000-0005-0000-0000-0000C3840000}"/>
    <cellStyle name="표준 8 2 6 12" xfId="33981" xr:uid="{00000000-0005-0000-0000-0000C4840000}"/>
    <cellStyle name="표준 8 2 6 13" xfId="33982" xr:uid="{00000000-0005-0000-0000-0000C5840000}"/>
    <cellStyle name="표준 8 2 6 2" xfId="33983" xr:uid="{00000000-0005-0000-0000-0000C6840000}"/>
    <cellStyle name="표준 8 2 6 2 10" xfId="33984" xr:uid="{00000000-0005-0000-0000-0000C7840000}"/>
    <cellStyle name="표준 8 2 6 2 2" xfId="33985" xr:uid="{00000000-0005-0000-0000-0000C8840000}"/>
    <cellStyle name="표준 8 2 6 2 2 2" xfId="33986" xr:uid="{00000000-0005-0000-0000-0000C9840000}"/>
    <cellStyle name="표준 8 2 6 2 2 2 2" xfId="33987" xr:uid="{00000000-0005-0000-0000-0000CA840000}"/>
    <cellStyle name="표준 8 2 6 2 2 2 3" xfId="33988" xr:uid="{00000000-0005-0000-0000-0000CB840000}"/>
    <cellStyle name="표준 8 2 6 2 2 2 4" xfId="33989" xr:uid="{00000000-0005-0000-0000-0000CC840000}"/>
    <cellStyle name="표준 8 2 6 2 2 2 5" xfId="33990" xr:uid="{00000000-0005-0000-0000-0000CD840000}"/>
    <cellStyle name="표준 8 2 6 2 2 3" xfId="33991" xr:uid="{00000000-0005-0000-0000-0000CE840000}"/>
    <cellStyle name="표준 8 2 6 2 2 4" xfId="33992" xr:uid="{00000000-0005-0000-0000-0000CF840000}"/>
    <cellStyle name="표준 8 2 6 2 2 5" xfId="33993" xr:uid="{00000000-0005-0000-0000-0000D0840000}"/>
    <cellStyle name="표준 8 2 6 2 2 6" xfId="33994" xr:uid="{00000000-0005-0000-0000-0000D1840000}"/>
    <cellStyle name="표준 8 2 6 2 2 7" xfId="33995" xr:uid="{00000000-0005-0000-0000-0000D2840000}"/>
    <cellStyle name="표준 8 2 6 2 3" xfId="33996" xr:uid="{00000000-0005-0000-0000-0000D3840000}"/>
    <cellStyle name="표준 8 2 6 2 3 2" xfId="33997" xr:uid="{00000000-0005-0000-0000-0000D4840000}"/>
    <cellStyle name="표준 8 2 6 2 3 3" xfId="33998" xr:uid="{00000000-0005-0000-0000-0000D5840000}"/>
    <cellStyle name="표준 8 2 6 2 3 4" xfId="33999" xr:uid="{00000000-0005-0000-0000-0000D6840000}"/>
    <cellStyle name="표준 8 2 6 2 3 5" xfId="34000" xr:uid="{00000000-0005-0000-0000-0000D7840000}"/>
    <cellStyle name="표준 8 2 6 2 3 6" xfId="34001" xr:uid="{00000000-0005-0000-0000-0000D8840000}"/>
    <cellStyle name="표준 8 2 6 2 4" xfId="34002" xr:uid="{00000000-0005-0000-0000-0000D9840000}"/>
    <cellStyle name="표준 8 2 6 2 4 2" xfId="34003" xr:uid="{00000000-0005-0000-0000-0000DA840000}"/>
    <cellStyle name="표준 8 2 6 2 5" xfId="34004" xr:uid="{00000000-0005-0000-0000-0000DB840000}"/>
    <cellStyle name="표준 8 2 6 2 5 2" xfId="34005" xr:uid="{00000000-0005-0000-0000-0000DC840000}"/>
    <cellStyle name="표준 8 2 6 2 6" xfId="34006" xr:uid="{00000000-0005-0000-0000-0000DD840000}"/>
    <cellStyle name="표준 8 2 6 2 7" xfId="34007" xr:uid="{00000000-0005-0000-0000-0000DE840000}"/>
    <cellStyle name="표준 8 2 6 2 8" xfId="34008" xr:uid="{00000000-0005-0000-0000-0000DF840000}"/>
    <cellStyle name="표준 8 2 6 2 9" xfId="34009" xr:uid="{00000000-0005-0000-0000-0000E0840000}"/>
    <cellStyle name="표준 8 2 6 3" xfId="34010" xr:uid="{00000000-0005-0000-0000-0000E1840000}"/>
    <cellStyle name="표준 8 2 6 3 10" xfId="34011" xr:uid="{00000000-0005-0000-0000-0000E2840000}"/>
    <cellStyle name="표준 8 2 6 3 2" xfId="34012" xr:uid="{00000000-0005-0000-0000-0000E3840000}"/>
    <cellStyle name="표준 8 2 6 3 2 2" xfId="34013" xr:uid="{00000000-0005-0000-0000-0000E4840000}"/>
    <cellStyle name="표준 8 2 6 3 2 2 2" xfId="34014" xr:uid="{00000000-0005-0000-0000-0000E5840000}"/>
    <cellStyle name="표준 8 2 6 3 2 2 3" xfId="34015" xr:uid="{00000000-0005-0000-0000-0000E6840000}"/>
    <cellStyle name="표준 8 2 6 3 2 2 4" xfId="34016" xr:uid="{00000000-0005-0000-0000-0000E7840000}"/>
    <cellStyle name="표준 8 2 6 3 2 2 5" xfId="34017" xr:uid="{00000000-0005-0000-0000-0000E8840000}"/>
    <cellStyle name="표준 8 2 6 3 2 3" xfId="34018" xr:uid="{00000000-0005-0000-0000-0000E9840000}"/>
    <cellStyle name="표준 8 2 6 3 2 4" xfId="34019" xr:uid="{00000000-0005-0000-0000-0000EA840000}"/>
    <cellStyle name="표준 8 2 6 3 2 5" xfId="34020" xr:uid="{00000000-0005-0000-0000-0000EB840000}"/>
    <cellStyle name="표준 8 2 6 3 2 6" xfId="34021" xr:uid="{00000000-0005-0000-0000-0000EC840000}"/>
    <cellStyle name="표준 8 2 6 3 2 7" xfId="34022" xr:uid="{00000000-0005-0000-0000-0000ED840000}"/>
    <cellStyle name="표준 8 2 6 3 3" xfId="34023" xr:uid="{00000000-0005-0000-0000-0000EE840000}"/>
    <cellStyle name="표준 8 2 6 3 3 2" xfId="34024" xr:uid="{00000000-0005-0000-0000-0000EF840000}"/>
    <cellStyle name="표준 8 2 6 3 3 3" xfId="34025" xr:uid="{00000000-0005-0000-0000-0000F0840000}"/>
    <cellStyle name="표준 8 2 6 3 3 4" xfId="34026" xr:uid="{00000000-0005-0000-0000-0000F1840000}"/>
    <cellStyle name="표준 8 2 6 3 3 5" xfId="34027" xr:uid="{00000000-0005-0000-0000-0000F2840000}"/>
    <cellStyle name="표준 8 2 6 3 3 6" xfId="34028" xr:uid="{00000000-0005-0000-0000-0000F3840000}"/>
    <cellStyle name="표준 8 2 6 3 4" xfId="34029" xr:uid="{00000000-0005-0000-0000-0000F4840000}"/>
    <cellStyle name="표준 8 2 6 3 4 2" xfId="34030" xr:uid="{00000000-0005-0000-0000-0000F5840000}"/>
    <cellStyle name="표준 8 2 6 3 5" xfId="34031" xr:uid="{00000000-0005-0000-0000-0000F6840000}"/>
    <cellStyle name="표준 8 2 6 3 5 2" xfId="34032" xr:uid="{00000000-0005-0000-0000-0000F7840000}"/>
    <cellStyle name="표준 8 2 6 3 6" xfId="34033" xr:uid="{00000000-0005-0000-0000-0000F8840000}"/>
    <cellStyle name="표준 8 2 6 3 7" xfId="34034" xr:uid="{00000000-0005-0000-0000-0000F9840000}"/>
    <cellStyle name="표준 8 2 6 3 8" xfId="34035" xr:uid="{00000000-0005-0000-0000-0000FA840000}"/>
    <cellStyle name="표준 8 2 6 3 9" xfId="34036" xr:uid="{00000000-0005-0000-0000-0000FB840000}"/>
    <cellStyle name="표준 8 2 6 4" xfId="34037" xr:uid="{00000000-0005-0000-0000-0000FC840000}"/>
    <cellStyle name="표준 8 2 6 4 10" xfId="34038" xr:uid="{00000000-0005-0000-0000-0000FD840000}"/>
    <cellStyle name="표준 8 2 6 4 2" xfId="34039" xr:uid="{00000000-0005-0000-0000-0000FE840000}"/>
    <cellStyle name="표준 8 2 6 4 2 2" xfId="34040" xr:uid="{00000000-0005-0000-0000-0000FF840000}"/>
    <cellStyle name="표준 8 2 6 4 2 3" xfId="34041" xr:uid="{00000000-0005-0000-0000-000000850000}"/>
    <cellStyle name="표준 8 2 6 4 2 4" xfId="34042" xr:uid="{00000000-0005-0000-0000-000001850000}"/>
    <cellStyle name="표준 8 2 6 4 2 5" xfId="34043" xr:uid="{00000000-0005-0000-0000-000002850000}"/>
    <cellStyle name="표준 8 2 6 4 2 6" xfId="34044" xr:uid="{00000000-0005-0000-0000-000003850000}"/>
    <cellStyle name="표준 8 2 6 4 3" xfId="34045" xr:uid="{00000000-0005-0000-0000-000004850000}"/>
    <cellStyle name="표준 8 2 6 4 3 2" xfId="34046" xr:uid="{00000000-0005-0000-0000-000005850000}"/>
    <cellStyle name="표준 8 2 6 4 4" xfId="34047" xr:uid="{00000000-0005-0000-0000-000006850000}"/>
    <cellStyle name="표준 8 2 6 4 4 2" xfId="34048" xr:uid="{00000000-0005-0000-0000-000007850000}"/>
    <cellStyle name="표준 8 2 6 4 5" xfId="34049" xr:uid="{00000000-0005-0000-0000-000008850000}"/>
    <cellStyle name="표준 8 2 6 4 5 2" xfId="34050" xr:uid="{00000000-0005-0000-0000-000009850000}"/>
    <cellStyle name="표준 8 2 6 4 6" xfId="34051" xr:uid="{00000000-0005-0000-0000-00000A850000}"/>
    <cellStyle name="표준 8 2 6 4 7" xfId="34052" xr:uid="{00000000-0005-0000-0000-00000B850000}"/>
    <cellStyle name="표준 8 2 6 4 8" xfId="34053" xr:uid="{00000000-0005-0000-0000-00000C850000}"/>
    <cellStyle name="표준 8 2 6 4 9" xfId="34054" xr:uid="{00000000-0005-0000-0000-00000D850000}"/>
    <cellStyle name="표준 8 2 6 5" xfId="34055" xr:uid="{00000000-0005-0000-0000-00000E850000}"/>
    <cellStyle name="표준 8 2 6 5 2" xfId="34056" xr:uid="{00000000-0005-0000-0000-00000F850000}"/>
    <cellStyle name="표준 8 2 6 5 3" xfId="34057" xr:uid="{00000000-0005-0000-0000-000010850000}"/>
    <cellStyle name="표준 8 2 6 5 4" xfId="34058" xr:uid="{00000000-0005-0000-0000-000011850000}"/>
    <cellStyle name="표준 8 2 6 5 5" xfId="34059" xr:uid="{00000000-0005-0000-0000-000012850000}"/>
    <cellStyle name="표준 8 2 6 5 6" xfId="34060" xr:uid="{00000000-0005-0000-0000-000013850000}"/>
    <cellStyle name="표준 8 2 6 6" xfId="34061" xr:uid="{00000000-0005-0000-0000-000014850000}"/>
    <cellStyle name="표준 8 2 6 6 2" xfId="34062" xr:uid="{00000000-0005-0000-0000-000015850000}"/>
    <cellStyle name="표준 8 2 6 7" xfId="34063" xr:uid="{00000000-0005-0000-0000-000016850000}"/>
    <cellStyle name="표준 8 2 6 7 2" xfId="34064" xr:uid="{00000000-0005-0000-0000-000017850000}"/>
    <cellStyle name="표준 8 2 6 8" xfId="34065" xr:uid="{00000000-0005-0000-0000-000018850000}"/>
    <cellStyle name="표준 8 2 6 8 2" xfId="34066" xr:uid="{00000000-0005-0000-0000-000019850000}"/>
    <cellStyle name="표준 8 2 6 9" xfId="34067" xr:uid="{00000000-0005-0000-0000-00001A850000}"/>
    <cellStyle name="표준 8 2 7" xfId="34068" xr:uid="{00000000-0005-0000-0000-00001B850000}"/>
    <cellStyle name="표준 8 2 7 10" xfId="34069" xr:uid="{00000000-0005-0000-0000-00001C850000}"/>
    <cellStyle name="표준 8 2 7 11" xfId="34070" xr:uid="{00000000-0005-0000-0000-00001D850000}"/>
    <cellStyle name="표준 8 2 7 12" xfId="34071" xr:uid="{00000000-0005-0000-0000-00001E850000}"/>
    <cellStyle name="표준 8 2 7 2" xfId="34072" xr:uid="{00000000-0005-0000-0000-00001F850000}"/>
    <cellStyle name="표준 8 2 7 2 10" xfId="34073" xr:uid="{00000000-0005-0000-0000-000020850000}"/>
    <cellStyle name="표준 8 2 7 2 2" xfId="34074" xr:uid="{00000000-0005-0000-0000-000021850000}"/>
    <cellStyle name="표준 8 2 7 2 2 2" xfId="34075" xr:uid="{00000000-0005-0000-0000-000022850000}"/>
    <cellStyle name="표준 8 2 7 2 2 2 2" xfId="34076" xr:uid="{00000000-0005-0000-0000-000023850000}"/>
    <cellStyle name="표준 8 2 7 2 2 2 3" xfId="34077" xr:uid="{00000000-0005-0000-0000-000024850000}"/>
    <cellStyle name="표준 8 2 7 2 2 2 4" xfId="34078" xr:uid="{00000000-0005-0000-0000-000025850000}"/>
    <cellStyle name="표준 8 2 7 2 2 2 5" xfId="34079" xr:uid="{00000000-0005-0000-0000-000026850000}"/>
    <cellStyle name="표준 8 2 7 2 2 3" xfId="34080" xr:uid="{00000000-0005-0000-0000-000027850000}"/>
    <cellStyle name="표준 8 2 7 2 2 4" xfId="34081" xr:uid="{00000000-0005-0000-0000-000028850000}"/>
    <cellStyle name="표준 8 2 7 2 2 5" xfId="34082" xr:uid="{00000000-0005-0000-0000-000029850000}"/>
    <cellStyle name="표준 8 2 7 2 2 6" xfId="34083" xr:uid="{00000000-0005-0000-0000-00002A850000}"/>
    <cellStyle name="표준 8 2 7 2 2 7" xfId="34084" xr:uid="{00000000-0005-0000-0000-00002B850000}"/>
    <cellStyle name="표준 8 2 7 2 3" xfId="34085" xr:uid="{00000000-0005-0000-0000-00002C850000}"/>
    <cellStyle name="표준 8 2 7 2 3 2" xfId="34086" xr:uid="{00000000-0005-0000-0000-00002D850000}"/>
    <cellStyle name="표준 8 2 7 2 3 3" xfId="34087" xr:uid="{00000000-0005-0000-0000-00002E850000}"/>
    <cellStyle name="표준 8 2 7 2 3 4" xfId="34088" xr:uid="{00000000-0005-0000-0000-00002F850000}"/>
    <cellStyle name="표준 8 2 7 2 3 5" xfId="34089" xr:uid="{00000000-0005-0000-0000-000030850000}"/>
    <cellStyle name="표준 8 2 7 2 3 6" xfId="34090" xr:uid="{00000000-0005-0000-0000-000031850000}"/>
    <cellStyle name="표준 8 2 7 2 4" xfId="34091" xr:uid="{00000000-0005-0000-0000-000032850000}"/>
    <cellStyle name="표준 8 2 7 2 4 2" xfId="34092" xr:uid="{00000000-0005-0000-0000-000033850000}"/>
    <cellStyle name="표준 8 2 7 2 5" xfId="34093" xr:uid="{00000000-0005-0000-0000-000034850000}"/>
    <cellStyle name="표준 8 2 7 2 5 2" xfId="34094" xr:uid="{00000000-0005-0000-0000-000035850000}"/>
    <cellStyle name="표준 8 2 7 2 6" xfId="34095" xr:uid="{00000000-0005-0000-0000-000036850000}"/>
    <cellStyle name="표준 8 2 7 2 7" xfId="34096" xr:uid="{00000000-0005-0000-0000-000037850000}"/>
    <cellStyle name="표준 8 2 7 2 8" xfId="34097" xr:uid="{00000000-0005-0000-0000-000038850000}"/>
    <cellStyle name="표준 8 2 7 2 9" xfId="34098" xr:uid="{00000000-0005-0000-0000-000039850000}"/>
    <cellStyle name="표준 8 2 7 3" xfId="34099" xr:uid="{00000000-0005-0000-0000-00003A850000}"/>
    <cellStyle name="표준 8 2 7 3 10" xfId="34100" xr:uid="{00000000-0005-0000-0000-00003B850000}"/>
    <cellStyle name="표준 8 2 7 3 2" xfId="34101" xr:uid="{00000000-0005-0000-0000-00003C850000}"/>
    <cellStyle name="표준 8 2 7 3 2 2" xfId="34102" xr:uid="{00000000-0005-0000-0000-00003D850000}"/>
    <cellStyle name="표준 8 2 7 3 2 3" xfId="34103" xr:uid="{00000000-0005-0000-0000-00003E850000}"/>
    <cellStyle name="표준 8 2 7 3 2 4" xfId="34104" xr:uid="{00000000-0005-0000-0000-00003F850000}"/>
    <cellStyle name="표준 8 2 7 3 2 5" xfId="34105" xr:uid="{00000000-0005-0000-0000-000040850000}"/>
    <cellStyle name="표준 8 2 7 3 2 6" xfId="34106" xr:uid="{00000000-0005-0000-0000-000041850000}"/>
    <cellStyle name="표준 8 2 7 3 3" xfId="34107" xr:uid="{00000000-0005-0000-0000-000042850000}"/>
    <cellStyle name="표준 8 2 7 3 3 2" xfId="34108" xr:uid="{00000000-0005-0000-0000-000043850000}"/>
    <cellStyle name="표준 8 2 7 3 4" xfId="34109" xr:uid="{00000000-0005-0000-0000-000044850000}"/>
    <cellStyle name="표준 8 2 7 3 4 2" xfId="34110" xr:uid="{00000000-0005-0000-0000-000045850000}"/>
    <cellStyle name="표준 8 2 7 3 5" xfId="34111" xr:uid="{00000000-0005-0000-0000-000046850000}"/>
    <cellStyle name="표준 8 2 7 3 5 2" xfId="34112" xr:uid="{00000000-0005-0000-0000-000047850000}"/>
    <cellStyle name="표준 8 2 7 3 6" xfId="34113" xr:uid="{00000000-0005-0000-0000-000048850000}"/>
    <cellStyle name="표준 8 2 7 3 7" xfId="34114" xr:uid="{00000000-0005-0000-0000-000049850000}"/>
    <cellStyle name="표준 8 2 7 3 8" xfId="34115" xr:uid="{00000000-0005-0000-0000-00004A850000}"/>
    <cellStyle name="표준 8 2 7 3 9" xfId="34116" xr:uid="{00000000-0005-0000-0000-00004B850000}"/>
    <cellStyle name="표준 8 2 7 4" xfId="34117" xr:uid="{00000000-0005-0000-0000-00004C850000}"/>
    <cellStyle name="표준 8 2 7 4 2" xfId="34118" xr:uid="{00000000-0005-0000-0000-00004D850000}"/>
    <cellStyle name="표준 8 2 7 4 3" xfId="34119" xr:uid="{00000000-0005-0000-0000-00004E850000}"/>
    <cellStyle name="표준 8 2 7 4 4" xfId="34120" xr:uid="{00000000-0005-0000-0000-00004F850000}"/>
    <cellStyle name="표준 8 2 7 4 5" xfId="34121" xr:uid="{00000000-0005-0000-0000-000050850000}"/>
    <cellStyle name="표준 8 2 7 4 6" xfId="34122" xr:uid="{00000000-0005-0000-0000-000051850000}"/>
    <cellStyle name="표준 8 2 7 5" xfId="34123" xr:uid="{00000000-0005-0000-0000-000052850000}"/>
    <cellStyle name="표준 8 2 7 5 2" xfId="34124" xr:uid="{00000000-0005-0000-0000-000053850000}"/>
    <cellStyle name="표준 8 2 7 6" xfId="34125" xr:uid="{00000000-0005-0000-0000-000054850000}"/>
    <cellStyle name="표준 8 2 7 6 2" xfId="34126" xr:uid="{00000000-0005-0000-0000-000055850000}"/>
    <cellStyle name="표준 8 2 7 7" xfId="34127" xr:uid="{00000000-0005-0000-0000-000056850000}"/>
    <cellStyle name="표준 8 2 7 7 2" xfId="34128" xr:uid="{00000000-0005-0000-0000-000057850000}"/>
    <cellStyle name="표준 8 2 7 8" xfId="34129" xr:uid="{00000000-0005-0000-0000-000058850000}"/>
    <cellStyle name="표준 8 2 7 9" xfId="34130" xr:uid="{00000000-0005-0000-0000-000059850000}"/>
    <cellStyle name="표준 8 2 8" xfId="34131" xr:uid="{00000000-0005-0000-0000-00005A850000}"/>
    <cellStyle name="표준 8 2 8 10" xfId="34132" xr:uid="{00000000-0005-0000-0000-00005B850000}"/>
    <cellStyle name="표준 8 2 8 2" xfId="34133" xr:uid="{00000000-0005-0000-0000-00005C850000}"/>
    <cellStyle name="표준 8 2 8 2 2" xfId="34134" xr:uid="{00000000-0005-0000-0000-00005D850000}"/>
    <cellStyle name="표준 8 2 8 2 2 2" xfId="34135" xr:uid="{00000000-0005-0000-0000-00005E850000}"/>
    <cellStyle name="표준 8 2 8 2 2 3" xfId="34136" xr:uid="{00000000-0005-0000-0000-00005F850000}"/>
    <cellStyle name="표준 8 2 8 2 2 4" xfId="34137" xr:uid="{00000000-0005-0000-0000-000060850000}"/>
    <cellStyle name="표준 8 2 8 2 2 5" xfId="34138" xr:uid="{00000000-0005-0000-0000-000061850000}"/>
    <cellStyle name="표준 8 2 8 2 3" xfId="34139" xr:uid="{00000000-0005-0000-0000-000062850000}"/>
    <cellStyle name="표준 8 2 8 2 4" xfId="34140" xr:uid="{00000000-0005-0000-0000-000063850000}"/>
    <cellStyle name="표준 8 2 8 2 5" xfId="34141" xr:uid="{00000000-0005-0000-0000-000064850000}"/>
    <cellStyle name="표준 8 2 8 2 6" xfId="34142" xr:uid="{00000000-0005-0000-0000-000065850000}"/>
    <cellStyle name="표준 8 2 8 2 7" xfId="34143" xr:uid="{00000000-0005-0000-0000-000066850000}"/>
    <cellStyle name="표준 8 2 8 3" xfId="34144" xr:uid="{00000000-0005-0000-0000-000067850000}"/>
    <cellStyle name="표준 8 2 8 3 2" xfId="34145" xr:uid="{00000000-0005-0000-0000-000068850000}"/>
    <cellStyle name="표준 8 2 8 3 3" xfId="34146" xr:uid="{00000000-0005-0000-0000-000069850000}"/>
    <cellStyle name="표준 8 2 8 3 4" xfId="34147" xr:uid="{00000000-0005-0000-0000-00006A850000}"/>
    <cellStyle name="표준 8 2 8 3 5" xfId="34148" xr:uid="{00000000-0005-0000-0000-00006B850000}"/>
    <cellStyle name="표준 8 2 8 3 6" xfId="34149" xr:uid="{00000000-0005-0000-0000-00006C850000}"/>
    <cellStyle name="표준 8 2 8 4" xfId="34150" xr:uid="{00000000-0005-0000-0000-00006D850000}"/>
    <cellStyle name="표준 8 2 8 4 2" xfId="34151" xr:uid="{00000000-0005-0000-0000-00006E850000}"/>
    <cellStyle name="표준 8 2 8 5" xfId="34152" xr:uid="{00000000-0005-0000-0000-00006F850000}"/>
    <cellStyle name="표준 8 2 8 5 2" xfId="34153" xr:uid="{00000000-0005-0000-0000-000070850000}"/>
    <cellStyle name="표준 8 2 8 6" xfId="34154" xr:uid="{00000000-0005-0000-0000-000071850000}"/>
    <cellStyle name="표준 8 2 8 7" xfId="34155" xr:uid="{00000000-0005-0000-0000-000072850000}"/>
    <cellStyle name="표준 8 2 8 8" xfId="34156" xr:uid="{00000000-0005-0000-0000-000073850000}"/>
    <cellStyle name="표준 8 2 8 9" xfId="34157" xr:uid="{00000000-0005-0000-0000-000074850000}"/>
    <cellStyle name="표준 8 2 9" xfId="34158" xr:uid="{00000000-0005-0000-0000-000075850000}"/>
    <cellStyle name="표준 8 2 9 10" xfId="34159" xr:uid="{00000000-0005-0000-0000-000076850000}"/>
    <cellStyle name="표준 8 2 9 2" xfId="34160" xr:uid="{00000000-0005-0000-0000-000077850000}"/>
    <cellStyle name="표준 8 2 9 2 2" xfId="34161" xr:uid="{00000000-0005-0000-0000-000078850000}"/>
    <cellStyle name="표준 8 2 9 2 3" xfId="34162" xr:uid="{00000000-0005-0000-0000-000079850000}"/>
    <cellStyle name="표준 8 2 9 2 4" xfId="34163" xr:uid="{00000000-0005-0000-0000-00007A850000}"/>
    <cellStyle name="표준 8 2 9 2 5" xfId="34164" xr:uid="{00000000-0005-0000-0000-00007B850000}"/>
    <cellStyle name="표준 8 2 9 2 6" xfId="34165" xr:uid="{00000000-0005-0000-0000-00007C850000}"/>
    <cellStyle name="표준 8 2 9 3" xfId="34166" xr:uid="{00000000-0005-0000-0000-00007D850000}"/>
    <cellStyle name="표준 8 2 9 3 2" xfId="34167" xr:uid="{00000000-0005-0000-0000-00007E850000}"/>
    <cellStyle name="표준 8 2 9 4" xfId="34168" xr:uid="{00000000-0005-0000-0000-00007F850000}"/>
    <cellStyle name="표준 8 2 9 4 2" xfId="34169" xr:uid="{00000000-0005-0000-0000-000080850000}"/>
    <cellStyle name="표준 8 2 9 5" xfId="34170" xr:uid="{00000000-0005-0000-0000-000081850000}"/>
    <cellStyle name="표준 8 2 9 5 2" xfId="34171" xr:uid="{00000000-0005-0000-0000-000082850000}"/>
    <cellStyle name="표준 8 2 9 6" xfId="34172" xr:uid="{00000000-0005-0000-0000-000083850000}"/>
    <cellStyle name="표준 8 2 9 7" xfId="34173" xr:uid="{00000000-0005-0000-0000-000084850000}"/>
    <cellStyle name="표준 8 2 9 8" xfId="34174" xr:uid="{00000000-0005-0000-0000-000085850000}"/>
    <cellStyle name="표준 8 2 9 9" xfId="34175" xr:uid="{00000000-0005-0000-0000-000086850000}"/>
    <cellStyle name="표준 8 20" xfId="34176" xr:uid="{00000000-0005-0000-0000-000087850000}"/>
    <cellStyle name="표준 8 3" xfId="34177" xr:uid="{00000000-0005-0000-0000-000088850000}"/>
    <cellStyle name="표준 8 3 10" xfId="34178" xr:uid="{00000000-0005-0000-0000-000089850000}"/>
    <cellStyle name="표준 8 3 10 2" xfId="34179" xr:uid="{00000000-0005-0000-0000-00008A850000}"/>
    <cellStyle name="표준 8 3 11" xfId="34180" xr:uid="{00000000-0005-0000-0000-00008B850000}"/>
    <cellStyle name="표준 8 3 12" xfId="34181" xr:uid="{00000000-0005-0000-0000-00008C850000}"/>
    <cellStyle name="표준 8 3 13" xfId="34182" xr:uid="{00000000-0005-0000-0000-00008D850000}"/>
    <cellStyle name="표준 8 3 14" xfId="34183" xr:uid="{00000000-0005-0000-0000-00008E850000}"/>
    <cellStyle name="표준 8 3 15" xfId="34184" xr:uid="{00000000-0005-0000-0000-00008F850000}"/>
    <cellStyle name="표준 8 3 2" xfId="34185" xr:uid="{00000000-0005-0000-0000-000090850000}"/>
    <cellStyle name="표준 8 3 2 10" xfId="34186" xr:uid="{00000000-0005-0000-0000-000091850000}"/>
    <cellStyle name="표준 8 3 2 11" xfId="34187" xr:uid="{00000000-0005-0000-0000-000092850000}"/>
    <cellStyle name="표준 8 3 2 12" xfId="34188" xr:uid="{00000000-0005-0000-0000-000093850000}"/>
    <cellStyle name="표준 8 3 2 13" xfId="34189" xr:uid="{00000000-0005-0000-0000-000094850000}"/>
    <cellStyle name="표준 8 3 2 14" xfId="34190" xr:uid="{00000000-0005-0000-0000-000095850000}"/>
    <cellStyle name="표준 8 3 2 2" xfId="34191" xr:uid="{00000000-0005-0000-0000-000096850000}"/>
    <cellStyle name="표준 8 3 2 2 10" xfId="34192" xr:uid="{00000000-0005-0000-0000-000097850000}"/>
    <cellStyle name="표준 8 3 2 2 2" xfId="34193" xr:uid="{00000000-0005-0000-0000-000098850000}"/>
    <cellStyle name="표준 8 3 2 2 2 2" xfId="34194" xr:uid="{00000000-0005-0000-0000-000099850000}"/>
    <cellStyle name="표준 8 3 2 2 2 2 2" xfId="34195" xr:uid="{00000000-0005-0000-0000-00009A850000}"/>
    <cellStyle name="표준 8 3 2 2 2 2 3" xfId="34196" xr:uid="{00000000-0005-0000-0000-00009B850000}"/>
    <cellStyle name="표준 8 3 2 2 2 2 4" xfId="34197" xr:uid="{00000000-0005-0000-0000-00009C850000}"/>
    <cellStyle name="표준 8 3 2 2 2 2 5" xfId="34198" xr:uid="{00000000-0005-0000-0000-00009D850000}"/>
    <cellStyle name="표준 8 3 2 2 2 3" xfId="34199" xr:uid="{00000000-0005-0000-0000-00009E850000}"/>
    <cellStyle name="표준 8 3 2 2 2 4" xfId="34200" xr:uid="{00000000-0005-0000-0000-00009F850000}"/>
    <cellStyle name="표준 8 3 2 2 2 5" xfId="34201" xr:uid="{00000000-0005-0000-0000-0000A0850000}"/>
    <cellStyle name="표준 8 3 2 2 2 6" xfId="34202" xr:uid="{00000000-0005-0000-0000-0000A1850000}"/>
    <cellStyle name="표준 8 3 2 2 2 7" xfId="34203" xr:uid="{00000000-0005-0000-0000-0000A2850000}"/>
    <cellStyle name="표준 8 3 2 2 3" xfId="34204" xr:uid="{00000000-0005-0000-0000-0000A3850000}"/>
    <cellStyle name="표준 8 3 2 2 3 2" xfId="34205" xr:uid="{00000000-0005-0000-0000-0000A4850000}"/>
    <cellStyle name="표준 8 3 2 2 3 3" xfId="34206" xr:uid="{00000000-0005-0000-0000-0000A5850000}"/>
    <cellStyle name="표준 8 3 2 2 3 4" xfId="34207" xr:uid="{00000000-0005-0000-0000-0000A6850000}"/>
    <cellStyle name="표준 8 3 2 2 3 5" xfId="34208" xr:uid="{00000000-0005-0000-0000-0000A7850000}"/>
    <cellStyle name="표준 8 3 2 2 3 6" xfId="34209" xr:uid="{00000000-0005-0000-0000-0000A8850000}"/>
    <cellStyle name="표준 8 3 2 2 4" xfId="34210" xr:uid="{00000000-0005-0000-0000-0000A9850000}"/>
    <cellStyle name="표준 8 3 2 2 4 2" xfId="34211" xr:uid="{00000000-0005-0000-0000-0000AA850000}"/>
    <cellStyle name="표준 8 3 2 2 4 3" xfId="34212" xr:uid="{00000000-0005-0000-0000-0000AB850000}"/>
    <cellStyle name="표준 8 3 2 2 5" xfId="34213" xr:uid="{00000000-0005-0000-0000-0000AC850000}"/>
    <cellStyle name="표준 8 3 2 2 5 2" xfId="34214" xr:uid="{00000000-0005-0000-0000-0000AD850000}"/>
    <cellStyle name="표준 8 3 2 2 6" xfId="34215" xr:uid="{00000000-0005-0000-0000-0000AE850000}"/>
    <cellStyle name="표준 8 3 2 2 7" xfId="34216" xr:uid="{00000000-0005-0000-0000-0000AF850000}"/>
    <cellStyle name="표준 8 3 2 2 8" xfId="34217" xr:uid="{00000000-0005-0000-0000-0000B0850000}"/>
    <cellStyle name="표준 8 3 2 2 9" xfId="34218" xr:uid="{00000000-0005-0000-0000-0000B1850000}"/>
    <cellStyle name="표준 8 3 2 3" xfId="34219" xr:uid="{00000000-0005-0000-0000-0000B2850000}"/>
    <cellStyle name="표준 8 3 2 3 10" xfId="34220" xr:uid="{00000000-0005-0000-0000-0000B3850000}"/>
    <cellStyle name="표준 8 3 2 3 2" xfId="34221" xr:uid="{00000000-0005-0000-0000-0000B4850000}"/>
    <cellStyle name="표준 8 3 2 3 2 2" xfId="34222" xr:uid="{00000000-0005-0000-0000-0000B5850000}"/>
    <cellStyle name="표준 8 3 2 3 2 2 2" xfId="34223" xr:uid="{00000000-0005-0000-0000-0000B6850000}"/>
    <cellStyle name="표준 8 3 2 3 2 2 3" xfId="34224" xr:uid="{00000000-0005-0000-0000-0000B7850000}"/>
    <cellStyle name="표준 8 3 2 3 2 2 4" xfId="34225" xr:uid="{00000000-0005-0000-0000-0000B8850000}"/>
    <cellStyle name="표준 8 3 2 3 2 2 5" xfId="34226" xr:uid="{00000000-0005-0000-0000-0000B9850000}"/>
    <cellStyle name="표준 8 3 2 3 2 3" xfId="34227" xr:uid="{00000000-0005-0000-0000-0000BA850000}"/>
    <cellStyle name="표준 8 3 2 3 2 4" xfId="34228" xr:uid="{00000000-0005-0000-0000-0000BB850000}"/>
    <cellStyle name="표준 8 3 2 3 2 5" xfId="34229" xr:uid="{00000000-0005-0000-0000-0000BC850000}"/>
    <cellStyle name="표준 8 3 2 3 2 6" xfId="34230" xr:uid="{00000000-0005-0000-0000-0000BD850000}"/>
    <cellStyle name="표준 8 3 2 3 2 7" xfId="34231" xr:uid="{00000000-0005-0000-0000-0000BE850000}"/>
    <cellStyle name="표준 8 3 2 3 3" xfId="34232" xr:uid="{00000000-0005-0000-0000-0000BF850000}"/>
    <cellStyle name="표준 8 3 2 3 3 2" xfId="34233" xr:uid="{00000000-0005-0000-0000-0000C0850000}"/>
    <cellStyle name="표준 8 3 2 3 3 3" xfId="34234" xr:uid="{00000000-0005-0000-0000-0000C1850000}"/>
    <cellStyle name="표준 8 3 2 3 3 4" xfId="34235" xr:uid="{00000000-0005-0000-0000-0000C2850000}"/>
    <cellStyle name="표준 8 3 2 3 3 5" xfId="34236" xr:uid="{00000000-0005-0000-0000-0000C3850000}"/>
    <cellStyle name="표준 8 3 2 3 3 6" xfId="34237" xr:uid="{00000000-0005-0000-0000-0000C4850000}"/>
    <cellStyle name="표준 8 3 2 3 4" xfId="34238" xr:uid="{00000000-0005-0000-0000-0000C5850000}"/>
    <cellStyle name="표준 8 3 2 3 4 2" xfId="34239" xr:uid="{00000000-0005-0000-0000-0000C6850000}"/>
    <cellStyle name="표준 8 3 2 3 4 3" xfId="34240" xr:uid="{00000000-0005-0000-0000-0000C7850000}"/>
    <cellStyle name="표준 8 3 2 3 5" xfId="34241" xr:uid="{00000000-0005-0000-0000-0000C8850000}"/>
    <cellStyle name="표준 8 3 2 3 5 2" xfId="34242" xr:uid="{00000000-0005-0000-0000-0000C9850000}"/>
    <cellStyle name="표준 8 3 2 3 6" xfId="34243" xr:uid="{00000000-0005-0000-0000-0000CA850000}"/>
    <cellStyle name="표준 8 3 2 3 7" xfId="34244" xr:uid="{00000000-0005-0000-0000-0000CB850000}"/>
    <cellStyle name="표준 8 3 2 3 8" xfId="34245" xr:uid="{00000000-0005-0000-0000-0000CC850000}"/>
    <cellStyle name="표준 8 3 2 3 9" xfId="34246" xr:uid="{00000000-0005-0000-0000-0000CD850000}"/>
    <cellStyle name="표준 8 3 2 4" xfId="34247" xr:uid="{00000000-0005-0000-0000-0000CE850000}"/>
    <cellStyle name="표준 8 3 2 4 10" xfId="34248" xr:uid="{00000000-0005-0000-0000-0000CF850000}"/>
    <cellStyle name="표준 8 3 2 4 2" xfId="34249" xr:uid="{00000000-0005-0000-0000-0000D0850000}"/>
    <cellStyle name="표준 8 3 2 4 2 2" xfId="34250" xr:uid="{00000000-0005-0000-0000-0000D1850000}"/>
    <cellStyle name="표준 8 3 2 4 2 3" xfId="34251" xr:uid="{00000000-0005-0000-0000-0000D2850000}"/>
    <cellStyle name="표준 8 3 2 4 2 4" xfId="34252" xr:uid="{00000000-0005-0000-0000-0000D3850000}"/>
    <cellStyle name="표준 8 3 2 4 2 5" xfId="34253" xr:uid="{00000000-0005-0000-0000-0000D4850000}"/>
    <cellStyle name="표준 8 3 2 4 2 6" xfId="34254" xr:uid="{00000000-0005-0000-0000-0000D5850000}"/>
    <cellStyle name="표준 8 3 2 4 3" xfId="34255" xr:uid="{00000000-0005-0000-0000-0000D6850000}"/>
    <cellStyle name="표준 8 3 2 4 3 2" xfId="34256" xr:uid="{00000000-0005-0000-0000-0000D7850000}"/>
    <cellStyle name="표준 8 3 2 4 3 3" xfId="34257" xr:uid="{00000000-0005-0000-0000-0000D8850000}"/>
    <cellStyle name="표준 8 3 2 4 4" xfId="34258" xr:uid="{00000000-0005-0000-0000-0000D9850000}"/>
    <cellStyle name="표준 8 3 2 4 4 2" xfId="34259" xr:uid="{00000000-0005-0000-0000-0000DA850000}"/>
    <cellStyle name="표준 8 3 2 4 4 3" xfId="34260" xr:uid="{00000000-0005-0000-0000-0000DB850000}"/>
    <cellStyle name="표준 8 3 2 4 5" xfId="34261" xr:uid="{00000000-0005-0000-0000-0000DC850000}"/>
    <cellStyle name="표준 8 3 2 4 5 2" xfId="34262" xr:uid="{00000000-0005-0000-0000-0000DD850000}"/>
    <cellStyle name="표준 8 3 2 4 6" xfId="34263" xr:uid="{00000000-0005-0000-0000-0000DE850000}"/>
    <cellStyle name="표준 8 3 2 4 7" xfId="34264" xr:uid="{00000000-0005-0000-0000-0000DF850000}"/>
    <cellStyle name="표준 8 3 2 4 8" xfId="34265" xr:uid="{00000000-0005-0000-0000-0000E0850000}"/>
    <cellStyle name="표준 8 3 2 4 9" xfId="34266" xr:uid="{00000000-0005-0000-0000-0000E1850000}"/>
    <cellStyle name="표준 8 3 2 5" xfId="34267" xr:uid="{00000000-0005-0000-0000-0000E2850000}"/>
    <cellStyle name="표준 8 3 2 5 10" xfId="34268" xr:uid="{00000000-0005-0000-0000-0000E3850000}"/>
    <cellStyle name="표준 8 3 2 5 2" xfId="34269" xr:uid="{00000000-0005-0000-0000-0000E4850000}"/>
    <cellStyle name="표준 8 3 2 5 2 2" xfId="34270" xr:uid="{00000000-0005-0000-0000-0000E5850000}"/>
    <cellStyle name="표준 8 3 2 5 2 3" xfId="34271" xr:uid="{00000000-0005-0000-0000-0000E6850000}"/>
    <cellStyle name="표준 8 3 2 5 3" xfId="34272" xr:uid="{00000000-0005-0000-0000-0000E7850000}"/>
    <cellStyle name="표준 8 3 2 5 3 2" xfId="34273" xr:uid="{00000000-0005-0000-0000-0000E8850000}"/>
    <cellStyle name="표준 8 3 2 5 3 3" xfId="34274" xr:uid="{00000000-0005-0000-0000-0000E9850000}"/>
    <cellStyle name="표준 8 3 2 5 4" xfId="34275" xr:uid="{00000000-0005-0000-0000-0000EA850000}"/>
    <cellStyle name="표준 8 3 2 5 4 2" xfId="34276" xr:uid="{00000000-0005-0000-0000-0000EB850000}"/>
    <cellStyle name="표준 8 3 2 5 5" xfId="34277" xr:uid="{00000000-0005-0000-0000-0000EC850000}"/>
    <cellStyle name="표준 8 3 2 5 5 2" xfId="34278" xr:uid="{00000000-0005-0000-0000-0000ED850000}"/>
    <cellStyle name="표준 8 3 2 5 6" xfId="34279" xr:uid="{00000000-0005-0000-0000-0000EE850000}"/>
    <cellStyle name="표준 8 3 2 5 7" xfId="34280" xr:uid="{00000000-0005-0000-0000-0000EF850000}"/>
    <cellStyle name="표준 8 3 2 5 8" xfId="34281" xr:uid="{00000000-0005-0000-0000-0000F0850000}"/>
    <cellStyle name="표준 8 3 2 5 9" xfId="34282" xr:uid="{00000000-0005-0000-0000-0000F1850000}"/>
    <cellStyle name="표준 8 3 2 6" xfId="34283" xr:uid="{00000000-0005-0000-0000-0000F2850000}"/>
    <cellStyle name="표준 8 3 2 6 2" xfId="34284" xr:uid="{00000000-0005-0000-0000-0000F3850000}"/>
    <cellStyle name="표준 8 3 2 6 3" xfId="34285" xr:uid="{00000000-0005-0000-0000-0000F4850000}"/>
    <cellStyle name="표준 8 3 2 7" xfId="34286" xr:uid="{00000000-0005-0000-0000-0000F5850000}"/>
    <cellStyle name="표준 8 3 2 7 2" xfId="34287" xr:uid="{00000000-0005-0000-0000-0000F6850000}"/>
    <cellStyle name="표준 8 3 2 7 3" xfId="34288" xr:uid="{00000000-0005-0000-0000-0000F7850000}"/>
    <cellStyle name="표준 8 3 2 8" xfId="34289" xr:uid="{00000000-0005-0000-0000-0000F8850000}"/>
    <cellStyle name="표준 8 3 2 8 2" xfId="34290" xr:uid="{00000000-0005-0000-0000-0000F9850000}"/>
    <cellStyle name="표준 8 3 2 8 3" xfId="34291" xr:uid="{00000000-0005-0000-0000-0000FA850000}"/>
    <cellStyle name="표준 8 3 2 9" xfId="34292" xr:uid="{00000000-0005-0000-0000-0000FB850000}"/>
    <cellStyle name="표준 8 3 2 9 2" xfId="34293" xr:uid="{00000000-0005-0000-0000-0000FC850000}"/>
    <cellStyle name="표준 8 3 3" xfId="34294" xr:uid="{00000000-0005-0000-0000-0000FD850000}"/>
    <cellStyle name="표준 8 3 3 10" xfId="34295" xr:uid="{00000000-0005-0000-0000-0000FE850000}"/>
    <cellStyle name="표준 8 3 3 2" xfId="34296" xr:uid="{00000000-0005-0000-0000-0000FF850000}"/>
    <cellStyle name="표준 8 3 3 2 2" xfId="34297" xr:uid="{00000000-0005-0000-0000-000000860000}"/>
    <cellStyle name="표준 8 3 3 2 2 2" xfId="34298" xr:uid="{00000000-0005-0000-0000-000001860000}"/>
    <cellStyle name="표준 8 3 3 2 2 3" xfId="34299" xr:uid="{00000000-0005-0000-0000-000002860000}"/>
    <cellStyle name="표준 8 3 3 2 2 4" xfId="34300" xr:uid="{00000000-0005-0000-0000-000003860000}"/>
    <cellStyle name="표준 8 3 3 2 2 5" xfId="34301" xr:uid="{00000000-0005-0000-0000-000004860000}"/>
    <cellStyle name="표준 8 3 3 2 3" xfId="34302" xr:uid="{00000000-0005-0000-0000-000005860000}"/>
    <cellStyle name="표준 8 3 3 2 4" xfId="34303" xr:uid="{00000000-0005-0000-0000-000006860000}"/>
    <cellStyle name="표준 8 3 3 2 5" xfId="34304" xr:uid="{00000000-0005-0000-0000-000007860000}"/>
    <cellStyle name="표준 8 3 3 2 6" xfId="34305" xr:uid="{00000000-0005-0000-0000-000008860000}"/>
    <cellStyle name="표준 8 3 3 2 7" xfId="34306" xr:uid="{00000000-0005-0000-0000-000009860000}"/>
    <cellStyle name="표준 8 3 3 3" xfId="34307" xr:uid="{00000000-0005-0000-0000-00000A860000}"/>
    <cellStyle name="표준 8 3 3 3 2" xfId="34308" xr:uid="{00000000-0005-0000-0000-00000B860000}"/>
    <cellStyle name="표준 8 3 3 3 3" xfId="34309" xr:uid="{00000000-0005-0000-0000-00000C860000}"/>
    <cellStyle name="표준 8 3 3 3 4" xfId="34310" xr:uid="{00000000-0005-0000-0000-00000D860000}"/>
    <cellStyle name="표준 8 3 3 3 5" xfId="34311" xr:uid="{00000000-0005-0000-0000-00000E860000}"/>
    <cellStyle name="표준 8 3 3 3 6" xfId="34312" xr:uid="{00000000-0005-0000-0000-00000F860000}"/>
    <cellStyle name="표준 8 3 3 4" xfId="34313" xr:uid="{00000000-0005-0000-0000-000010860000}"/>
    <cellStyle name="표준 8 3 3 4 2" xfId="34314" xr:uid="{00000000-0005-0000-0000-000011860000}"/>
    <cellStyle name="표준 8 3 3 4 3" xfId="34315" xr:uid="{00000000-0005-0000-0000-000012860000}"/>
    <cellStyle name="표준 8 3 3 5" xfId="34316" xr:uid="{00000000-0005-0000-0000-000013860000}"/>
    <cellStyle name="표준 8 3 3 5 2" xfId="34317" xr:uid="{00000000-0005-0000-0000-000014860000}"/>
    <cellStyle name="표준 8 3 3 6" xfId="34318" xr:uid="{00000000-0005-0000-0000-000015860000}"/>
    <cellStyle name="표준 8 3 3 7" xfId="34319" xr:uid="{00000000-0005-0000-0000-000016860000}"/>
    <cellStyle name="표준 8 3 3 8" xfId="34320" xr:uid="{00000000-0005-0000-0000-000017860000}"/>
    <cellStyle name="표준 8 3 3 9" xfId="34321" xr:uid="{00000000-0005-0000-0000-000018860000}"/>
    <cellStyle name="표준 8 3 4" xfId="34322" xr:uid="{00000000-0005-0000-0000-000019860000}"/>
    <cellStyle name="표준 8 3 4 10" xfId="34323" xr:uid="{00000000-0005-0000-0000-00001A860000}"/>
    <cellStyle name="표준 8 3 4 2" xfId="34324" xr:uid="{00000000-0005-0000-0000-00001B860000}"/>
    <cellStyle name="표준 8 3 4 2 2" xfId="34325" xr:uid="{00000000-0005-0000-0000-00001C860000}"/>
    <cellStyle name="표준 8 3 4 2 2 2" xfId="34326" xr:uid="{00000000-0005-0000-0000-00001D860000}"/>
    <cellStyle name="표준 8 3 4 2 2 3" xfId="34327" xr:uid="{00000000-0005-0000-0000-00001E860000}"/>
    <cellStyle name="표준 8 3 4 2 2 4" xfId="34328" xr:uid="{00000000-0005-0000-0000-00001F860000}"/>
    <cellStyle name="표준 8 3 4 2 2 5" xfId="34329" xr:uid="{00000000-0005-0000-0000-000020860000}"/>
    <cellStyle name="표준 8 3 4 2 3" xfId="34330" xr:uid="{00000000-0005-0000-0000-000021860000}"/>
    <cellStyle name="표준 8 3 4 2 4" xfId="34331" xr:uid="{00000000-0005-0000-0000-000022860000}"/>
    <cellStyle name="표준 8 3 4 2 5" xfId="34332" xr:uid="{00000000-0005-0000-0000-000023860000}"/>
    <cellStyle name="표준 8 3 4 2 6" xfId="34333" xr:uid="{00000000-0005-0000-0000-000024860000}"/>
    <cellStyle name="표준 8 3 4 2 7" xfId="34334" xr:uid="{00000000-0005-0000-0000-000025860000}"/>
    <cellStyle name="표준 8 3 4 3" xfId="34335" xr:uid="{00000000-0005-0000-0000-000026860000}"/>
    <cellStyle name="표준 8 3 4 3 2" xfId="34336" xr:uid="{00000000-0005-0000-0000-000027860000}"/>
    <cellStyle name="표준 8 3 4 3 3" xfId="34337" xr:uid="{00000000-0005-0000-0000-000028860000}"/>
    <cellStyle name="표준 8 3 4 3 4" xfId="34338" xr:uid="{00000000-0005-0000-0000-000029860000}"/>
    <cellStyle name="표준 8 3 4 3 5" xfId="34339" xr:uid="{00000000-0005-0000-0000-00002A860000}"/>
    <cellStyle name="표준 8 3 4 3 6" xfId="34340" xr:uid="{00000000-0005-0000-0000-00002B860000}"/>
    <cellStyle name="표준 8 3 4 4" xfId="34341" xr:uid="{00000000-0005-0000-0000-00002C860000}"/>
    <cellStyle name="표준 8 3 4 4 2" xfId="34342" xr:uid="{00000000-0005-0000-0000-00002D860000}"/>
    <cellStyle name="표준 8 3 4 4 3" xfId="34343" xr:uid="{00000000-0005-0000-0000-00002E860000}"/>
    <cellStyle name="표준 8 3 4 5" xfId="34344" xr:uid="{00000000-0005-0000-0000-00002F860000}"/>
    <cellStyle name="표준 8 3 4 5 2" xfId="34345" xr:uid="{00000000-0005-0000-0000-000030860000}"/>
    <cellStyle name="표준 8 3 4 6" xfId="34346" xr:uid="{00000000-0005-0000-0000-000031860000}"/>
    <cellStyle name="표준 8 3 4 7" xfId="34347" xr:uid="{00000000-0005-0000-0000-000032860000}"/>
    <cellStyle name="표준 8 3 4 8" xfId="34348" xr:uid="{00000000-0005-0000-0000-000033860000}"/>
    <cellStyle name="표준 8 3 4 9" xfId="34349" xr:uid="{00000000-0005-0000-0000-000034860000}"/>
    <cellStyle name="표준 8 3 5" xfId="34350" xr:uid="{00000000-0005-0000-0000-000035860000}"/>
    <cellStyle name="표준 8 3 5 10" xfId="34351" xr:uid="{00000000-0005-0000-0000-000036860000}"/>
    <cellStyle name="표준 8 3 5 2" xfId="34352" xr:uid="{00000000-0005-0000-0000-000037860000}"/>
    <cellStyle name="표준 8 3 5 2 2" xfId="34353" xr:uid="{00000000-0005-0000-0000-000038860000}"/>
    <cellStyle name="표준 8 3 5 2 3" xfId="34354" xr:uid="{00000000-0005-0000-0000-000039860000}"/>
    <cellStyle name="표준 8 3 5 2 4" xfId="34355" xr:uid="{00000000-0005-0000-0000-00003A860000}"/>
    <cellStyle name="표준 8 3 5 2 5" xfId="34356" xr:uid="{00000000-0005-0000-0000-00003B860000}"/>
    <cellStyle name="표준 8 3 5 2 6" xfId="34357" xr:uid="{00000000-0005-0000-0000-00003C860000}"/>
    <cellStyle name="표준 8 3 5 3" xfId="34358" xr:uid="{00000000-0005-0000-0000-00003D860000}"/>
    <cellStyle name="표준 8 3 5 3 2" xfId="34359" xr:uid="{00000000-0005-0000-0000-00003E860000}"/>
    <cellStyle name="표준 8 3 5 3 3" xfId="34360" xr:uid="{00000000-0005-0000-0000-00003F860000}"/>
    <cellStyle name="표준 8 3 5 4" xfId="34361" xr:uid="{00000000-0005-0000-0000-000040860000}"/>
    <cellStyle name="표준 8 3 5 4 2" xfId="34362" xr:uid="{00000000-0005-0000-0000-000041860000}"/>
    <cellStyle name="표준 8 3 5 4 3" xfId="34363" xr:uid="{00000000-0005-0000-0000-000042860000}"/>
    <cellStyle name="표준 8 3 5 5" xfId="34364" xr:uid="{00000000-0005-0000-0000-000043860000}"/>
    <cellStyle name="표준 8 3 5 5 2" xfId="34365" xr:uid="{00000000-0005-0000-0000-000044860000}"/>
    <cellStyle name="표준 8 3 5 6" xfId="34366" xr:uid="{00000000-0005-0000-0000-000045860000}"/>
    <cellStyle name="표준 8 3 5 7" xfId="34367" xr:uid="{00000000-0005-0000-0000-000046860000}"/>
    <cellStyle name="표준 8 3 5 8" xfId="34368" xr:uid="{00000000-0005-0000-0000-000047860000}"/>
    <cellStyle name="표준 8 3 5 9" xfId="34369" xr:uid="{00000000-0005-0000-0000-000048860000}"/>
    <cellStyle name="표준 8 3 6" xfId="34370" xr:uid="{00000000-0005-0000-0000-000049860000}"/>
    <cellStyle name="표준 8 3 6 10" xfId="34371" xr:uid="{00000000-0005-0000-0000-00004A860000}"/>
    <cellStyle name="표준 8 3 6 2" xfId="34372" xr:uid="{00000000-0005-0000-0000-00004B860000}"/>
    <cellStyle name="표준 8 3 6 2 2" xfId="34373" xr:uid="{00000000-0005-0000-0000-00004C860000}"/>
    <cellStyle name="표준 8 3 6 2 3" xfId="34374" xr:uid="{00000000-0005-0000-0000-00004D860000}"/>
    <cellStyle name="표준 8 3 6 3" xfId="34375" xr:uid="{00000000-0005-0000-0000-00004E860000}"/>
    <cellStyle name="표준 8 3 6 3 2" xfId="34376" xr:uid="{00000000-0005-0000-0000-00004F860000}"/>
    <cellStyle name="표준 8 3 6 3 3" xfId="34377" xr:uid="{00000000-0005-0000-0000-000050860000}"/>
    <cellStyle name="표준 8 3 6 4" xfId="34378" xr:uid="{00000000-0005-0000-0000-000051860000}"/>
    <cellStyle name="표준 8 3 6 4 2" xfId="34379" xr:uid="{00000000-0005-0000-0000-000052860000}"/>
    <cellStyle name="표준 8 3 6 5" xfId="34380" xr:uid="{00000000-0005-0000-0000-000053860000}"/>
    <cellStyle name="표준 8 3 6 5 2" xfId="34381" xr:uid="{00000000-0005-0000-0000-000054860000}"/>
    <cellStyle name="표준 8 3 6 6" xfId="34382" xr:uid="{00000000-0005-0000-0000-000055860000}"/>
    <cellStyle name="표준 8 3 6 7" xfId="34383" xr:uid="{00000000-0005-0000-0000-000056860000}"/>
    <cellStyle name="표준 8 3 6 8" xfId="34384" xr:uid="{00000000-0005-0000-0000-000057860000}"/>
    <cellStyle name="표준 8 3 6 9" xfId="34385" xr:uid="{00000000-0005-0000-0000-000058860000}"/>
    <cellStyle name="표준 8 3 7" xfId="34386" xr:uid="{00000000-0005-0000-0000-000059860000}"/>
    <cellStyle name="표준 8 3 7 2" xfId="34387" xr:uid="{00000000-0005-0000-0000-00005A860000}"/>
    <cellStyle name="표준 8 3 7 3" xfId="34388" xr:uid="{00000000-0005-0000-0000-00005B860000}"/>
    <cellStyle name="표준 8 3 8" xfId="34389" xr:uid="{00000000-0005-0000-0000-00005C860000}"/>
    <cellStyle name="표준 8 3 8 2" xfId="34390" xr:uid="{00000000-0005-0000-0000-00005D860000}"/>
    <cellStyle name="표준 8 3 8 3" xfId="34391" xr:uid="{00000000-0005-0000-0000-00005E860000}"/>
    <cellStyle name="표준 8 3 9" xfId="34392" xr:uid="{00000000-0005-0000-0000-00005F860000}"/>
    <cellStyle name="표준 8 3 9 2" xfId="34393" xr:uid="{00000000-0005-0000-0000-000060860000}"/>
    <cellStyle name="표준 8 3 9 3" xfId="34394" xr:uid="{00000000-0005-0000-0000-000061860000}"/>
    <cellStyle name="표준 8 4" xfId="34395" xr:uid="{00000000-0005-0000-0000-000062860000}"/>
    <cellStyle name="표준 8 4 10" xfId="34396" xr:uid="{00000000-0005-0000-0000-000063860000}"/>
    <cellStyle name="표준 8 4 10 2" xfId="34397" xr:uid="{00000000-0005-0000-0000-000064860000}"/>
    <cellStyle name="표준 8 4 11" xfId="34398" xr:uid="{00000000-0005-0000-0000-000065860000}"/>
    <cellStyle name="표준 8 4 12" xfId="34399" xr:uid="{00000000-0005-0000-0000-000066860000}"/>
    <cellStyle name="표준 8 4 13" xfId="34400" xr:uid="{00000000-0005-0000-0000-000067860000}"/>
    <cellStyle name="표준 8 4 14" xfId="34401" xr:uid="{00000000-0005-0000-0000-000068860000}"/>
    <cellStyle name="표준 8 4 15" xfId="34402" xr:uid="{00000000-0005-0000-0000-000069860000}"/>
    <cellStyle name="표준 8 4 2" xfId="34403" xr:uid="{00000000-0005-0000-0000-00006A860000}"/>
    <cellStyle name="표준 8 4 2 10" xfId="34404" xr:uid="{00000000-0005-0000-0000-00006B860000}"/>
    <cellStyle name="표준 8 4 2 11" xfId="34405" xr:uid="{00000000-0005-0000-0000-00006C860000}"/>
    <cellStyle name="표준 8 4 2 12" xfId="34406" xr:uid="{00000000-0005-0000-0000-00006D860000}"/>
    <cellStyle name="표준 8 4 2 2" xfId="34407" xr:uid="{00000000-0005-0000-0000-00006E860000}"/>
    <cellStyle name="표준 8 4 2 2 10" xfId="34408" xr:uid="{00000000-0005-0000-0000-00006F860000}"/>
    <cellStyle name="표준 8 4 2 2 2" xfId="34409" xr:uid="{00000000-0005-0000-0000-000070860000}"/>
    <cellStyle name="표준 8 4 2 2 2 2" xfId="34410" xr:uid="{00000000-0005-0000-0000-000071860000}"/>
    <cellStyle name="표준 8 4 2 2 2 2 2" xfId="34411" xr:uid="{00000000-0005-0000-0000-000072860000}"/>
    <cellStyle name="표준 8 4 2 2 2 2 3" xfId="34412" xr:uid="{00000000-0005-0000-0000-000073860000}"/>
    <cellStyle name="표준 8 4 2 2 2 2 4" xfId="34413" xr:uid="{00000000-0005-0000-0000-000074860000}"/>
    <cellStyle name="표준 8 4 2 2 2 2 5" xfId="34414" xr:uid="{00000000-0005-0000-0000-000075860000}"/>
    <cellStyle name="표준 8 4 2 2 2 3" xfId="34415" xr:uid="{00000000-0005-0000-0000-000076860000}"/>
    <cellStyle name="표준 8 4 2 2 2 4" xfId="34416" xr:uid="{00000000-0005-0000-0000-000077860000}"/>
    <cellStyle name="표준 8 4 2 2 2 5" xfId="34417" xr:uid="{00000000-0005-0000-0000-000078860000}"/>
    <cellStyle name="표준 8 4 2 2 2 6" xfId="34418" xr:uid="{00000000-0005-0000-0000-000079860000}"/>
    <cellStyle name="표준 8 4 2 2 2 7" xfId="34419" xr:uid="{00000000-0005-0000-0000-00007A860000}"/>
    <cellStyle name="표준 8 4 2 2 3" xfId="34420" xr:uid="{00000000-0005-0000-0000-00007B860000}"/>
    <cellStyle name="표준 8 4 2 2 3 2" xfId="34421" xr:uid="{00000000-0005-0000-0000-00007C860000}"/>
    <cellStyle name="표준 8 4 2 2 3 3" xfId="34422" xr:uid="{00000000-0005-0000-0000-00007D860000}"/>
    <cellStyle name="표준 8 4 2 2 3 4" xfId="34423" xr:uid="{00000000-0005-0000-0000-00007E860000}"/>
    <cellStyle name="표준 8 4 2 2 3 5" xfId="34424" xr:uid="{00000000-0005-0000-0000-00007F860000}"/>
    <cellStyle name="표준 8 4 2 2 3 6" xfId="34425" xr:uid="{00000000-0005-0000-0000-000080860000}"/>
    <cellStyle name="표준 8 4 2 2 4" xfId="34426" xr:uid="{00000000-0005-0000-0000-000081860000}"/>
    <cellStyle name="표준 8 4 2 2 4 2" xfId="34427" xr:uid="{00000000-0005-0000-0000-000082860000}"/>
    <cellStyle name="표준 8 4 2 2 5" xfId="34428" xr:uid="{00000000-0005-0000-0000-000083860000}"/>
    <cellStyle name="표준 8 4 2 2 5 2" xfId="34429" xr:uid="{00000000-0005-0000-0000-000084860000}"/>
    <cellStyle name="표준 8 4 2 2 6" xfId="34430" xr:uid="{00000000-0005-0000-0000-000085860000}"/>
    <cellStyle name="표준 8 4 2 2 7" xfId="34431" xr:uid="{00000000-0005-0000-0000-000086860000}"/>
    <cellStyle name="표준 8 4 2 2 8" xfId="34432" xr:uid="{00000000-0005-0000-0000-000087860000}"/>
    <cellStyle name="표준 8 4 2 2 9" xfId="34433" xr:uid="{00000000-0005-0000-0000-000088860000}"/>
    <cellStyle name="표준 8 4 2 3" xfId="34434" xr:uid="{00000000-0005-0000-0000-000089860000}"/>
    <cellStyle name="표준 8 4 2 3 10" xfId="34435" xr:uid="{00000000-0005-0000-0000-00008A860000}"/>
    <cellStyle name="표준 8 4 2 3 2" xfId="34436" xr:uid="{00000000-0005-0000-0000-00008B860000}"/>
    <cellStyle name="표준 8 4 2 3 2 2" xfId="34437" xr:uid="{00000000-0005-0000-0000-00008C860000}"/>
    <cellStyle name="표준 8 4 2 3 2 3" xfId="34438" xr:uid="{00000000-0005-0000-0000-00008D860000}"/>
    <cellStyle name="표준 8 4 2 3 2 4" xfId="34439" xr:uid="{00000000-0005-0000-0000-00008E860000}"/>
    <cellStyle name="표준 8 4 2 3 2 5" xfId="34440" xr:uid="{00000000-0005-0000-0000-00008F860000}"/>
    <cellStyle name="표준 8 4 2 3 2 6" xfId="34441" xr:uid="{00000000-0005-0000-0000-000090860000}"/>
    <cellStyle name="표준 8 4 2 3 3" xfId="34442" xr:uid="{00000000-0005-0000-0000-000091860000}"/>
    <cellStyle name="표준 8 4 2 3 3 2" xfId="34443" xr:uid="{00000000-0005-0000-0000-000092860000}"/>
    <cellStyle name="표준 8 4 2 3 4" xfId="34444" xr:uid="{00000000-0005-0000-0000-000093860000}"/>
    <cellStyle name="표준 8 4 2 3 4 2" xfId="34445" xr:uid="{00000000-0005-0000-0000-000094860000}"/>
    <cellStyle name="표준 8 4 2 3 5" xfId="34446" xr:uid="{00000000-0005-0000-0000-000095860000}"/>
    <cellStyle name="표준 8 4 2 3 5 2" xfId="34447" xr:uid="{00000000-0005-0000-0000-000096860000}"/>
    <cellStyle name="표준 8 4 2 3 6" xfId="34448" xr:uid="{00000000-0005-0000-0000-000097860000}"/>
    <cellStyle name="표준 8 4 2 3 7" xfId="34449" xr:uid="{00000000-0005-0000-0000-000098860000}"/>
    <cellStyle name="표준 8 4 2 3 8" xfId="34450" xr:uid="{00000000-0005-0000-0000-000099860000}"/>
    <cellStyle name="표준 8 4 2 3 9" xfId="34451" xr:uid="{00000000-0005-0000-0000-00009A860000}"/>
    <cellStyle name="표준 8 4 2 4" xfId="34452" xr:uid="{00000000-0005-0000-0000-00009B860000}"/>
    <cellStyle name="표준 8 4 2 4 2" xfId="34453" xr:uid="{00000000-0005-0000-0000-00009C860000}"/>
    <cellStyle name="표준 8 4 2 4 3" xfId="34454" xr:uid="{00000000-0005-0000-0000-00009D860000}"/>
    <cellStyle name="표준 8 4 2 4 4" xfId="34455" xr:uid="{00000000-0005-0000-0000-00009E860000}"/>
    <cellStyle name="표준 8 4 2 4 5" xfId="34456" xr:uid="{00000000-0005-0000-0000-00009F860000}"/>
    <cellStyle name="표준 8 4 2 4 6" xfId="34457" xr:uid="{00000000-0005-0000-0000-0000A0860000}"/>
    <cellStyle name="표준 8 4 2 5" xfId="34458" xr:uid="{00000000-0005-0000-0000-0000A1860000}"/>
    <cellStyle name="표준 8 4 2 5 2" xfId="34459" xr:uid="{00000000-0005-0000-0000-0000A2860000}"/>
    <cellStyle name="표준 8 4 2 6" xfId="34460" xr:uid="{00000000-0005-0000-0000-0000A3860000}"/>
    <cellStyle name="표준 8 4 2 6 2" xfId="34461" xr:uid="{00000000-0005-0000-0000-0000A4860000}"/>
    <cellStyle name="표준 8 4 2 7" xfId="34462" xr:uid="{00000000-0005-0000-0000-0000A5860000}"/>
    <cellStyle name="표준 8 4 2 7 2" xfId="34463" xr:uid="{00000000-0005-0000-0000-0000A6860000}"/>
    <cellStyle name="표준 8 4 2 8" xfId="34464" xr:uid="{00000000-0005-0000-0000-0000A7860000}"/>
    <cellStyle name="표준 8 4 2 9" xfId="34465" xr:uid="{00000000-0005-0000-0000-0000A8860000}"/>
    <cellStyle name="표준 8 4 3" xfId="34466" xr:uid="{00000000-0005-0000-0000-0000A9860000}"/>
    <cellStyle name="표준 8 4 3 10" xfId="34467" xr:uid="{00000000-0005-0000-0000-0000AA860000}"/>
    <cellStyle name="표준 8 4 3 2" xfId="34468" xr:uid="{00000000-0005-0000-0000-0000AB860000}"/>
    <cellStyle name="표준 8 4 3 2 2" xfId="34469" xr:uid="{00000000-0005-0000-0000-0000AC860000}"/>
    <cellStyle name="표준 8 4 3 2 2 2" xfId="34470" xr:uid="{00000000-0005-0000-0000-0000AD860000}"/>
    <cellStyle name="표준 8 4 3 2 2 3" xfId="34471" xr:uid="{00000000-0005-0000-0000-0000AE860000}"/>
    <cellStyle name="표준 8 4 3 2 2 4" xfId="34472" xr:uid="{00000000-0005-0000-0000-0000AF860000}"/>
    <cellStyle name="표준 8 4 3 2 2 5" xfId="34473" xr:uid="{00000000-0005-0000-0000-0000B0860000}"/>
    <cellStyle name="표준 8 4 3 2 3" xfId="34474" xr:uid="{00000000-0005-0000-0000-0000B1860000}"/>
    <cellStyle name="표준 8 4 3 2 4" xfId="34475" xr:uid="{00000000-0005-0000-0000-0000B2860000}"/>
    <cellStyle name="표준 8 4 3 2 5" xfId="34476" xr:uid="{00000000-0005-0000-0000-0000B3860000}"/>
    <cellStyle name="표준 8 4 3 2 6" xfId="34477" xr:uid="{00000000-0005-0000-0000-0000B4860000}"/>
    <cellStyle name="표준 8 4 3 2 7" xfId="34478" xr:uid="{00000000-0005-0000-0000-0000B5860000}"/>
    <cellStyle name="표준 8 4 3 3" xfId="34479" xr:uid="{00000000-0005-0000-0000-0000B6860000}"/>
    <cellStyle name="표준 8 4 3 3 2" xfId="34480" xr:uid="{00000000-0005-0000-0000-0000B7860000}"/>
    <cellStyle name="표준 8 4 3 3 3" xfId="34481" xr:uid="{00000000-0005-0000-0000-0000B8860000}"/>
    <cellStyle name="표준 8 4 3 3 4" xfId="34482" xr:uid="{00000000-0005-0000-0000-0000B9860000}"/>
    <cellStyle name="표준 8 4 3 3 5" xfId="34483" xr:uid="{00000000-0005-0000-0000-0000BA860000}"/>
    <cellStyle name="표준 8 4 3 3 6" xfId="34484" xr:uid="{00000000-0005-0000-0000-0000BB860000}"/>
    <cellStyle name="표준 8 4 3 4" xfId="34485" xr:uid="{00000000-0005-0000-0000-0000BC860000}"/>
    <cellStyle name="표준 8 4 3 4 2" xfId="34486" xr:uid="{00000000-0005-0000-0000-0000BD860000}"/>
    <cellStyle name="표준 8 4 3 4 3" xfId="34487" xr:uid="{00000000-0005-0000-0000-0000BE860000}"/>
    <cellStyle name="표준 8 4 3 5" xfId="34488" xr:uid="{00000000-0005-0000-0000-0000BF860000}"/>
    <cellStyle name="표준 8 4 3 5 2" xfId="34489" xr:uid="{00000000-0005-0000-0000-0000C0860000}"/>
    <cellStyle name="표준 8 4 3 6" xfId="34490" xr:uid="{00000000-0005-0000-0000-0000C1860000}"/>
    <cellStyle name="표준 8 4 3 7" xfId="34491" xr:uid="{00000000-0005-0000-0000-0000C2860000}"/>
    <cellStyle name="표준 8 4 3 8" xfId="34492" xr:uid="{00000000-0005-0000-0000-0000C3860000}"/>
    <cellStyle name="표준 8 4 3 9" xfId="34493" xr:uid="{00000000-0005-0000-0000-0000C4860000}"/>
    <cellStyle name="표준 8 4 4" xfId="34494" xr:uid="{00000000-0005-0000-0000-0000C5860000}"/>
    <cellStyle name="표준 8 4 4 10" xfId="34495" xr:uid="{00000000-0005-0000-0000-0000C6860000}"/>
    <cellStyle name="표준 8 4 4 2" xfId="34496" xr:uid="{00000000-0005-0000-0000-0000C7860000}"/>
    <cellStyle name="표준 8 4 4 2 2" xfId="34497" xr:uid="{00000000-0005-0000-0000-0000C8860000}"/>
    <cellStyle name="표준 8 4 4 2 2 2" xfId="34498" xr:uid="{00000000-0005-0000-0000-0000C9860000}"/>
    <cellStyle name="표준 8 4 4 2 2 3" xfId="34499" xr:uid="{00000000-0005-0000-0000-0000CA860000}"/>
    <cellStyle name="표준 8 4 4 2 2 4" xfId="34500" xr:uid="{00000000-0005-0000-0000-0000CB860000}"/>
    <cellStyle name="표준 8 4 4 2 2 5" xfId="34501" xr:uid="{00000000-0005-0000-0000-0000CC860000}"/>
    <cellStyle name="표준 8 4 4 2 3" xfId="34502" xr:uid="{00000000-0005-0000-0000-0000CD860000}"/>
    <cellStyle name="표준 8 4 4 2 4" xfId="34503" xr:uid="{00000000-0005-0000-0000-0000CE860000}"/>
    <cellStyle name="표준 8 4 4 2 5" xfId="34504" xr:uid="{00000000-0005-0000-0000-0000CF860000}"/>
    <cellStyle name="표준 8 4 4 2 6" xfId="34505" xr:uid="{00000000-0005-0000-0000-0000D0860000}"/>
    <cellStyle name="표준 8 4 4 2 7" xfId="34506" xr:uid="{00000000-0005-0000-0000-0000D1860000}"/>
    <cellStyle name="표준 8 4 4 3" xfId="34507" xr:uid="{00000000-0005-0000-0000-0000D2860000}"/>
    <cellStyle name="표준 8 4 4 3 2" xfId="34508" xr:uid="{00000000-0005-0000-0000-0000D3860000}"/>
    <cellStyle name="표준 8 4 4 3 3" xfId="34509" xr:uid="{00000000-0005-0000-0000-0000D4860000}"/>
    <cellStyle name="표준 8 4 4 3 4" xfId="34510" xr:uid="{00000000-0005-0000-0000-0000D5860000}"/>
    <cellStyle name="표준 8 4 4 3 5" xfId="34511" xr:uid="{00000000-0005-0000-0000-0000D6860000}"/>
    <cellStyle name="표준 8 4 4 3 6" xfId="34512" xr:uid="{00000000-0005-0000-0000-0000D7860000}"/>
    <cellStyle name="표준 8 4 4 4" xfId="34513" xr:uid="{00000000-0005-0000-0000-0000D8860000}"/>
    <cellStyle name="표준 8 4 4 4 2" xfId="34514" xr:uid="{00000000-0005-0000-0000-0000D9860000}"/>
    <cellStyle name="표준 8 4 4 4 3" xfId="34515" xr:uid="{00000000-0005-0000-0000-0000DA860000}"/>
    <cellStyle name="표준 8 4 4 5" xfId="34516" xr:uid="{00000000-0005-0000-0000-0000DB860000}"/>
    <cellStyle name="표준 8 4 4 5 2" xfId="34517" xr:uid="{00000000-0005-0000-0000-0000DC860000}"/>
    <cellStyle name="표준 8 4 4 6" xfId="34518" xr:uid="{00000000-0005-0000-0000-0000DD860000}"/>
    <cellStyle name="표준 8 4 4 7" xfId="34519" xr:uid="{00000000-0005-0000-0000-0000DE860000}"/>
    <cellStyle name="표준 8 4 4 8" xfId="34520" xr:uid="{00000000-0005-0000-0000-0000DF860000}"/>
    <cellStyle name="표준 8 4 4 9" xfId="34521" xr:uid="{00000000-0005-0000-0000-0000E0860000}"/>
    <cellStyle name="표준 8 4 5" xfId="34522" xr:uid="{00000000-0005-0000-0000-0000E1860000}"/>
    <cellStyle name="표준 8 4 5 10" xfId="34523" xr:uid="{00000000-0005-0000-0000-0000E2860000}"/>
    <cellStyle name="표준 8 4 5 2" xfId="34524" xr:uid="{00000000-0005-0000-0000-0000E3860000}"/>
    <cellStyle name="표준 8 4 5 2 2" xfId="34525" xr:uid="{00000000-0005-0000-0000-0000E4860000}"/>
    <cellStyle name="표준 8 4 5 2 3" xfId="34526" xr:uid="{00000000-0005-0000-0000-0000E5860000}"/>
    <cellStyle name="표준 8 4 5 2 4" xfId="34527" xr:uid="{00000000-0005-0000-0000-0000E6860000}"/>
    <cellStyle name="표준 8 4 5 2 5" xfId="34528" xr:uid="{00000000-0005-0000-0000-0000E7860000}"/>
    <cellStyle name="표준 8 4 5 2 6" xfId="34529" xr:uid="{00000000-0005-0000-0000-0000E8860000}"/>
    <cellStyle name="표준 8 4 5 3" xfId="34530" xr:uid="{00000000-0005-0000-0000-0000E9860000}"/>
    <cellStyle name="표준 8 4 5 3 2" xfId="34531" xr:uid="{00000000-0005-0000-0000-0000EA860000}"/>
    <cellStyle name="표준 8 4 5 3 3" xfId="34532" xr:uid="{00000000-0005-0000-0000-0000EB860000}"/>
    <cellStyle name="표준 8 4 5 4" xfId="34533" xr:uid="{00000000-0005-0000-0000-0000EC860000}"/>
    <cellStyle name="표준 8 4 5 4 2" xfId="34534" xr:uid="{00000000-0005-0000-0000-0000ED860000}"/>
    <cellStyle name="표준 8 4 5 5" xfId="34535" xr:uid="{00000000-0005-0000-0000-0000EE860000}"/>
    <cellStyle name="표준 8 4 5 5 2" xfId="34536" xr:uid="{00000000-0005-0000-0000-0000EF860000}"/>
    <cellStyle name="표준 8 4 5 6" xfId="34537" xr:uid="{00000000-0005-0000-0000-0000F0860000}"/>
    <cellStyle name="표준 8 4 5 7" xfId="34538" xr:uid="{00000000-0005-0000-0000-0000F1860000}"/>
    <cellStyle name="표준 8 4 5 8" xfId="34539" xr:uid="{00000000-0005-0000-0000-0000F2860000}"/>
    <cellStyle name="표준 8 4 5 9" xfId="34540" xr:uid="{00000000-0005-0000-0000-0000F3860000}"/>
    <cellStyle name="표준 8 4 6" xfId="34541" xr:uid="{00000000-0005-0000-0000-0000F4860000}"/>
    <cellStyle name="표준 8 4 6 10" xfId="34542" xr:uid="{00000000-0005-0000-0000-0000F5860000}"/>
    <cellStyle name="표준 8 4 6 2" xfId="34543" xr:uid="{00000000-0005-0000-0000-0000F6860000}"/>
    <cellStyle name="표준 8 4 6 2 2" xfId="34544" xr:uid="{00000000-0005-0000-0000-0000F7860000}"/>
    <cellStyle name="표준 8 4 6 3" xfId="34545" xr:uid="{00000000-0005-0000-0000-0000F8860000}"/>
    <cellStyle name="표준 8 4 6 3 2" xfId="34546" xr:uid="{00000000-0005-0000-0000-0000F9860000}"/>
    <cellStyle name="표준 8 4 6 4" xfId="34547" xr:uid="{00000000-0005-0000-0000-0000FA860000}"/>
    <cellStyle name="표준 8 4 6 4 2" xfId="34548" xr:uid="{00000000-0005-0000-0000-0000FB860000}"/>
    <cellStyle name="표준 8 4 6 5" xfId="34549" xr:uid="{00000000-0005-0000-0000-0000FC860000}"/>
    <cellStyle name="표준 8 4 6 5 2" xfId="34550" xr:uid="{00000000-0005-0000-0000-0000FD860000}"/>
    <cellStyle name="표준 8 4 6 6" xfId="34551" xr:uid="{00000000-0005-0000-0000-0000FE860000}"/>
    <cellStyle name="표준 8 4 6 7" xfId="34552" xr:uid="{00000000-0005-0000-0000-0000FF860000}"/>
    <cellStyle name="표준 8 4 6 8" xfId="34553" xr:uid="{00000000-0005-0000-0000-000000870000}"/>
    <cellStyle name="표준 8 4 6 9" xfId="34554" xr:uid="{00000000-0005-0000-0000-000001870000}"/>
    <cellStyle name="표준 8 4 7" xfId="34555" xr:uid="{00000000-0005-0000-0000-000002870000}"/>
    <cellStyle name="표준 8 4 7 2" xfId="34556" xr:uid="{00000000-0005-0000-0000-000003870000}"/>
    <cellStyle name="표준 8 4 7 3" xfId="34557" xr:uid="{00000000-0005-0000-0000-000004870000}"/>
    <cellStyle name="표준 8 4 8" xfId="34558" xr:uid="{00000000-0005-0000-0000-000005870000}"/>
    <cellStyle name="표준 8 4 8 2" xfId="34559" xr:uid="{00000000-0005-0000-0000-000006870000}"/>
    <cellStyle name="표준 8 4 8 3" xfId="34560" xr:uid="{00000000-0005-0000-0000-000007870000}"/>
    <cellStyle name="표준 8 4 9" xfId="34561" xr:uid="{00000000-0005-0000-0000-000008870000}"/>
    <cellStyle name="표준 8 4 9 2" xfId="34562" xr:uid="{00000000-0005-0000-0000-000009870000}"/>
    <cellStyle name="표준 8 5" xfId="34563" xr:uid="{00000000-0005-0000-0000-00000A870000}"/>
    <cellStyle name="표준 8 5 10" xfId="34564" xr:uid="{00000000-0005-0000-0000-00000B870000}"/>
    <cellStyle name="표준 8 5 11" xfId="34565" xr:uid="{00000000-0005-0000-0000-00000C870000}"/>
    <cellStyle name="표준 8 5 12" xfId="34566" xr:uid="{00000000-0005-0000-0000-00000D870000}"/>
    <cellStyle name="표준 8 5 13" xfId="34567" xr:uid="{00000000-0005-0000-0000-00000E870000}"/>
    <cellStyle name="표준 8 5 14" xfId="34568" xr:uid="{00000000-0005-0000-0000-00000F870000}"/>
    <cellStyle name="표준 8 5 2" xfId="34569" xr:uid="{00000000-0005-0000-0000-000010870000}"/>
    <cellStyle name="표준 8 5 2 10" xfId="34570" xr:uid="{00000000-0005-0000-0000-000011870000}"/>
    <cellStyle name="표준 8 5 2 11" xfId="34571" xr:uid="{00000000-0005-0000-0000-000012870000}"/>
    <cellStyle name="표준 8 5 2 12" xfId="34572" xr:uid="{00000000-0005-0000-0000-000013870000}"/>
    <cellStyle name="표준 8 5 2 2" xfId="34573" xr:uid="{00000000-0005-0000-0000-000014870000}"/>
    <cellStyle name="표준 8 5 2 2 10" xfId="34574" xr:uid="{00000000-0005-0000-0000-000015870000}"/>
    <cellStyle name="표준 8 5 2 2 2" xfId="34575" xr:uid="{00000000-0005-0000-0000-000016870000}"/>
    <cellStyle name="표준 8 5 2 2 2 2" xfId="34576" xr:uid="{00000000-0005-0000-0000-000017870000}"/>
    <cellStyle name="표준 8 5 2 2 2 2 2" xfId="34577" xr:uid="{00000000-0005-0000-0000-000018870000}"/>
    <cellStyle name="표준 8 5 2 2 2 2 3" xfId="34578" xr:uid="{00000000-0005-0000-0000-000019870000}"/>
    <cellStyle name="표준 8 5 2 2 2 2 4" xfId="34579" xr:uid="{00000000-0005-0000-0000-00001A870000}"/>
    <cellStyle name="표준 8 5 2 2 2 2 5" xfId="34580" xr:uid="{00000000-0005-0000-0000-00001B870000}"/>
    <cellStyle name="표준 8 5 2 2 2 3" xfId="34581" xr:uid="{00000000-0005-0000-0000-00001C870000}"/>
    <cellStyle name="표준 8 5 2 2 2 4" xfId="34582" xr:uid="{00000000-0005-0000-0000-00001D870000}"/>
    <cellStyle name="표준 8 5 2 2 2 5" xfId="34583" xr:uid="{00000000-0005-0000-0000-00001E870000}"/>
    <cellStyle name="표준 8 5 2 2 2 6" xfId="34584" xr:uid="{00000000-0005-0000-0000-00001F870000}"/>
    <cellStyle name="표준 8 5 2 2 2 7" xfId="34585" xr:uid="{00000000-0005-0000-0000-000020870000}"/>
    <cellStyle name="표준 8 5 2 2 3" xfId="34586" xr:uid="{00000000-0005-0000-0000-000021870000}"/>
    <cellStyle name="표준 8 5 2 2 3 2" xfId="34587" xr:uid="{00000000-0005-0000-0000-000022870000}"/>
    <cellStyle name="표준 8 5 2 2 3 3" xfId="34588" xr:uid="{00000000-0005-0000-0000-000023870000}"/>
    <cellStyle name="표준 8 5 2 2 3 4" xfId="34589" xr:uid="{00000000-0005-0000-0000-000024870000}"/>
    <cellStyle name="표준 8 5 2 2 3 5" xfId="34590" xr:uid="{00000000-0005-0000-0000-000025870000}"/>
    <cellStyle name="표준 8 5 2 2 3 6" xfId="34591" xr:uid="{00000000-0005-0000-0000-000026870000}"/>
    <cellStyle name="표준 8 5 2 2 4" xfId="34592" xr:uid="{00000000-0005-0000-0000-000027870000}"/>
    <cellStyle name="표준 8 5 2 2 4 2" xfId="34593" xr:uid="{00000000-0005-0000-0000-000028870000}"/>
    <cellStyle name="표준 8 5 2 2 5" xfId="34594" xr:uid="{00000000-0005-0000-0000-000029870000}"/>
    <cellStyle name="표준 8 5 2 2 5 2" xfId="34595" xr:uid="{00000000-0005-0000-0000-00002A870000}"/>
    <cellStyle name="표준 8 5 2 2 6" xfId="34596" xr:uid="{00000000-0005-0000-0000-00002B870000}"/>
    <cellStyle name="표준 8 5 2 2 7" xfId="34597" xr:uid="{00000000-0005-0000-0000-00002C870000}"/>
    <cellStyle name="표준 8 5 2 2 8" xfId="34598" xr:uid="{00000000-0005-0000-0000-00002D870000}"/>
    <cellStyle name="표준 8 5 2 2 9" xfId="34599" xr:uid="{00000000-0005-0000-0000-00002E870000}"/>
    <cellStyle name="표준 8 5 2 3" xfId="34600" xr:uid="{00000000-0005-0000-0000-00002F870000}"/>
    <cellStyle name="표준 8 5 2 3 10" xfId="34601" xr:uid="{00000000-0005-0000-0000-000030870000}"/>
    <cellStyle name="표준 8 5 2 3 2" xfId="34602" xr:uid="{00000000-0005-0000-0000-000031870000}"/>
    <cellStyle name="표준 8 5 2 3 2 2" xfId="34603" xr:uid="{00000000-0005-0000-0000-000032870000}"/>
    <cellStyle name="표준 8 5 2 3 2 3" xfId="34604" xr:uid="{00000000-0005-0000-0000-000033870000}"/>
    <cellStyle name="표준 8 5 2 3 2 4" xfId="34605" xr:uid="{00000000-0005-0000-0000-000034870000}"/>
    <cellStyle name="표준 8 5 2 3 2 5" xfId="34606" xr:uid="{00000000-0005-0000-0000-000035870000}"/>
    <cellStyle name="표준 8 5 2 3 2 6" xfId="34607" xr:uid="{00000000-0005-0000-0000-000036870000}"/>
    <cellStyle name="표준 8 5 2 3 3" xfId="34608" xr:uid="{00000000-0005-0000-0000-000037870000}"/>
    <cellStyle name="표준 8 5 2 3 3 2" xfId="34609" xr:uid="{00000000-0005-0000-0000-000038870000}"/>
    <cellStyle name="표준 8 5 2 3 4" xfId="34610" xr:uid="{00000000-0005-0000-0000-000039870000}"/>
    <cellStyle name="표준 8 5 2 3 4 2" xfId="34611" xr:uid="{00000000-0005-0000-0000-00003A870000}"/>
    <cellStyle name="표준 8 5 2 3 5" xfId="34612" xr:uid="{00000000-0005-0000-0000-00003B870000}"/>
    <cellStyle name="표준 8 5 2 3 5 2" xfId="34613" xr:uid="{00000000-0005-0000-0000-00003C870000}"/>
    <cellStyle name="표준 8 5 2 3 6" xfId="34614" xr:uid="{00000000-0005-0000-0000-00003D870000}"/>
    <cellStyle name="표준 8 5 2 3 7" xfId="34615" xr:uid="{00000000-0005-0000-0000-00003E870000}"/>
    <cellStyle name="표준 8 5 2 3 8" xfId="34616" xr:uid="{00000000-0005-0000-0000-00003F870000}"/>
    <cellStyle name="표준 8 5 2 3 9" xfId="34617" xr:uid="{00000000-0005-0000-0000-000040870000}"/>
    <cellStyle name="표준 8 5 2 4" xfId="34618" xr:uid="{00000000-0005-0000-0000-000041870000}"/>
    <cellStyle name="표준 8 5 2 4 2" xfId="34619" xr:uid="{00000000-0005-0000-0000-000042870000}"/>
    <cellStyle name="표준 8 5 2 4 3" xfId="34620" xr:uid="{00000000-0005-0000-0000-000043870000}"/>
    <cellStyle name="표준 8 5 2 4 4" xfId="34621" xr:uid="{00000000-0005-0000-0000-000044870000}"/>
    <cellStyle name="표준 8 5 2 4 5" xfId="34622" xr:uid="{00000000-0005-0000-0000-000045870000}"/>
    <cellStyle name="표준 8 5 2 4 6" xfId="34623" xr:uid="{00000000-0005-0000-0000-000046870000}"/>
    <cellStyle name="표준 8 5 2 5" xfId="34624" xr:uid="{00000000-0005-0000-0000-000047870000}"/>
    <cellStyle name="표준 8 5 2 5 2" xfId="34625" xr:uid="{00000000-0005-0000-0000-000048870000}"/>
    <cellStyle name="표준 8 5 2 6" xfId="34626" xr:uid="{00000000-0005-0000-0000-000049870000}"/>
    <cellStyle name="표준 8 5 2 6 2" xfId="34627" xr:uid="{00000000-0005-0000-0000-00004A870000}"/>
    <cellStyle name="표준 8 5 2 7" xfId="34628" xr:uid="{00000000-0005-0000-0000-00004B870000}"/>
    <cellStyle name="표준 8 5 2 7 2" xfId="34629" xr:uid="{00000000-0005-0000-0000-00004C870000}"/>
    <cellStyle name="표준 8 5 2 8" xfId="34630" xr:uid="{00000000-0005-0000-0000-00004D870000}"/>
    <cellStyle name="표준 8 5 2 9" xfId="34631" xr:uid="{00000000-0005-0000-0000-00004E870000}"/>
    <cellStyle name="표준 8 5 3" xfId="34632" xr:uid="{00000000-0005-0000-0000-00004F870000}"/>
    <cellStyle name="표준 8 5 3 10" xfId="34633" xr:uid="{00000000-0005-0000-0000-000050870000}"/>
    <cellStyle name="표준 8 5 3 2" xfId="34634" xr:uid="{00000000-0005-0000-0000-000051870000}"/>
    <cellStyle name="표준 8 5 3 2 2" xfId="34635" xr:uid="{00000000-0005-0000-0000-000052870000}"/>
    <cellStyle name="표준 8 5 3 2 2 2" xfId="34636" xr:uid="{00000000-0005-0000-0000-000053870000}"/>
    <cellStyle name="표준 8 5 3 2 2 3" xfId="34637" xr:uid="{00000000-0005-0000-0000-000054870000}"/>
    <cellStyle name="표준 8 5 3 2 2 4" xfId="34638" xr:uid="{00000000-0005-0000-0000-000055870000}"/>
    <cellStyle name="표준 8 5 3 2 2 5" xfId="34639" xr:uid="{00000000-0005-0000-0000-000056870000}"/>
    <cellStyle name="표준 8 5 3 2 3" xfId="34640" xr:uid="{00000000-0005-0000-0000-000057870000}"/>
    <cellStyle name="표준 8 5 3 2 4" xfId="34641" xr:uid="{00000000-0005-0000-0000-000058870000}"/>
    <cellStyle name="표준 8 5 3 2 5" xfId="34642" xr:uid="{00000000-0005-0000-0000-000059870000}"/>
    <cellStyle name="표준 8 5 3 2 6" xfId="34643" xr:uid="{00000000-0005-0000-0000-00005A870000}"/>
    <cellStyle name="표준 8 5 3 2 7" xfId="34644" xr:uid="{00000000-0005-0000-0000-00005B870000}"/>
    <cellStyle name="표준 8 5 3 3" xfId="34645" xr:uid="{00000000-0005-0000-0000-00005C870000}"/>
    <cellStyle name="표준 8 5 3 3 2" xfId="34646" xr:uid="{00000000-0005-0000-0000-00005D870000}"/>
    <cellStyle name="표준 8 5 3 3 3" xfId="34647" xr:uid="{00000000-0005-0000-0000-00005E870000}"/>
    <cellStyle name="표준 8 5 3 3 4" xfId="34648" xr:uid="{00000000-0005-0000-0000-00005F870000}"/>
    <cellStyle name="표준 8 5 3 3 5" xfId="34649" xr:uid="{00000000-0005-0000-0000-000060870000}"/>
    <cellStyle name="표준 8 5 3 3 6" xfId="34650" xr:uid="{00000000-0005-0000-0000-000061870000}"/>
    <cellStyle name="표준 8 5 3 4" xfId="34651" xr:uid="{00000000-0005-0000-0000-000062870000}"/>
    <cellStyle name="표준 8 5 3 4 2" xfId="34652" xr:uid="{00000000-0005-0000-0000-000063870000}"/>
    <cellStyle name="표준 8 5 3 5" xfId="34653" xr:uid="{00000000-0005-0000-0000-000064870000}"/>
    <cellStyle name="표준 8 5 3 5 2" xfId="34654" xr:uid="{00000000-0005-0000-0000-000065870000}"/>
    <cellStyle name="표준 8 5 3 6" xfId="34655" xr:uid="{00000000-0005-0000-0000-000066870000}"/>
    <cellStyle name="표준 8 5 3 7" xfId="34656" xr:uid="{00000000-0005-0000-0000-000067870000}"/>
    <cellStyle name="표준 8 5 3 8" xfId="34657" xr:uid="{00000000-0005-0000-0000-000068870000}"/>
    <cellStyle name="표준 8 5 3 9" xfId="34658" xr:uid="{00000000-0005-0000-0000-000069870000}"/>
    <cellStyle name="표준 8 5 4" xfId="34659" xr:uid="{00000000-0005-0000-0000-00006A870000}"/>
    <cellStyle name="표준 8 5 4 10" xfId="34660" xr:uid="{00000000-0005-0000-0000-00006B870000}"/>
    <cellStyle name="표준 8 5 4 2" xfId="34661" xr:uid="{00000000-0005-0000-0000-00006C870000}"/>
    <cellStyle name="표준 8 5 4 2 2" xfId="34662" xr:uid="{00000000-0005-0000-0000-00006D870000}"/>
    <cellStyle name="표준 8 5 4 2 2 2" xfId="34663" xr:uid="{00000000-0005-0000-0000-00006E870000}"/>
    <cellStyle name="표준 8 5 4 2 2 3" xfId="34664" xr:uid="{00000000-0005-0000-0000-00006F870000}"/>
    <cellStyle name="표준 8 5 4 2 2 4" xfId="34665" xr:uid="{00000000-0005-0000-0000-000070870000}"/>
    <cellStyle name="표준 8 5 4 2 2 5" xfId="34666" xr:uid="{00000000-0005-0000-0000-000071870000}"/>
    <cellStyle name="표준 8 5 4 2 3" xfId="34667" xr:uid="{00000000-0005-0000-0000-000072870000}"/>
    <cellStyle name="표준 8 5 4 2 4" xfId="34668" xr:uid="{00000000-0005-0000-0000-000073870000}"/>
    <cellStyle name="표준 8 5 4 2 5" xfId="34669" xr:uid="{00000000-0005-0000-0000-000074870000}"/>
    <cellStyle name="표준 8 5 4 2 6" xfId="34670" xr:uid="{00000000-0005-0000-0000-000075870000}"/>
    <cellStyle name="표준 8 5 4 2 7" xfId="34671" xr:uid="{00000000-0005-0000-0000-000076870000}"/>
    <cellStyle name="표준 8 5 4 3" xfId="34672" xr:uid="{00000000-0005-0000-0000-000077870000}"/>
    <cellStyle name="표준 8 5 4 3 2" xfId="34673" xr:uid="{00000000-0005-0000-0000-000078870000}"/>
    <cellStyle name="표준 8 5 4 3 3" xfId="34674" xr:uid="{00000000-0005-0000-0000-000079870000}"/>
    <cellStyle name="표준 8 5 4 3 4" xfId="34675" xr:uid="{00000000-0005-0000-0000-00007A870000}"/>
    <cellStyle name="표준 8 5 4 3 5" xfId="34676" xr:uid="{00000000-0005-0000-0000-00007B870000}"/>
    <cellStyle name="표준 8 5 4 3 6" xfId="34677" xr:uid="{00000000-0005-0000-0000-00007C870000}"/>
    <cellStyle name="표준 8 5 4 4" xfId="34678" xr:uid="{00000000-0005-0000-0000-00007D870000}"/>
    <cellStyle name="표준 8 5 4 4 2" xfId="34679" xr:uid="{00000000-0005-0000-0000-00007E870000}"/>
    <cellStyle name="표준 8 5 4 5" xfId="34680" xr:uid="{00000000-0005-0000-0000-00007F870000}"/>
    <cellStyle name="표준 8 5 4 5 2" xfId="34681" xr:uid="{00000000-0005-0000-0000-000080870000}"/>
    <cellStyle name="표준 8 5 4 6" xfId="34682" xr:uid="{00000000-0005-0000-0000-000081870000}"/>
    <cellStyle name="표준 8 5 4 7" xfId="34683" xr:uid="{00000000-0005-0000-0000-000082870000}"/>
    <cellStyle name="표준 8 5 4 8" xfId="34684" xr:uid="{00000000-0005-0000-0000-000083870000}"/>
    <cellStyle name="표준 8 5 4 9" xfId="34685" xr:uid="{00000000-0005-0000-0000-000084870000}"/>
    <cellStyle name="표준 8 5 5" xfId="34686" xr:uid="{00000000-0005-0000-0000-000085870000}"/>
    <cellStyle name="표준 8 5 5 10" xfId="34687" xr:uid="{00000000-0005-0000-0000-000086870000}"/>
    <cellStyle name="표준 8 5 5 2" xfId="34688" xr:uid="{00000000-0005-0000-0000-000087870000}"/>
    <cellStyle name="표준 8 5 5 2 2" xfId="34689" xr:uid="{00000000-0005-0000-0000-000088870000}"/>
    <cellStyle name="표준 8 5 5 2 3" xfId="34690" xr:uid="{00000000-0005-0000-0000-000089870000}"/>
    <cellStyle name="표준 8 5 5 2 4" xfId="34691" xr:uid="{00000000-0005-0000-0000-00008A870000}"/>
    <cellStyle name="표준 8 5 5 2 5" xfId="34692" xr:uid="{00000000-0005-0000-0000-00008B870000}"/>
    <cellStyle name="표준 8 5 5 2 6" xfId="34693" xr:uid="{00000000-0005-0000-0000-00008C870000}"/>
    <cellStyle name="표준 8 5 5 3" xfId="34694" xr:uid="{00000000-0005-0000-0000-00008D870000}"/>
    <cellStyle name="표준 8 5 5 3 2" xfId="34695" xr:uid="{00000000-0005-0000-0000-00008E870000}"/>
    <cellStyle name="표준 8 5 5 4" xfId="34696" xr:uid="{00000000-0005-0000-0000-00008F870000}"/>
    <cellStyle name="표준 8 5 5 4 2" xfId="34697" xr:uid="{00000000-0005-0000-0000-000090870000}"/>
    <cellStyle name="표준 8 5 5 5" xfId="34698" xr:uid="{00000000-0005-0000-0000-000091870000}"/>
    <cellStyle name="표준 8 5 5 5 2" xfId="34699" xr:uid="{00000000-0005-0000-0000-000092870000}"/>
    <cellStyle name="표준 8 5 5 6" xfId="34700" xr:uid="{00000000-0005-0000-0000-000093870000}"/>
    <cellStyle name="표준 8 5 5 7" xfId="34701" xr:uid="{00000000-0005-0000-0000-000094870000}"/>
    <cellStyle name="표준 8 5 5 8" xfId="34702" xr:uid="{00000000-0005-0000-0000-000095870000}"/>
    <cellStyle name="표준 8 5 5 9" xfId="34703" xr:uid="{00000000-0005-0000-0000-000096870000}"/>
    <cellStyle name="표준 8 5 6" xfId="34704" xr:uid="{00000000-0005-0000-0000-000097870000}"/>
    <cellStyle name="표준 8 5 6 2" xfId="34705" xr:uid="{00000000-0005-0000-0000-000098870000}"/>
    <cellStyle name="표준 8 5 6 3" xfId="34706" xr:uid="{00000000-0005-0000-0000-000099870000}"/>
    <cellStyle name="표준 8 5 6 4" xfId="34707" xr:uid="{00000000-0005-0000-0000-00009A870000}"/>
    <cellStyle name="표준 8 5 6 5" xfId="34708" xr:uid="{00000000-0005-0000-0000-00009B870000}"/>
    <cellStyle name="표준 8 5 6 6" xfId="34709" xr:uid="{00000000-0005-0000-0000-00009C870000}"/>
    <cellStyle name="표준 8 5 7" xfId="34710" xr:uid="{00000000-0005-0000-0000-00009D870000}"/>
    <cellStyle name="표준 8 5 7 2" xfId="34711" xr:uid="{00000000-0005-0000-0000-00009E870000}"/>
    <cellStyle name="표준 8 5 8" xfId="34712" xr:uid="{00000000-0005-0000-0000-00009F870000}"/>
    <cellStyle name="표준 8 5 8 2" xfId="34713" xr:uid="{00000000-0005-0000-0000-0000A0870000}"/>
    <cellStyle name="표준 8 5 9" xfId="34714" xr:uid="{00000000-0005-0000-0000-0000A1870000}"/>
    <cellStyle name="표준 8 5 9 2" xfId="34715" xr:uid="{00000000-0005-0000-0000-0000A2870000}"/>
    <cellStyle name="표준 8 6" xfId="34716" xr:uid="{00000000-0005-0000-0000-0000A3870000}"/>
    <cellStyle name="표준 8 6 10" xfId="34717" xr:uid="{00000000-0005-0000-0000-0000A4870000}"/>
    <cellStyle name="표준 8 6 11" xfId="34718" xr:uid="{00000000-0005-0000-0000-0000A5870000}"/>
    <cellStyle name="표준 8 6 12" xfId="34719" xr:uid="{00000000-0005-0000-0000-0000A6870000}"/>
    <cellStyle name="표준 8 6 13" xfId="34720" xr:uid="{00000000-0005-0000-0000-0000A7870000}"/>
    <cellStyle name="표준 8 6 14" xfId="34721" xr:uid="{00000000-0005-0000-0000-0000A8870000}"/>
    <cellStyle name="표준 8 6 2" xfId="34722" xr:uid="{00000000-0005-0000-0000-0000A9870000}"/>
    <cellStyle name="표준 8 6 2 10" xfId="34723" xr:uid="{00000000-0005-0000-0000-0000AA870000}"/>
    <cellStyle name="표준 8 6 2 11" xfId="34724" xr:uid="{00000000-0005-0000-0000-0000AB870000}"/>
    <cellStyle name="표준 8 6 2 12" xfId="34725" xr:uid="{00000000-0005-0000-0000-0000AC870000}"/>
    <cellStyle name="표준 8 6 2 2" xfId="34726" xr:uid="{00000000-0005-0000-0000-0000AD870000}"/>
    <cellStyle name="표준 8 6 2 2 10" xfId="34727" xr:uid="{00000000-0005-0000-0000-0000AE870000}"/>
    <cellStyle name="표준 8 6 2 2 2" xfId="34728" xr:uid="{00000000-0005-0000-0000-0000AF870000}"/>
    <cellStyle name="표준 8 6 2 2 2 2" xfId="34729" xr:uid="{00000000-0005-0000-0000-0000B0870000}"/>
    <cellStyle name="표준 8 6 2 2 2 2 2" xfId="34730" xr:uid="{00000000-0005-0000-0000-0000B1870000}"/>
    <cellStyle name="표준 8 6 2 2 2 2 3" xfId="34731" xr:uid="{00000000-0005-0000-0000-0000B2870000}"/>
    <cellStyle name="표준 8 6 2 2 2 2 4" xfId="34732" xr:uid="{00000000-0005-0000-0000-0000B3870000}"/>
    <cellStyle name="표준 8 6 2 2 2 2 5" xfId="34733" xr:uid="{00000000-0005-0000-0000-0000B4870000}"/>
    <cellStyle name="표준 8 6 2 2 2 3" xfId="34734" xr:uid="{00000000-0005-0000-0000-0000B5870000}"/>
    <cellStyle name="표준 8 6 2 2 2 4" xfId="34735" xr:uid="{00000000-0005-0000-0000-0000B6870000}"/>
    <cellStyle name="표준 8 6 2 2 2 5" xfId="34736" xr:uid="{00000000-0005-0000-0000-0000B7870000}"/>
    <cellStyle name="표준 8 6 2 2 2 6" xfId="34737" xr:uid="{00000000-0005-0000-0000-0000B8870000}"/>
    <cellStyle name="표준 8 6 2 2 2 7" xfId="34738" xr:uid="{00000000-0005-0000-0000-0000B9870000}"/>
    <cellStyle name="표준 8 6 2 2 3" xfId="34739" xr:uid="{00000000-0005-0000-0000-0000BA870000}"/>
    <cellStyle name="표준 8 6 2 2 3 2" xfId="34740" xr:uid="{00000000-0005-0000-0000-0000BB870000}"/>
    <cellStyle name="표준 8 6 2 2 3 3" xfId="34741" xr:uid="{00000000-0005-0000-0000-0000BC870000}"/>
    <cellStyle name="표준 8 6 2 2 3 4" xfId="34742" xr:uid="{00000000-0005-0000-0000-0000BD870000}"/>
    <cellStyle name="표준 8 6 2 2 3 5" xfId="34743" xr:uid="{00000000-0005-0000-0000-0000BE870000}"/>
    <cellStyle name="표준 8 6 2 2 3 6" xfId="34744" xr:uid="{00000000-0005-0000-0000-0000BF870000}"/>
    <cellStyle name="표준 8 6 2 2 4" xfId="34745" xr:uid="{00000000-0005-0000-0000-0000C0870000}"/>
    <cellStyle name="표준 8 6 2 2 4 2" xfId="34746" xr:uid="{00000000-0005-0000-0000-0000C1870000}"/>
    <cellStyle name="표준 8 6 2 2 5" xfId="34747" xr:uid="{00000000-0005-0000-0000-0000C2870000}"/>
    <cellStyle name="표준 8 6 2 2 5 2" xfId="34748" xr:uid="{00000000-0005-0000-0000-0000C3870000}"/>
    <cellStyle name="표준 8 6 2 2 6" xfId="34749" xr:uid="{00000000-0005-0000-0000-0000C4870000}"/>
    <cellStyle name="표준 8 6 2 2 7" xfId="34750" xr:uid="{00000000-0005-0000-0000-0000C5870000}"/>
    <cellStyle name="표준 8 6 2 2 8" xfId="34751" xr:uid="{00000000-0005-0000-0000-0000C6870000}"/>
    <cellStyle name="표준 8 6 2 2 9" xfId="34752" xr:uid="{00000000-0005-0000-0000-0000C7870000}"/>
    <cellStyle name="표준 8 6 2 3" xfId="34753" xr:uid="{00000000-0005-0000-0000-0000C8870000}"/>
    <cellStyle name="표준 8 6 2 3 10" xfId="34754" xr:uid="{00000000-0005-0000-0000-0000C9870000}"/>
    <cellStyle name="표준 8 6 2 3 2" xfId="34755" xr:uid="{00000000-0005-0000-0000-0000CA870000}"/>
    <cellStyle name="표준 8 6 2 3 2 2" xfId="34756" xr:uid="{00000000-0005-0000-0000-0000CB870000}"/>
    <cellStyle name="표준 8 6 2 3 2 3" xfId="34757" xr:uid="{00000000-0005-0000-0000-0000CC870000}"/>
    <cellStyle name="표준 8 6 2 3 2 4" xfId="34758" xr:uid="{00000000-0005-0000-0000-0000CD870000}"/>
    <cellStyle name="표준 8 6 2 3 2 5" xfId="34759" xr:uid="{00000000-0005-0000-0000-0000CE870000}"/>
    <cellStyle name="표준 8 6 2 3 2 6" xfId="34760" xr:uid="{00000000-0005-0000-0000-0000CF870000}"/>
    <cellStyle name="표준 8 6 2 3 3" xfId="34761" xr:uid="{00000000-0005-0000-0000-0000D0870000}"/>
    <cellStyle name="표준 8 6 2 3 3 2" xfId="34762" xr:uid="{00000000-0005-0000-0000-0000D1870000}"/>
    <cellStyle name="표준 8 6 2 3 4" xfId="34763" xr:uid="{00000000-0005-0000-0000-0000D2870000}"/>
    <cellStyle name="표준 8 6 2 3 4 2" xfId="34764" xr:uid="{00000000-0005-0000-0000-0000D3870000}"/>
    <cellStyle name="표준 8 6 2 3 5" xfId="34765" xr:uid="{00000000-0005-0000-0000-0000D4870000}"/>
    <cellStyle name="표준 8 6 2 3 5 2" xfId="34766" xr:uid="{00000000-0005-0000-0000-0000D5870000}"/>
    <cellStyle name="표준 8 6 2 3 6" xfId="34767" xr:uid="{00000000-0005-0000-0000-0000D6870000}"/>
    <cellStyle name="표준 8 6 2 3 7" xfId="34768" xr:uid="{00000000-0005-0000-0000-0000D7870000}"/>
    <cellStyle name="표준 8 6 2 3 8" xfId="34769" xr:uid="{00000000-0005-0000-0000-0000D8870000}"/>
    <cellStyle name="표준 8 6 2 3 9" xfId="34770" xr:uid="{00000000-0005-0000-0000-0000D9870000}"/>
    <cellStyle name="표준 8 6 2 4" xfId="34771" xr:uid="{00000000-0005-0000-0000-0000DA870000}"/>
    <cellStyle name="표준 8 6 2 4 2" xfId="34772" xr:uid="{00000000-0005-0000-0000-0000DB870000}"/>
    <cellStyle name="표준 8 6 2 4 3" xfId="34773" xr:uid="{00000000-0005-0000-0000-0000DC870000}"/>
    <cellStyle name="표준 8 6 2 4 4" xfId="34774" xr:uid="{00000000-0005-0000-0000-0000DD870000}"/>
    <cellStyle name="표준 8 6 2 4 5" xfId="34775" xr:uid="{00000000-0005-0000-0000-0000DE870000}"/>
    <cellStyle name="표준 8 6 2 4 6" xfId="34776" xr:uid="{00000000-0005-0000-0000-0000DF870000}"/>
    <cellStyle name="표준 8 6 2 5" xfId="34777" xr:uid="{00000000-0005-0000-0000-0000E0870000}"/>
    <cellStyle name="표준 8 6 2 5 2" xfId="34778" xr:uid="{00000000-0005-0000-0000-0000E1870000}"/>
    <cellStyle name="표준 8 6 2 6" xfId="34779" xr:uid="{00000000-0005-0000-0000-0000E2870000}"/>
    <cellStyle name="표준 8 6 2 6 2" xfId="34780" xr:uid="{00000000-0005-0000-0000-0000E3870000}"/>
    <cellStyle name="표준 8 6 2 7" xfId="34781" xr:uid="{00000000-0005-0000-0000-0000E4870000}"/>
    <cellStyle name="표준 8 6 2 7 2" xfId="34782" xr:uid="{00000000-0005-0000-0000-0000E5870000}"/>
    <cellStyle name="표준 8 6 2 8" xfId="34783" xr:uid="{00000000-0005-0000-0000-0000E6870000}"/>
    <cellStyle name="표준 8 6 2 9" xfId="34784" xr:uid="{00000000-0005-0000-0000-0000E7870000}"/>
    <cellStyle name="표준 8 6 3" xfId="34785" xr:uid="{00000000-0005-0000-0000-0000E8870000}"/>
    <cellStyle name="표준 8 6 3 10" xfId="34786" xr:uid="{00000000-0005-0000-0000-0000E9870000}"/>
    <cellStyle name="표준 8 6 3 2" xfId="34787" xr:uid="{00000000-0005-0000-0000-0000EA870000}"/>
    <cellStyle name="표준 8 6 3 2 2" xfId="34788" xr:uid="{00000000-0005-0000-0000-0000EB870000}"/>
    <cellStyle name="표준 8 6 3 2 2 2" xfId="34789" xr:uid="{00000000-0005-0000-0000-0000EC870000}"/>
    <cellStyle name="표준 8 6 3 2 2 3" xfId="34790" xr:uid="{00000000-0005-0000-0000-0000ED870000}"/>
    <cellStyle name="표준 8 6 3 2 2 4" xfId="34791" xr:uid="{00000000-0005-0000-0000-0000EE870000}"/>
    <cellStyle name="표준 8 6 3 2 2 5" xfId="34792" xr:uid="{00000000-0005-0000-0000-0000EF870000}"/>
    <cellStyle name="표준 8 6 3 2 3" xfId="34793" xr:uid="{00000000-0005-0000-0000-0000F0870000}"/>
    <cellStyle name="표준 8 6 3 2 4" xfId="34794" xr:uid="{00000000-0005-0000-0000-0000F1870000}"/>
    <cellStyle name="표준 8 6 3 2 5" xfId="34795" xr:uid="{00000000-0005-0000-0000-0000F2870000}"/>
    <cellStyle name="표준 8 6 3 2 6" xfId="34796" xr:uid="{00000000-0005-0000-0000-0000F3870000}"/>
    <cellStyle name="표준 8 6 3 2 7" xfId="34797" xr:uid="{00000000-0005-0000-0000-0000F4870000}"/>
    <cellStyle name="표준 8 6 3 3" xfId="34798" xr:uid="{00000000-0005-0000-0000-0000F5870000}"/>
    <cellStyle name="표준 8 6 3 3 2" xfId="34799" xr:uid="{00000000-0005-0000-0000-0000F6870000}"/>
    <cellStyle name="표준 8 6 3 3 3" xfId="34800" xr:uid="{00000000-0005-0000-0000-0000F7870000}"/>
    <cellStyle name="표준 8 6 3 3 4" xfId="34801" xr:uid="{00000000-0005-0000-0000-0000F8870000}"/>
    <cellStyle name="표준 8 6 3 3 5" xfId="34802" xr:uid="{00000000-0005-0000-0000-0000F9870000}"/>
    <cellStyle name="표준 8 6 3 3 6" xfId="34803" xr:uid="{00000000-0005-0000-0000-0000FA870000}"/>
    <cellStyle name="표준 8 6 3 4" xfId="34804" xr:uid="{00000000-0005-0000-0000-0000FB870000}"/>
    <cellStyle name="표준 8 6 3 4 2" xfId="34805" xr:uid="{00000000-0005-0000-0000-0000FC870000}"/>
    <cellStyle name="표준 8 6 3 5" xfId="34806" xr:uid="{00000000-0005-0000-0000-0000FD870000}"/>
    <cellStyle name="표준 8 6 3 5 2" xfId="34807" xr:uid="{00000000-0005-0000-0000-0000FE870000}"/>
    <cellStyle name="표준 8 6 3 6" xfId="34808" xr:uid="{00000000-0005-0000-0000-0000FF870000}"/>
    <cellStyle name="표준 8 6 3 7" xfId="34809" xr:uid="{00000000-0005-0000-0000-000000880000}"/>
    <cellStyle name="표준 8 6 3 8" xfId="34810" xr:uid="{00000000-0005-0000-0000-000001880000}"/>
    <cellStyle name="표준 8 6 3 9" xfId="34811" xr:uid="{00000000-0005-0000-0000-000002880000}"/>
    <cellStyle name="표준 8 6 4" xfId="34812" xr:uid="{00000000-0005-0000-0000-000003880000}"/>
    <cellStyle name="표준 8 6 4 10" xfId="34813" xr:uid="{00000000-0005-0000-0000-000004880000}"/>
    <cellStyle name="표준 8 6 4 2" xfId="34814" xr:uid="{00000000-0005-0000-0000-000005880000}"/>
    <cellStyle name="표준 8 6 4 2 2" xfId="34815" xr:uid="{00000000-0005-0000-0000-000006880000}"/>
    <cellStyle name="표준 8 6 4 2 2 2" xfId="34816" xr:uid="{00000000-0005-0000-0000-000007880000}"/>
    <cellStyle name="표준 8 6 4 2 2 3" xfId="34817" xr:uid="{00000000-0005-0000-0000-000008880000}"/>
    <cellStyle name="표준 8 6 4 2 2 4" xfId="34818" xr:uid="{00000000-0005-0000-0000-000009880000}"/>
    <cellStyle name="표준 8 6 4 2 2 5" xfId="34819" xr:uid="{00000000-0005-0000-0000-00000A880000}"/>
    <cellStyle name="표준 8 6 4 2 3" xfId="34820" xr:uid="{00000000-0005-0000-0000-00000B880000}"/>
    <cellStyle name="표준 8 6 4 2 4" xfId="34821" xr:uid="{00000000-0005-0000-0000-00000C880000}"/>
    <cellStyle name="표준 8 6 4 2 5" xfId="34822" xr:uid="{00000000-0005-0000-0000-00000D880000}"/>
    <cellStyle name="표준 8 6 4 2 6" xfId="34823" xr:uid="{00000000-0005-0000-0000-00000E880000}"/>
    <cellStyle name="표준 8 6 4 2 7" xfId="34824" xr:uid="{00000000-0005-0000-0000-00000F880000}"/>
    <cellStyle name="표준 8 6 4 3" xfId="34825" xr:uid="{00000000-0005-0000-0000-000010880000}"/>
    <cellStyle name="표준 8 6 4 3 2" xfId="34826" xr:uid="{00000000-0005-0000-0000-000011880000}"/>
    <cellStyle name="표준 8 6 4 3 3" xfId="34827" xr:uid="{00000000-0005-0000-0000-000012880000}"/>
    <cellStyle name="표준 8 6 4 3 4" xfId="34828" xr:uid="{00000000-0005-0000-0000-000013880000}"/>
    <cellStyle name="표준 8 6 4 3 5" xfId="34829" xr:uid="{00000000-0005-0000-0000-000014880000}"/>
    <cellStyle name="표준 8 6 4 3 6" xfId="34830" xr:uid="{00000000-0005-0000-0000-000015880000}"/>
    <cellStyle name="표준 8 6 4 4" xfId="34831" xr:uid="{00000000-0005-0000-0000-000016880000}"/>
    <cellStyle name="표준 8 6 4 4 2" xfId="34832" xr:uid="{00000000-0005-0000-0000-000017880000}"/>
    <cellStyle name="표준 8 6 4 5" xfId="34833" xr:uid="{00000000-0005-0000-0000-000018880000}"/>
    <cellStyle name="표준 8 6 4 5 2" xfId="34834" xr:uid="{00000000-0005-0000-0000-000019880000}"/>
    <cellStyle name="표준 8 6 4 6" xfId="34835" xr:uid="{00000000-0005-0000-0000-00001A880000}"/>
    <cellStyle name="표준 8 6 4 7" xfId="34836" xr:uid="{00000000-0005-0000-0000-00001B880000}"/>
    <cellStyle name="표준 8 6 4 8" xfId="34837" xr:uid="{00000000-0005-0000-0000-00001C880000}"/>
    <cellStyle name="표준 8 6 4 9" xfId="34838" xr:uid="{00000000-0005-0000-0000-00001D880000}"/>
    <cellStyle name="표준 8 6 5" xfId="34839" xr:uid="{00000000-0005-0000-0000-00001E880000}"/>
    <cellStyle name="표준 8 6 5 10" xfId="34840" xr:uid="{00000000-0005-0000-0000-00001F880000}"/>
    <cellStyle name="표준 8 6 5 2" xfId="34841" xr:uid="{00000000-0005-0000-0000-000020880000}"/>
    <cellStyle name="표준 8 6 5 2 2" xfId="34842" xr:uid="{00000000-0005-0000-0000-000021880000}"/>
    <cellStyle name="표준 8 6 5 2 3" xfId="34843" xr:uid="{00000000-0005-0000-0000-000022880000}"/>
    <cellStyle name="표준 8 6 5 2 4" xfId="34844" xr:uid="{00000000-0005-0000-0000-000023880000}"/>
    <cellStyle name="표준 8 6 5 2 5" xfId="34845" xr:uid="{00000000-0005-0000-0000-000024880000}"/>
    <cellStyle name="표준 8 6 5 2 6" xfId="34846" xr:uid="{00000000-0005-0000-0000-000025880000}"/>
    <cellStyle name="표준 8 6 5 3" xfId="34847" xr:uid="{00000000-0005-0000-0000-000026880000}"/>
    <cellStyle name="표준 8 6 5 3 2" xfId="34848" xr:uid="{00000000-0005-0000-0000-000027880000}"/>
    <cellStyle name="표준 8 6 5 4" xfId="34849" xr:uid="{00000000-0005-0000-0000-000028880000}"/>
    <cellStyle name="표준 8 6 5 4 2" xfId="34850" xr:uid="{00000000-0005-0000-0000-000029880000}"/>
    <cellStyle name="표준 8 6 5 5" xfId="34851" xr:uid="{00000000-0005-0000-0000-00002A880000}"/>
    <cellStyle name="표준 8 6 5 5 2" xfId="34852" xr:uid="{00000000-0005-0000-0000-00002B880000}"/>
    <cellStyle name="표준 8 6 5 6" xfId="34853" xr:uid="{00000000-0005-0000-0000-00002C880000}"/>
    <cellStyle name="표준 8 6 5 7" xfId="34854" xr:uid="{00000000-0005-0000-0000-00002D880000}"/>
    <cellStyle name="표준 8 6 5 8" xfId="34855" xr:uid="{00000000-0005-0000-0000-00002E880000}"/>
    <cellStyle name="표준 8 6 5 9" xfId="34856" xr:uid="{00000000-0005-0000-0000-00002F880000}"/>
    <cellStyle name="표준 8 6 6" xfId="34857" xr:uid="{00000000-0005-0000-0000-000030880000}"/>
    <cellStyle name="표준 8 6 6 2" xfId="34858" xr:uid="{00000000-0005-0000-0000-000031880000}"/>
    <cellStyle name="표준 8 6 6 3" xfId="34859" xr:uid="{00000000-0005-0000-0000-000032880000}"/>
    <cellStyle name="표준 8 6 6 4" xfId="34860" xr:uid="{00000000-0005-0000-0000-000033880000}"/>
    <cellStyle name="표준 8 6 6 5" xfId="34861" xr:uid="{00000000-0005-0000-0000-000034880000}"/>
    <cellStyle name="표준 8 6 6 6" xfId="34862" xr:uid="{00000000-0005-0000-0000-000035880000}"/>
    <cellStyle name="표준 8 6 7" xfId="34863" xr:uid="{00000000-0005-0000-0000-000036880000}"/>
    <cellStyle name="표준 8 6 7 2" xfId="34864" xr:uid="{00000000-0005-0000-0000-000037880000}"/>
    <cellStyle name="표준 8 6 8" xfId="34865" xr:uid="{00000000-0005-0000-0000-000038880000}"/>
    <cellStyle name="표준 8 6 8 2" xfId="34866" xr:uid="{00000000-0005-0000-0000-000039880000}"/>
    <cellStyle name="표준 8 6 9" xfId="34867" xr:uid="{00000000-0005-0000-0000-00003A880000}"/>
    <cellStyle name="표준 8 6 9 2" xfId="34868" xr:uid="{00000000-0005-0000-0000-00003B880000}"/>
    <cellStyle name="표준 8 7" xfId="34869" xr:uid="{00000000-0005-0000-0000-00003C880000}"/>
    <cellStyle name="표준 8 7 10" xfId="34870" xr:uid="{00000000-0005-0000-0000-00003D880000}"/>
    <cellStyle name="표준 8 7 11" xfId="34871" xr:uid="{00000000-0005-0000-0000-00003E880000}"/>
    <cellStyle name="표준 8 7 12" xfId="34872" xr:uid="{00000000-0005-0000-0000-00003F880000}"/>
    <cellStyle name="표준 8 7 13" xfId="34873" xr:uid="{00000000-0005-0000-0000-000040880000}"/>
    <cellStyle name="표준 8 7 2" xfId="34874" xr:uid="{00000000-0005-0000-0000-000041880000}"/>
    <cellStyle name="표준 8 7 2 10" xfId="34875" xr:uid="{00000000-0005-0000-0000-000042880000}"/>
    <cellStyle name="표준 8 7 2 2" xfId="34876" xr:uid="{00000000-0005-0000-0000-000043880000}"/>
    <cellStyle name="표준 8 7 2 2 2" xfId="34877" xr:uid="{00000000-0005-0000-0000-000044880000}"/>
    <cellStyle name="표준 8 7 2 2 2 2" xfId="34878" xr:uid="{00000000-0005-0000-0000-000045880000}"/>
    <cellStyle name="표준 8 7 2 2 2 3" xfId="34879" xr:uid="{00000000-0005-0000-0000-000046880000}"/>
    <cellStyle name="표준 8 7 2 2 2 4" xfId="34880" xr:uid="{00000000-0005-0000-0000-000047880000}"/>
    <cellStyle name="표준 8 7 2 2 2 5" xfId="34881" xr:uid="{00000000-0005-0000-0000-000048880000}"/>
    <cellStyle name="표준 8 7 2 2 3" xfId="34882" xr:uid="{00000000-0005-0000-0000-000049880000}"/>
    <cellStyle name="표준 8 7 2 2 4" xfId="34883" xr:uid="{00000000-0005-0000-0000-00004A880000}"/>
    <cellStyle name="표준 8 7 2 2 5" xfId="34884" xr:uid="{00000000-0005-0000-0000-00004B880000}"/>
    <cellStyle name="표준 8 7 2 2 6" xfId="34885" xr:uid="{00000000-0005-0000-0000-00004C880000}"/>
    <cellStyle name="표준 8 7 2 2 7" xfId="34886" xr:uid="{00000000-0005-0000-0000-00004D880000}"/>
    <cellStyle name="표준 8 7 2 3" xfId="34887" xr:uid="{00000000-0005-0000-0000-00004E880000}"/>
    <cellStyle name="표준 8 7 2 3 2" xfId="34888" xr:uid="{00000000-0005-0000-0000-00004F880000}"/>
    <cellStyle name="표준 8 7 2 3 3" xfId="34889" xr:uid="{00000000-0005-0000-0000-000050880000}"/>
    <cellStyle name="표준 8 7 2 3 4" xfId="34890" xr:uid="{00000000-0005-0000-0000-000051880000}"/>
    <cellStyle name="표준 8 7 2 3 5" xfId="34891" xr:uid="{00000000-0005-0000-0000-000052880000}"/>
    <cellStyle name="표준 8 7 2 3 6" xfId="34892" xr:uid="{00000000-0005-0000-0000-000053880000}"/>
    <cellStyle name="표준 8 7 2 4" xfId="34893" xr:uid="{00000000-0005-0000-0000-000054880000}"/>
    <cellStyle name="표준 8 7 2 4 2" xfId="34894" xr:uid="{00000000-0005-0000-0000-000055880000}"/>
    <cellStyle name="표준 8 7 2 5" xfId="34895" xr:uid="{00000000-0005-0000-0000-000056880000}"/>
    <cellStyle name="표준 8 7 2 5 2" xfId="34896" xr:uid="{00000000-0005-0000-0000-000057880000}"/>
    <cellStyle name="표준 8 7 2 6" xfId="34897" xr:uid="{00000000-0005-0000-0000-000058880000}"/>
    <cellStyle name="표준 8 7 2 7" xfId="34898" xr:uid="{00000000-0005-0000-0000-000059880000}"/>
    <cellStyle name="표준 8 7 2 8" xfId="34899" xr:uid="{00000000-0005-0000-0000-00005A880000}"/>
    <cellStyle name="표준 8 7 2 9" xfId="34900" xr:uid="{00000000-0005-0000-0000-00005B880000}"/>
    <cellStyle name="표준 8 7 3" xfId="34901" xr:uid="{00000000-0005-0000-0000-00005C880000}"/>
    <cellStyle name="표준 8 7 3 10" xfId="34902" xr:uid="{00000000-0005-0000-0000-00005D880000}"/>
    <cellStyle name="표준 8 7 3 2" xfId="34903" xr:uid="{00000000-0005-0000-0000-00005E880000}"/>
    <cellStyle name="표준 8 7 3 2 2" xfId="34904" xr:uid="{00000000-0005-0000-0000-00005F880000}"/>
    <cellStyle name="표준 8 7 3 2 2 2" xfId="34905" xr:uid="{00000000-0005-0000-0000-000060880000}"/>
    <cellStyle name="표준 8 7 3 2 2 3" xfId="34906" xr:uid="{00000000-0005-0000-0000-000061880000}"/>
    <cellStyle name="표준 8 7 3 2 2 4" xfId="34907" xr:uid="{00000000-0005-0000-0000-000062880000}"/>
    <cellStyle name="표준 8 7 3 2 2 5" xfId="34908" xr:uid="{00000000-0005-0000-0000-000063880000}"/>
    <cellStyle name="표준 8 7 3 2 3" xfId="34909" xr:uid="{00000000-0005-0000-0000-000064880000}"/>
    <cellStyle name="표준 8 7 3 2 4" xfId="34910" xr:uid="{00000000-0005-0000-0000-000065880000}"/>
    <cellStyle name="표준 8 7 3 2 5" xfId="34911" xr:uid="{00000000-0005-0000-0000-000066880000}"/>
    <cellStyle name="표준 8 7 3 2 6" xfId="34912" xr:uid="{00000000-0005-0000-0000-000067880000}"/>
    <cellStyle name="표준 8 7 3 2 7" xfId="34913" xr:uid="{00000000-0005-0000-0000-000068880000}"/>
    <cellStyle name="표준 8 7 3 3" xfId="34914" xr:uid="{00000000-0005-0000-0000-000069880000}"/>
    <cellStyle name="표준 8 7 3 3 2" xfId="34915" xr:uid="{00000000-0005-0000-0000-00006A880000}"/>
    <cellStyle name="표준 8 7 3 3 3" xfId="34916" xr:uid="{00000000-0005-0000-0000-00006B880000}"/>
    <cellStyle name="표준 8 7 3 3 4" xfId="34917" xr:uid="{00000000-0005-0000-0000-00006C880000}"/>
    <cellStyle name="표준 8 7 3 3 5" xfId="34918" xr:uid="{00000000-0005-0000-0000-00006D880000}"/>
    <cellStyle name="표준 8 7 3 3 6" xfId="34919" xr:uid="{00000000-0005-0000-0000-00006E880000}"/>
    <cellStyle name="표준 8 7 3 4" xfId="34920" xr:uid="{00000000-0005-0000-0000-00006F880000}"/>
    <cellStyle name="표준 8 7 3 4 2" xfId="34921" xr:uid="{00000000-0005-0000-0000-000070880000}"/>
    <cellStyle name="표준 8 7 3 5" xfId="34922" xr:uid="{00000000-0005-0000-0000-000071880000}"/>
    <cellStyle name="표준 8 7 3 5 2" xfId="34923" xr:uid="{00000000-0005-0000-0000-000072880000}"/>
    <cellStyle name="표준 8 7 3 6" xfId="34924" xr:uid="{00000000-0005-0000-0000-000073880000}"/>
    <cellStyle name="표준 8 7 3 7" xfId="34925" xr:uid="{00000000-0005-0000-0000-000074880000}"/>
    <cellStyle name="표준 8 7 3 8" xfId="34926" xr:uid="{00000000-0005-0000-0000-000075880000}"/>
    <cellStyle name="표준 8 7 3 9" xfId="34927" xr:uid="{00000000-0005-0000-0000-000076880000}"/>
    <cellStyle name="표준 8 7 4" xfId="34928" xr:uid="{00000000-0005-0000-0000-000077880000}"/>
    <cellStyle name="표준 8 7 4 10" xfId="34929" xr:uid="{00000000-0005-0000-0000-000078880000}"/>
    <cellStyle name="표준 8 7 4 2" xfId="34930" xr:uid="{00000000-0005-0000-0000-000079880000}"/>
    <cellStyle name="표준 8 7 4 2 2" xfId="34931" xr:uid="{00000000-0005-0000-0000-00007A880000}"/>
    <cellStyle name="표준 8 7 4 2 3" xfId="34932" xr:uid="{00000000-0005-0000-0000-00007B880000}"/>
    <cellStyle name="표준 8 7 4 2 4" xfId="34933" xr:uid="{00000000-0005-0000-0000-00007C880000}"/>
    <cellStyle name="표준 8 7 4 2 5" xfId="34934" xr:uid="{00000000-0005-0000-0000-00007D880000}"/>
    <cellStyle name="표준 8 7 4 2 6" xfId="34935" xr:uid="{00000000-0005-0000-0000-00007E880000}"/>
    <cellStyle name="표준 8 7 4 3" xfId="34936" xr:uid="{00000000-0005-0000-0000-00007F880000}"/>
    <cellStyle name="표준 8 7 4 3 2" xfId="34937" xr:uid="{00000000-0005-0000-0000-000080880000}"/>
    <cellStyle name="표준 8 7 4 4" xfId="34938" xr:uid="{00000000-0005-0000-0000-000081880000}"/>
    <cellStyle name="표준 8 7 4 4 2" xfId="34939" xr:uid="{00000000-0005-0000-0000-000082880000}"/>
    <cellStyle name="표준 8 7 4 5" xfId="34940" xr:uid="{00000000-0005-0000-0000-000083880000}"/>
    <cellStyle name="표준 8 7 4 5 2" xfId="34941" xr:uid="{00000000-0005-0000-0000-000084880000}"/>
    <cellStyle name="표준 8 7 4 6" xfId="34942" xr:uid="{00000000-0005-0000-0000-000085880000}"/>
    <cellStyle name="표준 8 7 4 7" xfId="34943" xr:uid="{00000000-0005-0000-0000-000086880000}"/>
    <cellStyle name="표준 8 7 4 8" xfId="34944" xr:uid="{00000000-0005-0000-0000-000087880000}"/>
    <cellStyle name="표준 8 7 4 9" xfId="34945" xr:uid="{00000000-0005-0000-0000-000088880000}"/>
    <cellStyle name="표준 8 7 5" xfId="34946" xr:uid="{00000000-0005-0000-0000-000089880000}"/>
    <cellStyle name="표준 8 7 5 2" xfId="34947" xr:uid="{00000000-0005-0000-0000-00008A880000}"/>
    <cellStyle name="표준 8 7 5 3" xfId="34948" xr:uid="{00000000-0005-0000-0000-00008B880000}"/>
    <cellStyle name="표준 8 7 5 4" xfId="34949" xr:uid="{00000000-0005-0000-0000-00008C880000}"/>
    <cellStyle name="표준 8 7 5 5" xfId="34950" xr:uid="{00000000-0005-0000-0000-00008D880000}"/>
    <cellStyle name="표준 8 7 5 6" xfId="34951" xr:uid="{00000000-0005-0000-0000-00008E880000}"/>
    <cellStyle name="표준 8 7 6" xfId="34952" xr:uid="{00000000-0005-0000-0000-00008F880000}"/>
    <cellStyle name="표준 8 7 6 2" xfId="34953" xr:uid="{00000000-0005-0000-0000-000090880000}"/>
    <cellStyle name="표준 8 7 7" xfId="34954" xr:uid="{00000000-0005-0000-0000-000091880000}"/>
    <cellStyle name="표준 8 7 7 2" xfId="34955" xr:uid="{00000000-0005-0000-0000-000092880000}"/>
    <cellStyle name="표준 8 7 8" xfId="34956" xr:uid="{00000000-0005-0000-0000-000093880000}"/>
    <cellStyle name="표준 8 7 8 2" xfId="34957" xr:uid="{00000000-0005-0000-0000-000094880000}"/>
    <cellStyle name="표준 8 7 9" xfId="34958" xr:uid="{00000000-0005-0000-0000-000095880000}"/>
    <cellStyle name="표준 8 8" xfId="34959" xr:uid="{00000000-0005-0000-0000-000096880000}"/>
    <cellStyle name="표준 8 8 10" xfId="34960" xr:uid="{00000000-0005-0000-0000-000097880000}"/>
    <cellStyle name="표준 8 8 11" xfId="34961" xr:uid="{00000000-0005-0000-0000-000098880000}"/>
    <cellStyle name="표준 8 8 12" xfId="34962" xr:uid="{00000000-0005-0000-0000-000099880000}"/>
    <cellStyle name="표준 8 8 2" xfId="34963" xr:uid="{00000000-0005-0000-0000-00009A880000}"/>
    <cellStyle name="표준 8 8 2 10" xfId="34964" xr:uid="{00000000-0005-0000-0000-00009B880000}"/>
    <cellStyle name="표준 8 8 2 2" xfId="34965" xr:uid="{00000000-0005-0000-0000-00009C880000}"/>
    <cellStyle name="표준 8 8 2 2 2" xfId="34966" xr:uid="{00000000-0005-0000-0000-00009D880000}"/>
    <cellStyle name="표준 8 8 2 2 2 2" xfId="34967" xr:uid="{00000000-0005-0000-0000-00009E880000}"/>
    <cellStyle name="표준 8 8 2 2 2 3" xfId="34968" xr:uid="{00000000-0005-0000-0000-00009F880000}"/>
    <cellStyle name="표준 8 8 2 2 2 4" xfId="34969" xr:uid="{00000000-0005-0000-0000-0000A0880000}"/>
    <cellStyle name="표준 8 8 2 2 2 5" xfId="34970" xr:uid="{00000000-0005-0000-0000-0000A1880000}"/>
    <cellStyle name="표준 8 8 2 2 3" xfId="34971" xr:uid="{00000000-0005-0000-0000-0000A2880000}"/>
    <cellStyle name="표준 8 8 2 2 4" xfId="34972" xr:uid="{00000000-0005-0000-0000-0000A3880000}"/>
    <cellStyle name="표준 8 8 2 2 5" xfId="34973" xr:uid="{00000000-0005-0000-0000-0000A4880000}"/>
    <cellStyle name="표준 8 8 2 2 6" xfId="34974" xr:uid="{00000000-0005-0000-0000-0000A5880000}"/>
    <cellStyle name="표준 8 8 2 2 7" xfId="34975" xr:uid="{00000000-0005-0000-0000-0000A6880000}"/>
    <cellStyle name="표준 8 8 2 3" xfId="34976" xr:uid="{00000000-0005-0000-0000-0000A7880000}"/>
    <cellStyle name="표준 8 8 2 3 2" xfId="34977" xr:uid="{00000000-0005-0000-0000-0000A8880000}"/>
    <cellStyle name="표준 8 8 2 3 3" xfId="34978" xr:uid="{00000000-0005-0000-0000-0000A9880000}"/>
    <cellStyle name="표준 8 8 2 3 4" xfId="34979" xr:uid="{00000000-0005-0000-0000-0000AA880000}"/>
    <cellStyle name="표준 8 8 2 3 5" xfId="34980" xr:uid="{00000000-0005-0000-0000-0000AB880000}"/>
    <cellStyle name="표준 8 8 2 3 6" xfId="34981" xr:uid="{00000000-0005-0000-0000-0000AC880000}"/>
    <cellStyle name="표준 8 8 2 4" xfId="34982" xr:uid="{00000000-0005-0000-0000-0000AD880000}"/>
    <cellStyle name="표준 8 8 2 4 2" xfId="34983" xr:uid="{00000000-0005-0000-0000-0000AE880000}"/>
    <cellStyle name="표준 8 8 2 5" xfId="34984" xr:uid="{00000000-0005-0000-0000-0000AF880000}"/>
    <cellStyle name="표준 8 8 2 5 2" xfId="34985" xr:uid="{00000000-0005-0000-0000-0000B0880000}"/>
    <cellStyle name="표준 8 8 2 6" xfId="34986" xr:uid="{00000000-0005-0000-0000-0000B1880000}"/>
    <cellStyle name="표준 8 8 2 7" xfId="34987" xr:uid="{00000000-0005-0000-0000-0000B2880000}"/>
    <cellStyle name="표준 8 8 2 8" xfId="34988" xr:uid="{00000000-0005-0000-0000-0000B3880000}"/>
    <cellStyle name="표준 8 8 2 9" xfId="34989" xr:uid="{00000000-0005-0000-0000-0000B4880000}"/>
    <cellStyle name="표준 8 8 3" xfId="34990" xr:uid="{00000000-0005-0000-0000-0000B5880000}"/>
    <cellStyle name="표준 8 8 3 10" xfId="34991" xr:uid="{00000000-0005-0000-0000-0000B6880000}"/>
    <cellStyle name="표준 8 8 3 2" xfId="34992" xr:uid="{00000000-0005-0000-0000-0000B7880000}"/>
    <cellStyle name="표준 8 8 3 2 2" xfId="34993" xr:uid="{00000000-0005-0000-0000-0000B8880000}"/>
    <cellStyle name="표준 8 8 3 2 3" xfId="34994" xr:uid="{00000000-0005-0000-0000-0000B9880000}"/>
    <cellStyle name="표준 8 8 3 2 4" xfId="34995" xr:uid="{00000000-0005-0000-0000-0000BA880000}"/>
    <cellStyle name="표준 8 8 3 2 5" xfId="34996" xr:uid="{00000000-0005-0000-0000-0000BB880000}"/>
    <cellStyle name="표준 8 8 3 2 6" xfId="34997" xr:uid="{00000000-0005-0000-0000-0000BC880000}"/>
    <cellStyle name="표준 8 8 3 3" xfId="34998" xr:uid="{00000000-0005-0000-0000-0000BD880000}"/>
    <cellStyle name="표준 8 8 3 3 2" xfId="34999" xr:uid="{00000000-0005-0000-0000-0000BE880000}"/>
    <cellStyle name="표준 8 8 3 4" xfId="35000" xr:uid="{00000000-0005-0000-0000-0000BF880000}"/>
    <cellStyle name="표준 8 8 3 4 2" xfId="35001" xr:uid="{00000000-0005-0000-0000-0000C0880000}"/>
    <cellStyle name="표준 8 8 3 5" xfId="35002" xr:uid="{00000000-0005-0000-0000-0000C1880000}"/>
    <cellStyle name="표준 8 8 3 5 2" xfId="35003" xr:uid="{00000000-0005-0000-0000-0000C2880000}"/>
    <cellStyle name="표준 8 8 3 6" xfId="35004" xr:uid="{00000000-0005-0000-0000-0000C3880000}"/>
    <cellStyle name="표준 8 8 3 7" xfId="35005" xr:uid="{00000000-0005-0000-0000-0000C4880000}"/>
    <cellStyle name="표준 8 8 3 8" xfId="35006" xr:uid="{00000000-0005-0000-0000-0000C5880000}"/>
    <cellStyle name="표준 8 8 3 9" xfId="35007" xr:uid="{00000000-0005-0000-0000-0000C6880000}"/>
    <cellStyle name="표준 8 8 4" xfId="35008" xr:uid="{00000000-0005-0000-0000-0000C7880000}"/>
    <cellStyle name="표준 8 8 4 2" xfId="35009" xr:uid="{00000000-0005-0000-0000-0000C8880000}"/>
    <cellStyle name="표준 8 8 4 3" xfId="35010" xr:uid="{00000000-0005-0000-0000-0000C9880000}"/>
    <cellStyle name="표준 8 8 4 4" xfId="35011" xr:uid="{00000000-0005-0000-0000-0000CA880000}"/>
    <cellStyle name="표준 8 8 4 5" xfId="35012" xr:uid="{00000000-0005-0000-0000-0000CB880000}"/>
    <cellStyle name="표준 8 8 4 6" xfId="35013" xr:uid="{00000000-0005-0000-0000-0000CC880000}"/>
    <cellStyle name="표준 8 8 5" xfId="35014" xr:uid="{00000000-0005-0000-0000-0000CD880000}"/>
    <cellStyle name="표준 8 8 5 2" xfId="35015" xr:uid="{00000000-0005-0000-0000-0000CE880000}"/>
    <cellStyle name="표준 8 8 6" xfId="35016" xr:uid="{00000000-0005-0000-0000-0000CF880000}"/>
    <cellStyle name="표준 8 8 6 2" xfId="35017" xr:uid="{00000000-0005-0000-0000-0000D0880000}"/>
    <cellStyle name="표준 8 8 7" xfId="35018" xr:uid="{00000000-0005-0000-0000-0000D1880000}"/>
    <cellStyle name="표준 8 8 7 2" xfId="35019" xr:uid="{00000000-0005-0000-0000-0000D2880000}"/>
    <cellStyle name="표준 8 8 8" xfId="35020" xr:uid="{00000000-0005-0000-0000-0000D3880000}"/>
    <cellStyle name="표준 8 8 9" xfId="35021" xr:uid="{00000000-0005-0000-0000-0000D4880000}"/>
    <cellStyle name="표준 8 9" xfId="35022" xr:uid="{00000000-0005-0000-0000-0000D5880000}"/>
    <cellStyle name="표준 8 9 10" xfId="35023" xr:uid="{00000000-0005-0000-0000-0000D6880000}"/>
    <cellStyle name="표준 8 9 2" xfId="35024" xr:uid="{00000000-0005-0000-0000-0000D7880000}"/>
    <cellStyle name="표준 8 9 2 2" xfId="35025" xr:uid="{00000000-0005-0000-0000-0000D8880000}"/>
    <cellStyle name="표준 8 9 2 2 2" xfId="35026" xr:uid="{00000000-0005-0000-0000-0000D9880000}"/>
    <cellStyle name="표준 8 9 2 2 3" xfId="35027" xr:uid="{00000000-0005-0000-0000-0000DA880000}"/>
    <cellStyle name="표준 8 9 2 2 4" xfId="35028" xr:uid="{00000000-0005-0000-0000-0000DB880000}"/>
    <cellStyle name="표준 8 9 2 2 5" xfId="35029" xr:uid="{00000000-0005-0000-0000-0000DC880000}"/>
    <cellStyle name="표준 8 9 2 3" xfId="35030" xr:uid="{00000000-0005-0000-0000-0000DD880000}"/>
    <cellStyle name="표준 8 9 2 4" xfId="35031" xr:uid="{00000000-0005-0000-0000-0000DE880000}"/>
    <cellStyle name="표준 8 9 2 5" xfId="35032" xr:uid="{00000000-0005-0000-0000-0000DF880000}"/>
    <cellStyle name="표준 8 9 2 6" xfId="35033" xr:uid="{00000000-0005-0000-0000-0000E0880000}"/>
    <cellStyle name="표준 8 9 2 7" xfId="35034" xr:uid="{00000000-0005-0000-0000-0000E1880000}"/>
    <cellStyle name="표준 8 9 3" xfId="35035" xr:uid="{00000000-0005-0000-0000-0000E2880000}"/>
    <cellStyle name="표준 8 9 3 2" xfId="35036" xr:uid="{00000000-0005-0000-0000-0000E3880000}"/>
    <cellStyle name="표준 8 9 3 3" xfId="35037" xr:uid="{00000000-0005-0000-0000-0000E4880000}"/>
    <cellStyle name="표준 8 9 3 4" xfId="35038" xr:uid="{00000000-0005-0000-0000-0000E5880000}"/>
    <cellStyle name="표준 8 9 3 5" xfId="35039" xr:uid="{00000000-0005-0000-0000-0000E6880000}"/>
    <cellStyle name="표준 8 9 3 6" xfId="35040" xr:uid="{00000000-0005-0000-0000-0000E7880000}"/>
    <cellStyle name="표준 8 9 4" xfId="35041" xr:uid="{00000000-0005-0000-0000-0000E8880000}"/>
    <cellStyle name="표준 8 9 4 2" xfId="35042" xr:uid="{00000000-0005-0000-0000-0000E9880000}"/>
    <cellStyle name="표준 8 9 5" xfId="35043" xr:uid="{00000000-0005-0000-0000-0000EA880000}"/>
    <cellStyle name="표준 8 9 5 2" xfId="35044" xr:uid="{00000000-0005-0000-0000-0000EB880000}"/>
    <cellStyle name="표준 8 9 6" xfId="35045" xr:uid="{00000000-0005-0000-0000-0000EC880000}"/>
    <cellStyle name="표준 8 9 7" xfId="35046" xr:uid="{00000000-0005-0000-0000-0000ED880000}"/>
    <cellStyle name="표준 8 9 8" xfId="35047" xr:uid="{00000000-0005-0000-0000-0000EE880000}"/>
    <cellStyle name="표준 8 9 9" xfId="35048" xr:uid="{00000000-0005-0000-0000-0000EF880000}"/>
    <cellStyle name="표준 9" xfId="35049" xr:uid="{00000000-0005-0000-0000-0000F0880000}"/>
    <cellStyle name="표준 9 10" xfId="35050" xr:uid="{00000000-0005-0000-0000-0000F1880000}"/>
    <cellStyle name="표준 9 10 10" xfId="35051" xr:uid="{00000000-0005-0000-0000-0000F2880000}"/>
    <cellStyle name="표준 9 10 2" xfId="35052" xr:uid="{00000000-0005-0000-0000-0000F3880000}"/>
    <cellStyle name="표준 9 10 2 2" xfId="35053" xr:uid="{00000000-0005-0000-0000-0000F4880000}"/>
    <cellStyle name="표준 9 10 2 3" xfId="35054" xr:uid="{00000000-0005-0000-0000-0000F5880000}"/>
    <cellStyle name="표준 9 10 2 4" xfId="35055" xr:uid="{00000000-0005-0000-0000-0000F6880000}"/>
    <cellStyle name="표준 9 10 2 5" xfId="35056" xr:uid="{00000000-0005-0000-0000-0000F7880000}"/>
    <cellStyle name="표준 9 10 2 6" xfId="35057" xr:uid="{00000000-0005-0000-0000-0000F8880000}"/>
    <cellStyle name="표준 9 10 3" xfId="35058" xr:uid="{00000000-0005-0000-0000-0000F9880000}"/>
    <cellStyle name="표준 9 10 3 2" xfId="35059" xr:uid="{00000000-0005-0000-0000-0000FA880000}"/>
    <cellStyle name="표준 9 10 4" xfId="35060" xr:uid="{00000000-0005-0000-0000-0000FB880000}"/>
    <cellStyle name="표준 9 10 4 2" xfId="35061" xr:uid="{00000000-0005-0000-0000-0000FC880000}"/>
    <cellStyle name="표준 9 10 5" xfId="35062" xr:uid="{00000000-0005-0000-0000-0000FD880000}"/>
    <cellStyle name="표준 9 10 5 2" xfId="35063" xr:uid="{00000000-0005-0000-0000-0000FE880000}"/>
    <cellStyle name="표준 9 10 6" xfId="35064" xr:uid="{00000000-0005-0000-0000-0000FF880000}"/>
    <cellStyle name="표준 9 10 7" xfId="35065" xr:uid="{00000000-0005-0000-0000-000000890000}"/>
    <cellStyle name="표준 9 10 8" xfId="35066" xr:uid="{00000000-0005-0000-0000-000001890000}"/>
    <cellStyle name="표준 9 10 9" xfId="35067" xr:uid="{00000000-0005-0000-0000-000002890000}"/>
    <cellStyle name="표준 9 11" xfId="35068" xr:uid="{00000000-0005-0000-0000-000003890000}"/>
    <cellStyle name="표준 9 11 10" xfId="35069" xr:uid="{00000000-0005-0000-0000-000004890000}"/>
    <cellStyle name="표준 9 11 2" xfId="35070" xr:uid="{00000000-0005-0000-0000-000005890000}"/>
    <cellStyle name="표준 9 11 2 2" xfId="35071" xr:uid="{00000000-0005-0000-0000-000006890000}"/>
    <cellStyle name="표준 9 11 3" xfId="35072" xr:uid="{00000000-0005-0000-0000-000007890000}"/>
    <cellStyle name="표준 9 11 3 2" xfId="35073" xr:uid="{00000000-0005-0000-0000-000008890000}"/>
    <cellStyle name="표준 9 11 4" xfId="35074" xr:uid="{00000000-0005-0000-0000-000009890000}"/>
    <cellStyle name="표준 9 11 4 2" xfId="35075" xr:uid="{00000000-0005-0000-0000-00000A890000}"/>
    <cellStyle name="표준 9 11 5" xfId="35076" xr:uid="{00000000-0005-0000-0000-00000B890000}"/>
    <cellStyle name="표준 9 11 5 2" xfId="35077" xr:uid="{00000000-0005-0000-0000-00000C890000}"/>
    <cellStyle name="표준 9 11 6" xfId="35078" xr:uid="{00000000-0005-0000-0000-00000D890000}"/>
    <cellStyle name="표준 9 11 7" xfId="35079" xr:uid="{00000000-0005-0000-0000-00000E890000}"/>
    <cellStyle name="표준 9 11 8" xfId="35080" xr:uid="{00000000-0005-0000-0000-00000F890000}"/>
    <cellStyle name="표준 9 11 9" xfId="35081" xr:uid="{00000000-0005-0000-0000-000010890000}"/>
    <cellStyle name="표준 9 12" xfId="35082" xr:uid="{00000000-0005-0000-0000-000011890000}"/>
    <cellStyle name="표준 9 12 2" xfId="35083" xr:uid="{00000000-0005-0000-0000-000012890000}"/>
    <cellStyle name="표준 9 13" xfId="35084" xr:uid="{00000000-0005-0000-0000-000013890000}"/>
    <cellStyle name="표준 9 13 2" xfId="35085" xr:uid="{00000000-0005-0000-0000-000014890000}"/>
    <cellStyle name="표준 9 14" xfId="35086" xr:uid="{00000000-0005-0000-0000-000015890000}"/>
    <cellStyle name="표준 9 14 2" xfId="35087" xr:uid="{00000000-0005-0000-0000-000016890000}"/>
    <cellStyle name="표준 9 15" xfId="35088" xr:uid="{00000000-0005-0000-0000-000017890000}"/>
    <cellStyle name="표준 9 15 2" xfId="35089" xr:uid="{00000000-0005-0000-0000-000018890000}"/>
    <cellStyle name="표준 9 16" xfId="35090" xr:uid="{00000000-0005-0000-0000-000019890000}"/>
    <cellStyle name="표준 9 17" xfId="35091" xr:uid="{00000000-0005-0000-0000-00001A890000}"/>
    <cellStyle name="표준 9 18" xfId="35092" xr:uid="{00000000-0005-0000-0000-00001B890000}"/>
    <cellStyle name="표준 9 19" xfId="35093" xr:uid="{00000000-0005-0000-0000-00001C890000}"/>
    <cellStyle name="표준 9 2" xfId="35094" xr:uid="{00000000-0005-0000-0000-00001D890000}"/>
    <cellStyle name="표준 9 2 10" xfId="35095" xr:uid="{00000000-0005-0000-0000-00001E890000}"/>
    <cellStyle name="표준 9 2 10 10" xfId="35096" xr:uid="{00000000-0005-0000-0000-00001F890000}"/>
    <cellStyle name="표준 9 2 10 2" xfId="35097" xr:uid="{00000000-0005-0000-0000-000020890000}"/>
    <cellStyle name="표준 9 2 10 2 2" xfId="35098" xr:uid="{00000000-0005-0000-0000-000021890000}"/>
    <cellStyle name="표준 9 2 10 3" xfId="35099" xr:uid="{00000000-0005-0000-0000-000022890000}"/>
    <cellStyle name="표준 9 2 10 3 2" xfId="35100" xr:uid="{00000000-0005-0000-0000-000023890000}"/>
    <cellStyle name="표준 9 2 10 4" xfId="35101" xr:uid="{00000000-0005-0000-0000-000024890000}"/>
    <cellStyle name="표준 9 2 10 4 2" xfId="35102" xr:uid="{00000000-0005-0000-0000-000025890000}"/>
    <cellStyle name="표준 9 2 10 5" xfId="35103" xr:uid="{00000000-0005-0000-0000-000026890000}"/>
    <cellStyle name="표준 9 2 10 5 2" xfId="35104" xr:uid="{00000000-0005-0000-0000-000027890000}"/>
    <cellStyle name="표준 9 2 10 6" xfId="35105" xr:uid="{00000000-0005-0000-0000-000028890000}"/>
    <cellStyle name="표준 9 2 10 7" xfId="35106" xr:uid="{00000000-0005-0000-0000-000029890000}"/>
    <cellStyle name="표준 9 2 10 8" xfId="35107" xr:uid="{00000000-0005-0000-0000-00002A890000}"/>
    <cellStyle name="표준 9 2 10 9" xfId="35108" xr:uid="{00000000-0005-0000-0000-00002B890000}"/>
    <cellStyle name="표준 9 2 11" xfId="35109" xr:uid="{00000000-0005-0000-0000-00002C890000}"/>
    <cellStyle name="표준 9 2 11 2" xfId="35110" xr:uid="{00000000-0005-0000-0000-00002D890000}"/>
    <cellStyle name="표준 9 2 12" xfId="35111" xr:uid="{00000000-0005-0000-0000-00002E890000}"/>
    <cellStyle name="표준 9 2 12 2" xfId="35112" xr:uid="{00000000-0005-0000-0000-00002F890000}"/>
    <cellStyle name="표준 9 2 13" xfId="35113" xr:uid="{00000000-0005-0000-0000-000030890000}"/>
    <cellStyle name="표준 9 2 13 2" xfId="35114" xr:uid="{00000000-0005-0000-0000-000031890000}"/>
    <cellStyle name="표준 9 2 14" xfId="35115" xr:uid="{00000000-0005-0000-0000-000032890000}"/>
    <cellStyle name="표준 9 2 14 2" xfId="35116" xr:uid="{00000000-0005-0000-0000-000033890000}"/>
    <cellStyle name="표준 9 2 15" xfId="35117" xr:uid="{00000000-0005-0000-0000-000034890000}"/>
    <cellStyle name="표준 9 2 16" xfId="35118" xr:uid="{00000000-0005-0000-0000-000035890000}"/>
    <cellStyle name="표준 9 2 17" xfId="35119" xr:uid="{00000000-0005-0000-0000-000036890000}"/>
    <cellStyle name="표준 9 2 18" xfId="35120" xr:uid="{00000000-0005-0000-0000-000037890000}"/>
    <cellStyle name="표준 9 2 19" xfId="35121" xr:uid="{00000000-0005-0000-0000-000038890000}"/>
    <cellStyle name="표준 9 2 2" xfId="35122" xr:uid="{00000000-0005-0000-0000-000039890000}"/>
    <cellStyle name="표준 9 2 2 10" xfId="35123" xr:uid="{00000000-0005-0000-0000-00003A890000}"/>
    <cellStyle name="표준 9 2 2 10 2" xfId="35124" xr:uid="{00000000-0005-0000-0000-00003B890000}"/>
    <cellStyle name="표준 9 2 2 11" xfId="35125" xr:uid="{00000000-0005-0000-0000-00003C890000}"/>
    <cellStyle name="표준 9 2 2 12" xfId="35126" xr:uid="{00000000-0005-0000-0000-00003D890000}"/>
    <cellStyle name="표준 9 2 2 13" xfId="35127" xr:uid="{00000000-0005-0000-0000-00003E890000}"/>
    <cellStyle name="표준 9 2 2 14" xfId="35128" xr:uid="{00000000-0005-0000-0000-00003F890000}"/>
    <cellStyle name="표준 9 2 2 15" xfId="35129" xr:uid="{00000000-0005-0000-0000-000040890000}"/>
    <cellStyle name="표준 9 2 2 2" xfId="35130" xr:uid="{00000000-0005-0000-0000-000041890000}"/>
    <cellStyle name="표준 9 2 2 2 10" xfId="35131" xr:uid="{00000000-0005-0000-0000-000042890000}"/>
    <cellStyle name="표준 9 2 2 2 11" xfId="35132" xr:uid="{00000000-0005-0000-0000-000043890000}"/>
    <cellStyle name="표준 9 2 2 2 12" xfId="35133" xr:uid="{00000000-0005-0000-0000-000044890000}"/>
    <cellStyle name="표준 9 2 2 2 13" xfId="35134" xr:uid="{00000000-0005-0000-0000-000045890000}"/>
    <cellStyle name="표준 9 2 2 2 14" xfId="35135" xr:uid="{00000000-0005-0000-0000-000046890000}"/>
    <cellStyle name="표준 9 2 2 2 2" xfId="35136" xr:uid="{00000000-0005-0000-0000-000047890000}"/>
    <cellStyle name="표준 9 2 2 2 2 10" xfId="35137" xr:uid="{00000000-0005-0000-0000-000048890000}"/>
    <cellStyle name="표준 9 2 2 2 2 2" xfId="35138" xr:uid="{00000000-0005-0000-0000-000049890000}"/>
    <cellStyle name="표준 9 2 2 2 2 2 2" xfId="35139" xr:uid="{00000000-0005-0000-0000-00004A890000}"/>
    <cellStyle name="표준 9 2 2 2 2 2 2 2" xfId="35140" xr:uid="{00000000-0005-0000-0000-00004B890000}"/>
    <cellStyle name="표준 9 2 2 2 2 2 2 3" xfId="35141" xr:uid="{00000000-0005-0000-0000-00004C890000}"/>
    <cellStyle name="표준 9 2 2 2 2 2 2 4" xfId="35142" xr:uid="{00000000-0005-0000-0000-00004D890000}"/>
    <cellStyle name="표준 9 2 2 2 2 2 2 5" xfId="35143" xr:uid="{00000000-0005-0000-0000-00004E890000}"/>
    <cellStyle name="표준 9 2 2 2 2 2 3" xfId="35144" xr:uid="{00000000-0005-0000-0000-00004F890000}"/>
    <cellStyle name="표준 9 2 2 2 2 2 4" xfId="35145" xr:uid="{00000000-0005-0000-0000-000050890000}"/>
    <cellStyle name="표준 9 2 2 2 2 2 5" xfId="35146" xr:uid="{00000000-0005-0000-0000-000051890000}"/>
    <cellStyle name="표준 9 2 2 2 2 2 6" xfId="35147" xr:uid="{00000000-0005-0000-0000-000052890000}"/>
    <cellStyle name="표준 9 2 2 2 2 2 7" xfId="35148" xr:uid="{00000000-0005-0000-0000-000053890000}"/>
    <cellStyle name="표준 9 2 2 2 2 3" xfId="35149" xr:uid="{00000000-0005-0000-0000-000054890000}"/>
    <cellStyle name="표준 9 2 2 2 2 3 2" xfId="35150" xr:uid="{00000000-0005-0000-0000-000055890000}"/>
    <cellStyle name="표준 9 2 2 2 2 3 3" xfId="35151" xr:uid="{00000000-0005-0000-0000-000056890000}"/>
    <cellStyle name="표준 9 2 2 2 2 3 4" xfId="35152" xr:uid="{00000000-0005-0000-0000-000057890000}"/>
    <cellStyle name="표준 9 2 2 2 2 3 5" xfId="35153" xr:uid="{00000000-0005-0000-0000-000058890000}"/>
    <cellStyle name="표준 9 2 2 2 2 3 6" xfId="35154" xr:uid="{00000000-0005-0000-0000-000059890000}"/>
    <cellStyle name="표준 9 2 2 2 2 4" xfId="35155" xr:uid="{00000000-0005-0000-0000-00005A890000}"/>
    <cellStyle name="표준 9 2 2 2 2 4 2" xfId="35156" xr:uid="{00000000-0005-0000-0000-00005B890000}"/>
    <cellStyle name="표준 9 2 2 2 2 4 3" xfId="35157" xr:uid="{00000000-0005-0000-0000-00005C890000}"/>
    <cellStyle name="표준 9 2 2 2 2 5" xfId="35158" xr:uid="{00000000-0005-0000-0000-00005D890000}"/>
    <cellStyle name="표준 9 2 2 2 2 5 2" xfId="35159" xr:uid="{00000000-0005-0000-0000-00005E890000}"/>
    <cellStyle name="표준 9 2 2 2 2 6" xfId="35160" xr:uid="{00000000-0005-0000-0000-00005F890000}"/>
    <cellStyle name="표준 9 2 2 2 2 7" xfId="35161" xr:uid="{00000000-0005-0000-0000-000060890000}"/>
    <cellStyle name="표준 9 2 2 2 2 8" xfId="35162" xr:uid="{00000000-0005-0000-0000-000061890000}"/>
    <cellStyle name="표준 9 2 2 2 2 9" xfId="35163" xr:uid="{00000000-0005-0000-0000-000062890000}"/>
    <cellStyle name="표준 9 2 2 2 3" xfId="35164" xr:uid="{00000000-0005-0000-0000-000063890000}"/>
    <cellStyle name="표준 9 2 2 2 3 10" xfId="35165" xr:uid="{00000000-0005-0000-0000-000064890000}"/>
    <cellStyle name="표준 9 2 2 2 3 2" xfId="35166" xr:uid="{00000000-0005-0000-0000-000065890000}"/>
    <cellStyle name="표준 9 2 2 2 3 2 2" xfId="35167" xr:uid="{00000000-0005-0000-0000-000066890000}"/>
    <cellStyle name="표준 9 2 2 2 3 2 2 2" xfId="35168" xr:uid="{00000000-0005-0000-0000-000067890000}"/>
    <cellStyle name="표준 9 2 2 2 3 2 2 3" xfId="35169" xr:uid="{00000000-0005-0000-0000-000068890000}"/>
    <cellStyle name="표준 9 2 2 2 3 2 2 4" xfId="35170" xr:uid="{00000000-0005-0000-0000-000069890000}"/>
    <cellStyle name="표준 9 2 2 2 3 2 2 5" xfId="35171" xr:uid="{00000000-0005-0000-0000-00006A890000}"/>
    <cellStyle name="표준 9 2 2 2 3 2 3" xfId="35172" xr:uid="{00000000-0005-0000-0000-00006B890000}"/>
    <cellStyle name="표준 9 2 2 2 3 2 4" xfId="35173" xr:uid="{00000000-0005-0000-0000-00006C890000}"/>
    <cellStyle name="표준 9 2 2 2 3 2 5" xfId="35174" xr:uid="{00000000-0005-0000-0000-00006D890000}"/>
    <cellStyle name="표준 9 2 2 2 3 2 6" xfId="35175" xr:uid="{00000000-0005-0000-0000-00006E890000}"/>
    <cellStyle name="표준 9 2 2 2 3 2 7" xfId="35176" xr:uid="{00000000-0005-0000-0000-00006F890000}"/>
    <cellStyle name="표준 9 2 2 2 3 3" xfId="35177" xr:uid="{00000000-0005-0000-0000-000070890000}"/>
    <cellStyle name="표준 9 2 2 2 3 3 2" xfId="35178" xr:uid="{00000000-0005-0000-0000-000071890000}"/>
    <cellStyle name="표준 9 2 2 2 3 3 3" xfId="35179" xr:uid="{00000000-0005-0000-0000-000072890000}"/>
    <cellStyle name="표준 9 2 2 2 3 3 4" xfId="35180" xr:uid="{00000000-0005-0000-0000-000073890000}"/>
    <cellStyle name="표준 9 2 2 2 3 3 5" xfId="35181" xr:uid="{00000000-0005-0000-0000-000074890000}"/>
    <cellStyle name="표준 9 2 2 2 3 3 6" xfId="35182" xr:uid="{00000000-0005-0000-0000-000075890000}"/>
    <cellStyle name="표준 9 2 2 2 3 4" xfId="35183" xr:uid="{00000000-0005-0000-0000-000076890000}"/>
    <cellStyle name="표준 9 2 2 2 3 4 2" xfId="35184" xr:uid="{00000000-0005-0000-0000-000077890000}"/>
    <cellStyle name="표준 9 2 2 2 3 4 3" xfId="35185" xr:uid="{00000000-0005-0000-0000-000078890000}"/>
    <cellStyle name="표준 9 2 2 2 3 5" xfId="35186" xr:uid="{00000000-0005-0000-0000-000079890000}"/>
    <cellStyle name="표준 9 2 2 2 3 5 2" xfId="35187" xr:uid="{00000000-0005-0000-0000-00007A890000}"/>
    <cellStyle name="표준 9 2 2 2 3 6" xfId="35188" xr:uid="{00000000-0005-0000-0000-00007B890000}"/>
    <cellStyle name="표준 9 2 2 2 3 7" xfId="35189" xr:uid="{00000000-0005-0000-0000-00007C890000}"/>
    <cellStyle name="표준 9 2 2 2 3 8" xfId="35190" xr:uid="{00000000-0005-0000-0000-00007D890000}"/>
    <cellStyle name="표준 9 2 2 2 3 9" xfId="35191" xr:uid="{00000000-0005-0000-0000-00007E890000}"/>
    <cellStyle name="표준 9 2 2 2 4" xfId="35192" xr:uid="{00000000-0005-0000-0000-00007F890000}"/>
    <cellStyle name="표준 9 2 2 2 4 10" xfId="35193" xr:uid="{00000000-0005-0000-0000-000080890000}"/>
    <cellStyle name="표준 9 2 2 2 4 2" xfId="35194" xr:uid="{00000000-0005-0000-0000-000081890000}"/>
    <cellStyle name="표준 9 2 2 2 4 2 2" xfId="35195" xr:uid="{00000000-0005-0000-0000-000082890000}"/>
    <cellStyle name="표준 9 2 2 2 4 2 3" xfId="35196" xr:uid="{00000000-0005-0000-0000-000083890000}"/>
    <cellStyle name="표준 9 2 2 2 4 2 4" xfId="35197" xr:uid="{00000000-0005-0000-0000-000084890000}"/>
    <cellStyle name="표준 9 2 2 2 4 2 5" xfId="35198" xr:uid="{00000000-0005-0000-0000-000085890000}"/>
    <cellStyle name="표준 9 2 2 2 4 2 6" xfId="35199" xr:uid="{00000000-0005-0000-0000-000086890000}"/>
    <cellStyle name="표준 9 2 2 2 4 3" xfId="35200" xr:uid="{00000000-0005-0000-0000-000087890000}"/>
    <cellStyle name="표준 9 2 2 2 4 3 2" xfId="35201" xr:uid="{00000000-0005-0000-0000-000088890000}"/>
    <cellStyle name="표준 9 2 2 2 4 3 3" xfId="35202" xr:uid="{00000000-0005-0000-0000-000089890000}"/>
    <cellStyle name="표준 9 2 2 2 4 4" xfId="35203" xr:uid="{00000000-0005-0000-0000-00008A890000}"/>
    <cellStyle name="표준 9 2 2 2 4 4 2" xfId="35204" xr:uid="{00000000-0005-0000-0000-00008B890000}"/>
    <cellStyle name="표준 9 2 2 2 4 4 3" xfId="35205" xr:uid="{00000000-0005-0000-0000-00008C890000}"/>
    <cellStyle name="표준 9 2 2 2 4 5" xfId="35206" xr:uid="{00000000-0005-0000-0000-00008D890000}"/>
    <cellStyle name="표준 9 2 2 2 4 5 2" xfId="35207" xr:uid="{00000000-0005-0000-0000-00008E890000}"/>
    <cellStyle name="표준 9 2 2 2 4 6" xfId="35208" xr:uid="{00000000-0005-0000-0000-00008F890000}"/>
    <cellStyle name="표준 9 2 2 2 4 7" xfId="35209" xr:uid="{00000000-0005-0000-0000-000090890000}"/>
    <cellStyle name="표준 9 2 2 2 4 8" xfId="35210" xr:uid="{00000000-0005-0000-0000-000091890000}"/>
    <cellStyle name="표준 9 2 2 2 4 9" xfId="35211" xr:uid="{00000000-0005-0000-0000-000092890000}"/>
    <cellStyle name="표준 9 2 2 2 5" xfId="35212" xr:uid="{00000000-0005-0000-0000-000093890000}"/>
    <cellStyle name="표준 9 2 2 2 5 10" xfId="35213" xr:uid="{00000000-0005-0000-0000-000094890000}"/>
    <cellStyle name="표준 9 2 2 2 5 2" xfId="35214" xr:uid="{00000000-0005-0000-0000-000095890000}"/>
    <cellStyle name="표준 9 2 2 2 5 2 2" xfId="35215" xr:uid="{00000000-0005-0000-0000-000096890000}"/>
    <cellStyle name="표준 9 2 2 2 5 2 3" xfId="35216" xr:uid="{00000000-0005-0000-0000-000097890000}"/>
    <cellStyle name="표준 9 2 2 2 5 3" xfId="35217" xr:uid="{00000000-0005-0000-0000-000098890000}"/>
    <cellStyle name="표준 9 2 2 2 5 3 2" xfId="35218" xr:uid="{00000000-0005-0000-0000-000099890000}"/>
    <cellStyle name="표준 9 2 2 2 5 3 3" xfId="35219" xr:uid="{00000000-0005-0000-0000-00009A890000}"/>
    <cellStyle name="표준 9 2 2 2 5 4" xfId="35220" xr:uid="{00000000-0005-0000-0000-00009B890000}"/>
    <cellStyle name="표준 9 2 2 2 5 4 2" xfId="35221" xr:uid="{00000000-0005-0000-0000-00009C890000}"/>
    <cellStyle name="표준 9 2 2 2 5 5" xfId="35222" xr:uid="{00000000-0005-0000-0000-00009D890000}"/>
    <cellStyle name="표준 9 2 2 2 5 5 2" xfId="35223" xr:uid="{00000000-0005-0000-0000-00009E890000}"/>
    <cellStyle name="표준 9 2 2 2 5 6" xfId="35224" xr:uid="{00000000-0005-0000-0000-00009F890000}"/>
    <cellStyle name="표준 9 2 2 2 5 7" xfId="35225" xr:uid="{00000000-0005-0000-0000-0000A0890000}"/>
    <cellStyle name="표준 9 2 2 2 5 8" xfId="35226" xr:uid="{00000000-0005-0000-0000-0000A1890000}"/>
    <cellStyle name="표준 9 2 2 2 5 9" xfId="35227" xr:uid="{00000000-0005-0000-0000-0000A2890000}"/>
    <cellStyle name="표준 9 2 2 2 6" xfId="35228" xr:uid="{00000000-0005-0000-0000-0000A3890000}"/>
    <cellStyle name="표준 9 2 2 2 6 2" xfId="35229" xr:uid="{00000000-0005-0000-0000-0000A4890000}"/>
    <cellStyle name="표준 9 2 2 2 6 3" xfId="35230" xr:uid="{00000000-0005-0000-0000-0000A5890000}"/>
    <cellStyle name="표준 9 2 2 2 7" xfId="35231" xr:uid="{00000000-0005-0000-0000-0000A6890000}"/>
    <cellStyle name="표준 9 2 2 2 7 2" xfId="35232" xr:uid="{00000000-0005-0000-0000-0000A7890000}"/>
    <cellStyle name="표준 9 2 2 2 7 3" xfId="35233" xr:uid="{00000000-0005-0000-0000-0000A8890000}"/>
    <cellStyle name="표준 9 2 2 2 8" xfId="35234" xr:uid="{00000000-0005-0000-0000-0000A9890000}"/>
    <cellStyle name="표준 9 2 2 2 8 2" xfId="35235" xr:uid="{00000000-0005-0000-0000-0000AA890000}"/>
    <cellStyle name="표준 9 2 2 2 8 3" xfId="35236" xr:uid="{00000000-0005-0000-0000-0000AB890000}"/>
    <cellStyle name="표준 9 2 2 2 9" xfId="35237" xr:uid="{00000000-0005-0000-0000-0000AC890000}"/>
    <cellStyle name="표준 9 2 2 2 9 2" xfId="35238" xr:uid="{00000000-0005-0000-0000-0000AD890000}"/>
    <cellStyle name="표준 9 2 2 3" xfId="35239" xr:uid="{00000000-0005-0000-0000-0000AE890000}"/>
    <cellStyle name="표준 9 2 2 3 10" xfId="35240" xr:uid="{00000000-0005-0000-0000-0000AF890000}"/>
    <cellStyle name="표준 9 2 2 3 2" xfId="35241" xr:uid="{00000000-0005-0000-0000-0000B0890000}"/>
    <cellStyle name="표준 9 2 2 3 2 2" xfId="35242" xr:uid="{00000000-0005-0000-0000-0000B1890000}"/>
    <cellStyle name="표준 9 2 2 3 2 2 2" xfId="35243" xr:uid="{00000000-0005-0000-0000-0000B2890000}"/>
    <cellStyle name="표준 9 2 2 3 2 2 3" xfId="35244" xr:uid="{00000000-0005-0000-0000-0000B3890000}"/>
    <cellStyle name="표준 9 2 2 3 2 2 4" xfId="35245" xr:uid="{00000000-0005-0000-0000-0000B4890000}"/>
    <cellStyle name="표준 9 2 2 3 2 2 5" xfId="35246" xr:uid="{00000000-0005-0000-0000-0000B5890000}"/>
    <cellStyle name="표준 9 2 2 3 2 3" xfId="35247" xr:uid="{00000000-0005-0000-0000-0000B6890000}"/>
    <cellStyle name="표준 9 2 2 3 2 4" xfId="35248" xr:uid="{00000000-0005-0000-0000-0000B7890000}"/>
    <cellStyle name="표준 9 2 2 3 2 5" xfId="35249" xr:uid="{00000000-0005-0000-0000-0000B8890000}"/>
    <cellStyle name="표준 9 2 2 3 2 6" xfId="35250" xr:uid="{00000000-0005-0000-0000-0000B9890000}"/>
    <cellStyle name="표준 9 2 2 3 2 7" xfId="35251" xr:uid="{00000000-0005-0000-0000-0000BA890000}"/>
    <cellStyle name="표준 9 2 2 3 3" xfId="35252" xr:uid="{00000000-0005-0000-0000-0000BB890000}"/>
    <cellStyle name="표준 9 2 2 3 3 2" xfId="35253" xr:uid="{00000000-0005-0000-0000-0000BC890000}"/>
    <cellStyle name="표준 9 2 2 3 3 3" xfId="35254" xr:uid="{00000000-0005-0000-0000-0000BD890000}"/>
    <cellStyle name="표준 9 2 2 3 3 4" xfId="35255" xr:uid="{00000000-0005-0000-0000-0000BE890000}"/>
    <cellStyle name="표준 9 2 2 3 3 5" xfId="35256" xr:uid="{00000000-0005-0000-0000-0000BF890000}"/>
    <cellStyle name="표준 9 2 2 3 3 6" xfId="35257" xr:uid="{00000000-0005-0000-0000-0000C0890000}"/>
    <cellStyle name="표준 9 2 2 3 4" xfId="35258" xr:uid="{00000000-0005-0000-0000-0000C1890000}"/>
    <cellStyle name="표준 9 2 2 3 4 2" xfId="35259" xr:uid="{00000000-0005-0000-0000-0000C2890000}"/>
    <cellStyle name="표준 9 2 2 3 4 3" xfId="35260" xr:uid="{00000000-0005-0000-0000-0000C3890000}"/>
    <cellStyle name="표준 9 2 2 3 5" xfId="35261" xr:uid="{00000000-0005-0000-0000-0000C4890000}"/>
    <cellStyle name="표준 9 2 2 3 5 2" xfId="35262" xr:uid="{00000000-0005-0000-0000-0000C5890000}"/>
    <cellStyle name="표준 9 2 2 3 6" xfId="35263" xr:uid="{00000000-0005-0000-0000-0000C6890000}"/>
    <cellStyle name="표준 9 2 2 3 7" xfId="35264" xr:uid="{00000000-0005-0000-0000-0000C7890000}"/>
    <cellStyle name="표준 9 2 2 3 8" xfId="35265" xr:uid="{00000000-0005-0000-0000-0000C8890000}"/>
    <cellStyle name="표준 9 2 2 3 9" xfId="35266" xr:uid="{00000000-0005-0000-0000-0000C9890000}"/>
    <cellStyle name="표준 9 2 2 4" xfId="35267" xr:uid="{00000000-0005-0000-0000-0000CA890000}"/>
    <cellStyle name="표준 9 2 2 4 10" xfId="35268" xr:uid="{00000000-0005-0000-0000-0000CB890000}"/>
    <cellStyle name="표준 9 2 2 4 2" xfId="35269" xr:uid="{00000000-0005-0000-0000-0000CC890000}"/>
    <cellStyle name="표준 9 2 2 4 2 2" xfId="35270" xr:uid="{00000000-0005-0000-0000-0000CD890000}"/>
    <cellStyle name="표준 9 2 2 4 2 2 2" xfId="35271" xr:uid="{00000000-0005-0000-0000-0000CE890000}"/>
    <cellStyle name="표준 9 2 2 4 2 2 3" xfId="35272" xr:uid="{00000000-0005-0000-0000-0000CF890000}"/>
    <cellStyle name="표준 9 2 2 4 2 2 4" xfId="35273" xr:uid="{00000000-0005-0000-0000-0000D0890000}"/>
    <cellStyle name="표준 9 2 2 4 2 2 5" xfId="35274" xr:uid="{00000000-0005-0000-0000-0000D1890000}"/>
    <cellStyle name="표준 9 2 2 4 2 3" xfId="35275" xr:uid="{00000000-0005-0000-0000-0000D2890000}"/>
    <cellStyle name="표준 9 2 2 4 2 4" xfId="35276" xr:uid="{00000000-0005-0000-0000-0000D3890000}"/>
    <cellStyle name="표준 9 2 2 4 2 5" xfId="35277" xr:uid="{00000000-0005-0000-0000-0000D4890000}"/>
    <cellStyle name="표준 9 2 2 4 2 6" xfId="35278" xr:uid="{00000000-0005-0000-0000-0000D5890000}"/>
    <cellStyle name="표준 9 2 2 4 2 7" xfId="35279" xr:uid="{00000000-0005-0000-0000-0000D6890000}"/>
    <cellStyle name="표준 9 2 2 4 3" xfId="35280" xr:uid="{00000000-0005-0000-0000-0000D7890000}"/>
    <cellStyle name="표준 9 2 2 4 3 2" xfId="35281" xr:uid="{00000000-0005-0000-0000-0000D8890000}"/>
    <cellStyle name="표준 9 2 2 4 3 3" xfId="35282" xr:uid="{00000000-0005-0000-0000-0000D9890000}"/>
    <cellStyle name="표준 9 2 2 4 3 4" xfId="35283" xr:uid="{00000000-0005-0000-0000-0000DA890000}"/>
    <cellStyle name="표준 9 2 2 4 3 5" xfId="35284" xr:uid="{00000000-0005-0000-0000-0000DB890000}"/>
    <cellStyle name="표준 9 2 2 4 3 6" xfId="35285" xr:uid="{00000000-0005-0000-0000-0000DC890000}"/>
    <cellStyle name="표준 9 2 2 4 4" xfId="35286" xr:uid="{00000000-0005-0000-0000-0000DD890000}"/>
    <cellStyle name="표준 9 2 2 4 4 2" xfId="35287" xr:uid="{00000000-0005-0000-0000-0000DE890000}"/>
    <cellStyle name="표준 9 2 2 4 4 3" xfId="35288" xr:uid="{00000000-0005-0000-0000-0000DF890000}"/>
    <cellStyle name="표준 9 2 2 4 5" xfId="35289" xr:uid="{00000000-0005-0000-0000-0000E0890000}"/>
    <cellStyle name="표준 9 2 2 4 5 2" xfId="35290" xr:uid="{00000000-0005-0000-0000-0000E1890000}"/>
    <cellStyle name="표준 9 2 2 4 6" xfId="35291" xr:uid="{00000000-0005-0000-0000-0000E2890000}"/>
    <cellStyle name="표준 9 2 2 4 7" xfId="35292" xr:uid="{00000000-0005-0000-0000-0000E3890000}"/>
    <cellStyle name="표준 9 2 2 4 8" xfId="35293" xr:uid="{00000000-0005-0000-0000-0000E4890000}"/>
    <cellStyle name="표준 9 2 2 4 9" xfId="35294" xr:uid="{00000000-0005-0000-0000-0000E5890000}"/>
    <cellStyle name="표준 9 2 2 5" xfId="35295" xr:uid="{00000000-0005-0000-0000-0000E6890000}"/>
    <cellStyle name="표준 9 2 2 5 10" xfId="35296" xr:uid="{00000000-0005-0000-0000-0000E7890000}"/>
    <cellStyle name="표준 9 2 2 5 2" xfId="35297" xr:uid="{00000000-0005-0000-0000-0000E8890000}"/>
    <cellStyle name="표준 9 2 2 5 2 2" xfId="35298" xr:uid="{00000000-0005-0000-0000-0000E9890000}"/>
    <cellStyle name="표준 9 2 2 5 2 3" xfId="35299" xr:uid="{00000000-0005-0000-0000-0000EA890000}"/>
    <cellStyle name="표준 9 2 2 5 2 4" xfId="35300" xr:uid="{00000000-0005-0000-0000-0000EB890000}"/>
    <cellStyle name="표준 9 2 2 5 2 5" xfId="35301" xr:uid="{00000000-0005-0000-0000-0000EC890000}"/>
    <cellStyle name="표준 9 2 2 5 2 6" xfId="35302" xr:uid="{00000000-0005-0000-0000-0000ED890000}"/>
    <cellStyle name="표준 9 2 2 5 3" xfId="35303" xr:uid="{00000000-0005-0000-0000-0000EE890000}"/>
    <cellStyle name="표준 9 2 2 5 3 2" xfId="35304" xr:uid="{00000000-0005-0000-0000-0000EF890000}"/>
    <cellStyle name="표준 9 2 2 5 3 3" xfId="35305" xr:uid="{00000000-0005-0000-0000-0000F0890000}"/>
    <cellStyle name="표준 9 2 2 5 4" xfId="35306" xr:uid="{00000000-0005-0000-0000-0000F1890000}"/>
    <cellStyle name="표준 9 2 2 5 4 2" xfId="35307" xr:uid="{00000000-0005-0000-0000-0000F2890000}"/>
    <cellStyle name="표준 9 2 2 5 4 3" xfId="35308" xr:uid="{00000000-0005-0000-0000-0000F3890000}"/>
    <cellStyle name="표준 9 2 2 5 5" xfId="35309" xr:uid="{00000000-0005-0000-0000-0000F4890000}"/>
    <cellStyle name="표준 9 2 2 5 5 2" xfId="35310" xr:uid="{00000000-0005-0000-0000-0000F5890000}"/>
    <cellStyle name="표준 9 2 2 5 6" xfId="35311" xr:uid="{00000000-0005-0000-0000-0000F6890000}"/>
    <cellStyle name="표준 9 2 2 5 7" xfId="35312" xr:uid="{00000000-0005-0000-0000-0000F7890000}"/>
    <cellStyle name="표준 9 2 2 5 8" xfId="35313" xr:uid="{00000000-0005-0000-0000-0000F8890000}"/>
    <cellStyle name="표준 9 2 2 5 9" xfId="35314" xr:uid="{00000000-0005-0000-0000-0000F9890000}"/>
    <cellStyle name="표준 9 2 2 6" xfId="35315" xr:uid="{00000000-0005-0000-0000-0000FA890000}"/>
    <cellStyle name="표준 9 2 2 6 10" xfId="35316" xr:uid="{00000000-0005-0000-0000-0000FB890000}"/>
    <cellStyle name="표준 9 2 2 6 2" xfId="35317" xr:uid="{00000000-0005-0000-0000-0000FC890000}"/>
    <cellStyle name="표준 9 2 2 6 2 2" xfId="35318" xr:uid="{00000000-0005-0000-0000-0000FD890000}"/>
    <cellStyle name="표준 9 2 2 6 2 3" xfId="35319" xr:uid="{00000000-0005-0000-0000-0000FE890000}"/>
    <cellStyle name="표준 9 2 2 6 3" xfId="35320" xr:uid="{00000000-0005-0000-0000-0000FF890000}"/>
    <cellStyle name="표준 9 2 2 6 3 2" xfId="35321" xr:uid="{00000000-0005-0000-0000-0000008A0000}"/>
    <cellStyle name="표준 9 2 2 6 3 3" xfId="35322" xr:uid="{00000000-0005-0000-0000-0000018A0000}"/>
    <cellStyle name="표준 9 2 2 6 4" xfId="35323" xr:uid="{00000000-0005-0000-0000-0000028A0000}"/>
    <cellStyle name="표준 9 2 2 6 4 2" xfId="35324" xr:uid="{00000000-0005-0000-0000-0000038A0000}"/>
    <cellStyle name="표준 9 2 2 6 5" xfId="35325" xr:uid="{00000000-0005-0000-0000-0000048A0000}"/>
    <cellStyle name="표준 9 2 2 6 5 2" xfId="35326" xr:uid="{00000000-0005-0000-0000-0000058A0000}"/>
    <cellStyle name="표준 9 2 2 6 6" xfId="35327" xr:uid="{00000000-0005-0000-0000-0000068A0000}"/>
    <cellStyle name="표준 9 2 2 6 7" xfId="35328" xr:uid="{00000000-0005-0000-0000-0000078A0000}"/>
    <cellStyle name="표준 9 2 2 6 8" xfId="35329" xr:uid="{00000000-0005-0000-0000-0000088A0000}"/>
    <cellStyle name="표준 9 2 2 6 9" xfId="35330" xr:uid="{00000000-0005-0000-0000-0000098A0000}"/>
    <cellStyle name="표준 9 2 2 7" xfId="35331" xr:uid="{00000000-0005-0000-0000-00000A8A0000}"/>
    <cellStyle name="표준 9 2 2 7 2" xfId="35332" xr:uid="{00000000-0005-0000-0000-00000B8A0000}"/>
    <cellStyle name="표준 9 2 2 7 3" xfId="35333" xr:uid="{00000000-0005-0000-0000-00000C8A0000}"/>
    <cellStyle name="표준 9 2 2 8" xfId="35334" xr:uid="{00000000-0005-0000-0000-00000D8A0000}"/>
    <cellStyle name="표준 9 2 2 8 2" xfId="35335" xr:uid="{00000000-0005-0000-0000-00000E8A0000}"/>
    <cellStyle name="표준 9 2 2 8 3" xfId="35336" xr:uid="{00000000-0005-0000-0000-00000F8A0000}"/>
    <cellStyle name="표준 9 2 2 9" xfId="35337" xr:uid="{00000000-0005-0000-0000-0000108A0000}"/>
    <cellStyle name="표준 9 2 2 9 2" xfId="35338" xr:uid="{00000000-0005-0000-0000-0000118A0000}"/>
    <cellStyle name="표준 9 2 2 9 3" xfId="35339" xr:uid="{00000000-0005-0000-0000-0000128A0000}"/>
    <cellStyle name="표준 9 2 3" xfId="35340" xr:uid="{00000000-0005-0000-0000-0000138A0000}"/>
    <cellStyle name="표준 9 2 3 10" xfId="35341" xr:uid="{00000000-0005-0000-0000-0000148A0000}"/>
    <cellStyle name="표준 9 2 3 10 2" xfId="35342" xr:uid="{00000000-0005-0000-0000-0000158A0000}"/>
    <cellStyle name="표준 9 2 3 11" xfId="35343" xr:uid="{00000000-0005-0000-0000-0000168A0000}"/>
    <cellStyle name="표준 9 2 3 12" xfId="35344" xr:uid="{00000000-0005-0000-0000-0000178A0000}"/>
    <cellStyle name="표준 9 2 3 13" xfId="35345" xr:uid="{00000000-0005-0000-0000-0000188A0000}"/>
    <cellStyle name="표준 9 2 3 14" xfId="35346" xr:uid="{00000000-0005-0000-0000-0000198A0000}"/>
    <cellStyle name="표준 9 2 3 15" xfId="35347" xr:uid="{00000000-0005-0000-0000-00001A8A0000}"/>
    <cellStyle name="표준 9 2 3 2" xfId="35348" xr:uid="{00000000-0005-0000-0000-00001B8A0000}"/>
    <cellStyle name="표준 9 2 3 2 10" xfId="35349" xr:uid="{00000000-0005-0000-0000-00001C8A0000}"/>
    <cellStyle name="표준 9 2 3 2 11" xfId="35350" xr:uid="{00000000-0005-0000-0000-00001D8A0000}"/>
    <cellStyle name="표준 9 2 3 2 12" xfId="35351" xr:uid="{00000000-0005-0000-0000-00001E8A0000}"/>
    <cellStyle name="표준 9 2 3 2 2" xfId="35352" xr:uid="{00000000-0005-0000-0000-00001F8A0000}"/>
    <cellStyle name="표준 9 2 3 2 2 10" xfId="35353" xr:uid="{00000000-0005-0000-0000-0000208A0000}"/>
    <cellStyle name="표준 9 2 3 2 2 2" xfId="35354" xr:uid="{00000000-0005-0000-0000-0000218A0000}"/>
    <cellStyle name="표준 9 2 3 2 2 2 2" xfId="35355" xr:uid="{00000000-0005-0000-0000-0000228A0000}"/>
    <cellStyle name="표준 9 2 3 2 2 2 2 2" xfId="35356" xr:uid="{00000000-0005-0000-0000-0000238A0000}"/>
    <cellStyle name="표준 9 2 3 2 2 2 2 3" xfId="35357" xr:uid="{00000000-0005-0000-0000-0000248A0000}"/>
    <cellStyle name="표준 9 2 3 2 2 2 2 4" xfId="35358" xr:uid="{00000000-0005-0000-0000-0000258A0000}"/>
    <cellStyle name="표준 9 2 3 2 2 2 2 5" xfId="35359" xr:uid="{00000000-0005-0000-0000-0000268A0000}"/>
    <cellStyle name="표준 9 2 3 2 2 2 3" xfId="35360" xr:uid="{00000000-0005-0000-0000-0000278A0000}"/>
    <cellStyle name="표준 9 2 3 2 2 2 4" xfId="35361" xr:uid="{00000000-0005-0000-0000-0000288A0000}"/>
    <cellStyle name="표준 9 2 3 2 2 2 5" xfId="35362" xr:uid="{00000000-0005-0000-0000-0000298A0000}"/>
    <cellStyle name="표준 9 2 3 2 2 2 6" xfId="35363" xr:uid="{00000000-0005-0000-0000-00002A8A0000}"/>
    <cellStyle name="표준 9 2 3 2 2 2 7" xfId="35364" xr:uid="{00000000-0005-0000-0000-00002B8A0000}"/>
    <cellStyle name="표준 9 2 3 2 2 3" xfId="35365" xr:uid="{00000000-0005-0000-0000-00002C8A0000}"/>
    <cellStyle name="표준 9 2 3 2 2 3 2" xfId="35366" xr:uid="{00000000-0005-0000-0000-00002D8A0000}"/>
    <cellStyle name="표준 9 2 3 2 2 3 3" xfId="35367" xr:uid="{00000000-0005-0000-0000-00002E8A0000}"/>
    <cellStyle name="표준 9 2 3 2 2 3 4" xfId="35368" xr:uid="{00000000-0005-0000-0000-00002F8A0000}"/>
    <cellStyle name="표준 9 2 3 2 2 3 5" xfId="35369" xr:uid="{00000000-0005-0000-0000-0000308A0000}"/>
    <cellStyle name="표준 9 2 3 2 2 3 6" xfId="35370" xr:uid="{00000000-0005-0000-0000-0000318A0000}"/>
    <cellStyle name="표준 9 2 3 2 2 4" xfId="35371" xr:uid="{00000000-0005-0000-0000-0000328A0000}"/>
    <cellStyle name="표준 9 2 3 2 2 4 2" xfId="35372" xr:uid="{00000000-0005-0000-0000-0000338A0000}"/>
    <cellStyle name="표준 9 2 3 2 2 5" xfId="35373" xr:uid="{00000000-0005-0000-0000-0000348A0000}"/>
    <cellStyle name="표준 9 2 3 2 2 5 2" xfId="35374" xr:uid="{00000000-0005-0000-0000-0000358A0000}"/>
    <cellStyle name="표준 9 2 3 2 2 6" xfId="35375" xr:uid="{00000000-0005-0000-0000-0000368A0000}"/>
    <cellStyle name="표준 9 2 3 2 2 7" xfId="35376" xr:uid="{00000000-0005-0000-0000-0000378A0000}"/>
    <cellStyle name="표준 9 2 3 2 2 8" xfId="35377" xr:uid="{00000000-0005-0000-0000-0000388A0000}"/>
    <cellStyle name="표준 9 2 3 2 2 9" xfId="35378" xr:uid="{00000000-0005-0000-0000-0000398A0000}"/>
    <cellStyle name="표준 9 2 3 2 3" xfId="35379" xr:uid="{00000000-0005-0000-0000-00003A8A0000}"/>
    <cellStyle name="표준 9 2 3 2 3 10" xfId="35380" xr:uid="{00000000-0005-0000-0000-00003B8A0000}"/>
    <cellStyle name="표준 9 2 3 2 3 2" xfId="35381" xr:uid="{00000000-0005-0000-0000-00003C8A0000}"/>
    <cellStyle name="표준 9 2 3 2 3 2 2" xfId="35382" xr:uid="{00000000-0005-0000-0000-00003D8A0000}"/>
    <cellStyle name="표준 9 2 3 2 3 2 3" xfId="35383" xr:uid="{00000000-0005-0000-0000-00003E8A0000}"/>
    <cellStyle name="표준 9 2 3 2 3 2 4" xfId="35384" xr:uid="{00000000-0005-0000-0000-00003F8A0000}"/>
    <cellStyle name="표준 9 2 3 2 3 2 5" xfId="35385" xr:uid="{00000000-0005-0000-0000-0000408A0000}"/>
    <cellStyle name="표준 9 2 3 2 3 2 6" xfId="35386" xr:uid="{00000000-0005-0000-0000-0000418A0000}"/>
    <cellStyle name="표준 9 2 3 2 3 3" xfId="35387" xr:uid="{00000000-0005-0000-0000-0000428A0000}"/>
    <cellStyle name="표준 9 2 3 2 3 3 2" xfId="35388" xr:uid="{00000000-0005-0000-0000-0000438A0000}"/>
    <cellStyle name="표준 9 2 3 2 3 4" xfId="35389" xr:uid="{00000000-0005-0000-0000-0000448A0000}"/>
    <cellStyle name="표준 9 2 3 2 3 4 2" xfId="35390" xr:uid="{00000000-0005-0000-0000-0000458A0000}"/>
    <cellStyle name="표준 9 2 3 2 3 5" xfId="35391" xr:uid="{00000000-0005-0000-0000-0000468A0000}"/>
    <cellStyle name="표준 9 2 3 2 3 5 2" xfId="35392" xr:uid="{00000000-0005-0000-0000-0000478A0000}"/>
    <cellStyle name="표준 9 2 3 2 3 6" xfId="35393" xr:uid="{00000000-0005-0000-0000-0000488A0000}"/>
    <cellStyle name="표준 9 2 3 2 3 7" xfId="35394" xr:uid="{00000000-0005-0000-0000-0000498A0000}"/>
    <cellStyle name="표준 9 2 3 2 3 8" xfId="35395" xr:uid="{00000000-0005-0000-0000-00004A8A0000}"/>
    <cellStyle name="표준 9 2 3 2 3 9" xfId="35396" xr:uid="{00000000-0005-0000-0000-00004B8A0000}"/>
    <cellStyle name="표준 9 2 3 2 4" xfId="35397" xr:uid="{00000000-0005-0000-0000-00004C8A0000}"/>
    <cellStyle name="표준 9 2 3 2 4 2" xfId="35398" xr:uid="{00000000-0005-0000-0000-00004D8A0000}"/>
    <cellStyle name="표준 9 2 3 2 4 3" xfId="35399" xr:uid="{00000000-0005-0000-0000-00004E8A0000}"/>
    <cellStyle name="표준 9 2 3 2 4 4" xfId="35400" xr:uid="{00000000-0005-0000-0000-00004F8A0000}"/>
    <cellStyle name="표준 9 2 3 2 4 5" xfId="35401" xr:uid="{00000000-0005-0000-0000-0000508A0000}"/>
    <cellStyle name="표준 9 2 3 2 4 6" xfId="35402" xr:uid="{00000000-0005-0000-0000-0000518A0000}"/>
    <cellStyle name="표준 9 2 3 2 5" xfId="35403" xr:uid="{00000000-0005-0000-0000-0000528A0000}"/>
    <cellStyle name="표준 9 2 3 2 5 2" xfId="35404" xr:uid="{00000000-0005-0000-0000-0000538A0000}"/>
    <cellStyle name="표준 9 2 3 2 6" xfId="35405" xr:uid="{00000000-0005-0000-0000-0000548A0000}"/>
    <cellStyle name="표준 9 2 3 2 6 2" xfId="35406" xr:uid="{00000000-0005-0000-0000-0000558A0000}"/>
    <cellStyle name="표준 9 2 3 2 7" xfId="35407" xr:uid="{00000000-0005-0000-0000-0000568A0000}"/>
    <cellStyle name="표준 9 2 3 2 7 2" xfId="35408" xr:uid="{00000000-0005-0000-0000-0000578A0000}"/>
    <cellStyle name="표준 9 2 3 2 8" xfId="35409" xr:uid="{00000000-0005-0000-0000-0000588A0000}"/>
    <cellStyle name="표준 9 2 3 2 9" xfId="35410" xr:uid="{00000000-0005-0000-0000-0000598A0000}"/>
    <cellStyle name="표준 9 2 3 3" xfId="35411" xr:uid="{00000000-0005-0000-0000-00005A8A0000}"/>
    <cellStyle name="표준 9 2 3 3 10" xfId="35412" xr:uid="{00000000-0005-0000-0000-00005B8A0000}"/>
    <cellStyle name="표준 9 2 3 3 2" xfId="35413" xr:uid="{00000000-0005-0000-0000-00005C8A0000}"/>
    <cellStyle name="표준 9 2 3 3 2 2" xfId="35414" xr:uid="{00000000-0005-0000-0000-00005D8A0000}"/>
    <cellStyle name="표준 9 2 3 3 2 2 2" xfId="35415" xr:uid="{00000000-0005-0000-0000-00005E8A0000}"/>
    <cellStyle name="표준 9 2 3 3 2 2 3" xfId="35416" xr:uid="{00000000-0005-0000-0000-00005F8A0000}"/>
    <cellStyle name="표준 9 2 3 3 2 2 4" xfId="35417" xr:uid="{00000000-0005-0000-0000-0000608A0000}"/>
    <cellStyle name="표준 9 2 3 3 2 2 5" xfId="35418" xr:uid="{00000000-0005-0000-0000-0000618A0000}"/>
    <cellStyle name="표준 9 2 3 3 2 3" xfId="35419" xr:uid="{00000000-0005-0000-0000-0000628A0000}"/>
    <cellStyle name="표준 9 2 3 3 2 4" xfId="35420" xr:uid="{00000000-0005-0000-0000-0000638A0000}"/>
    <cellStyle name="표준 9 2 3 3 2 5" xfId="35421" xr:uid="{00000000-0005-0000-0000-0000648A0000}"/>
    <cellStyle name="표준 9 2 3 3 2 6" xfId="35422" xr:uid="{00000000-0005-0000-0000-0000658A0000}"/>
    <cellStyle name="표준 9 2 3 3 2 7" xfId="35423" xr:uid="{00000000-0005-0000-0000-0000668A0000}"/>
    <cellStyle name="표준 9 2 3 3 3" xfId="35424" xr:uid="{00000000-0005-0000-0000-0000678A0000}"/>
    <cellStyle name="표준 9 2 3 3 3 2" xfId="35425" xr:uid="{00000000-0005-0000-0000-0000688A0000}"/>
    <cellStyle name="표준 9 2 3 3 3 3" xfId="35426" xr:uid="{00000000-0005-0000-0000-0000698A0000}"/>
    <cellStyle name="표준 9 2 3 3 3 4" xfId="35427" xr:uid="{00000000-0005-0000-0000-00006A8A0000}"/>
    <cellStyle name="표준 9 2 3 3 3 5" xfId="35428" xr:uid="{00000000-0005-0000-0000-00006B8A0000}"/>
    <cellStyle name="표준 9 2 3 3 3 6" xfId="35429" xr:uid="{00000000-0005-0000-0000-00006C8A0000}"/>
    <cellStyle name="표준 9 2 3 3 4" xfId="35430" xr:uid="{00000000-0005-0000-0000-00006D8A0000}"/>
    <cellStyle name="표준 9 2 3 3 4 2" xfId="35431" xr:uid="{00000000-0005-0000-0000-00006E8A0000}"/>
    <cellStyle name="표준 9 2 3 3 4 3" xfId="35432" xr:uid="{00000000-0005-0000-0000-00006F8A0000}"/>
    <cellStyle name="표준 9 2 3 3 5" xfId="35433" xr:uid="{00000000-0005-0000-0000-0000708A0000}"/>
    <cellStyle name="표준 9 2 3 3 5 2" xfId="35434" xr:uid="{00000000-0005-0000-0000-0000718A0000}"/>
    <cellStyle name="표준 9 2 3 3 6" xfId="35435" xr:uid="{00000000-0005-0000-0000-0000728A0000}"/>
    <cellStyle name="표준 9 2 3 3 7" xfId="35436" xr:uid="{00000000-0005-0000-0000-0000738A0000}"/>
    <cellStyle name="표준 9 2 3 3 8" xfId="35437" xr:uid="{00000000-0005-0000-0000-0000748A0000}"/>
    <cellStyle name="표준 9 2 3 3 9" xfId="35438" xr:uid="{00000000-0005-0000-0000-0000758A0000}"/>
    <cellStyle name="표준 9 2 3 4" xfId="35439" xr:uid="{00000000-0005-0000-0000-0000768A0000}"/>
    <cellStyle name="표준 9 2 3 4 10" xfId="35440" xr:uid="{00000000-0005-0000-0000-0000778A0000}"/>
    <cellStyle name="표준 9 2 3 4 2" xfId="35441" xr:uid="{00000000-0005-0000-0000-0000788A0000}"/>
    <cellStyle name="표준 9 2 3 4 2 2" xfId="35442" xr:uid="{00000000-0005-0000-0000-0000798A0000}"/>
    <cellStyle name="표준 9 2 3 4 2 2 2" xfId="35443" xr:uid="{00000000-0005-0000-0000-00007A8A0000}"/>
    <cellStyle name="표준 9 2 3 4 2 2 3" xfId="35444" xr:uid="{00000000-0005-0000-0000-00007B8A0000}"/>
    <cellStyle name="표준 9 2 3 4 2 2 4" xfId="35445" xr:uid="{00000000-0005-0000-0000-00007C8A0000}"/>
    <cellStyle name="표준 9 2 3 4 2 2 5" xfId="35446" xr:uid="{00000000-0005-0000-0000-00007D8A0000}"/>
    <cellStyle name="표준 9 2 3 4 2 3" xfId="35447" xr:uid="{00000000-0005-0000-0000-00007E8A0000}"/>
    <cellStyle name="표준 9 2 3 4 2 4" xfId="35448" xr:uid="{00000000-0005-0000-0000-00007F8A0000}"/>
    <cellStyle name="표준 9 2 3 4 2 5" xfId="35449" xr:uid="{00000000-0005-0000-0000-0000808A0000}"/>
    <cellStyle name="표준 9 2 3 4 2 6" xfId="35450" xr:uid="{00000000-0005-0000-0000-0000818A0000}"/>
    <cellStyle name="표준 9 2 3 4 2 7" xfId="35451" xr:uid="{00000000-0005-0000-0000-0000828A0000}"/>
    <cellStyle name="표준 9 2 3 4 3" xfId="35452" xr:uid="{00000000-0005-0000-0000-0000838A0000}"/>
    <cellStyle name="표준 9 2 3 4 3 2" xfId="35453" xr:uid="{00000000-0005-0000-0000-0000848A0000}"/>
    <cellStyle name="표준 9 2 3 4 3 3" xfId="35454" xr:uid="{00000000-0005-0000-0000-0000858A0000}"/>
    <cellStyle name="표준 9 2 3 4 3 4" xfId="35455" xr:uid="{00000000-0005-0000-0000-0000868A0000}"/>
    <cellStyle name="표준 9 2 3 4 3 5" xfId="35456" xr:uid="{00000000-0005-0000-0000-0000878A0000}"/>
    <cellStyle name="표준 9 2 3 4 3 6" xfId="35457" xr:uid="{00000000-0005-0000-0000-0000888A0000}"/>
    <cellStyle name="표준 9 2 3 4 4" xfId="35458" xr:uid="{00000000-0005-0000-0000-0000898A0000}"/>
    <cellStyle name="표준 9 2 3 4 4 2" xfId="35459" xr:uid="{00000000-0005-0000-0000-00008A8A0000}"/>
    <cellStyle name="표준 9 2 3 4 4 3" xfId="35460" xr:uid="{00000000-0005-0000-0000-00008B8A0000}"/>
    <cellStyle name="표준 9 2 3 4 5" xfId="35461" xr:uid="{00000000-0005-0000-0000-00008C8A0000}"/>
    <cellStyle name="표준 9 2 3 4 5 2" xfId="35462" xr:uid="{00000000-0005-0000-0000-00008D8A0000}"/>
    <cellStyle name="표준 9 2 3 4 6" xfId="35463" xr:uid="{00000000-0005-0000-0000-00008E8A0000}"/>
    <cellStyle name="표준 9 2 3 4 7" xfId="35464" xr:uid="{00000000-0005-0000-0000-00008F8A0000}"/>
    <cellStyle name="표준 9 2 3 4 8" xfId="35465" xr:uid="{00000000-0005-0000-0000-0000908A0000}"/>
    <cellStyle name="표준 9 2 3 4 9" xfId="35466" xr:uid="{00000000-0005-0000-0000-0000918A0000}"/>
    <cellStyle name="표준 9 2 3 5" xfId="35467" xr:uid="{00000000-0005-0000-0000-0000928A0000}"/>
    <cellStyle name="표준 9 2 3 5 10" xfId="35468" xr:uid="{00000000-0005-0000-0000-0000938A0000}"/>
    <cellStyle name="표준 9 2 3 5 2" xfId="35469" xr:uid="{00000000-0005-0000-0000-0000948A0000}"/>
    <cellStyle name="표준 9 2 3 5 2 2" xfId="35470" xr:uid="{00000000-0005-0000-0000-0000958A0000}"/>
    <cellStyle name="표준 9 2 3 5 2 3" xfId="35471" xr:uid="{00000000-0005-0000-0000-0000968A0000}"/>
    <cellStyle name="표준 9 2 3 5 2 4" xfId="35472" xr:uid="{00000000-0005-0000-0000-0000978A0000}"/>
    <cellStyle name="표준 9 2 3 5 2 5" xfId="35473" xr:uid="{00000000-0005-0000-0000-0000988A0000}"/>
    <cellStyle name="표준 9 2 3 5 2 6" xfId="35474" xr:uid="{00000000-0005-0000-0000-0000998A0000}"/>
    <cellStyle name="표준 9 2 3 5 3" xfId="35475" xr:uid="{00000000-0005-0000-0000-00009A8A0000}"/>
    <cellStyle name="표준 9 2 3 5 3 2" xfId="35476" xr:uid="{00000000-0005-0000-0000-00009B8A0000}"/>
    <cellStyle name="표준 9 2 3 5 3 3" xfId="35477" xr:uid="{00000000-0005-0000-0000-00009C8A0000}"/>
    <cellStyle name="표준 9 2 3 5 4" xfId="35478" xr:uid="{00000000-0005-0000-0000-00009D8A0000}"/>
    <cellStyle name="표준 9 2 3 5 4 2" xfId="35479" xr:uid="{00000000-0005-0000-0000-00009E8A0000}"/>
    <cellStyle name="표준 9 2 3 5 5" xfId="35480" xr:uid="{00000000-0005-0000-0000-00009F8A0000}"/>
    <cellStyle name="표준 9 2 3 5 5 2" xfId="35481" xr:uid="{00000000-0005-0000-0000-0000A08A0000}"/>
    <cellStyle name="표준 9 2 3 5 6" xfId="35482" xr:uid="{00000000-0005-0000-0000-0000A18A0000}"/>
    <cellStyle name="표준 9 2 3 5 7" xfId="35483" xr:uid="{00000000-0005-0000-0000-0000A28A0000}"/>
    <cellStyle name="표준 9 2 3 5 8" xfId="35484" xr:uid="{00000000-0005-0000-0000-0000A38A0000}"/>
    <cellStyle name="표준 9 2 3 5 9" xfId="35485" xr:uid="{00000000-0005-0000-0000-0000A48A0000}"/>
    <cellStyle name="표준 9 2 3 6" xfId="35486" xr:uid="{00000000-0005-0000-0000-0000A58A0000}"/>
    <cellStyle name="표준 9 2 3 6 10" xfId="35487" xr:uid="{00000000-0005-0000-0000-0000A68A0000}"/>
    <cellStyle name="표준 9 2 3 6 2" xfId="35488" xr:uid="{00000000-0005-0000-0000-0000A78A0000}"/>
    <cellStyle name="표준 9 2 3 6 2 2" xfId="35489" xr:uid="{00000000-0005-0000-0000-0000A88A0000}"/>
    <cellStyle name="표준 9 2 3 6 3" xfId="35490" xr:uid="{00000000-0005-0000-0000-0000A98A0000}"/>
    <cellStyle name="표준 9 2 3 6 3 2" xfId="35491" xr:uid="{00000000-0005-0000-0000-0000AA8A0000}"/>
    <cellStyle name="표준 9 2 3 6 4" xfId="35492" xr:uid="{00000000-0005-0000-0000-0000AB8A0000}"/>
    <cellStyle name="표준 9 2 3 6 4 2" xfId="35493" xr:uid="{00000000-0005-0000-0000-0000AC8A0000}"/>
    <cellStyle name="표준 9 2 3 6 5" xfId="35494" xr:uid="{00000000-0005-0000-0000-0000AD8A0000}"/>
    <cellStyle name="표준 9 2 3 6 5 2" xfId="35495" xr:uid="{00000000-0005-0000-0000-0000AE8A0000}"/>
    <cellStyle name="표준 9 2 3 6 6" xfId="35496" xr:uid="{00000000-0005-0000-0000-0000AF8A0000}"/>
    <cellStyle name="표준 9 2 3 6 7" xfId="35497" xr:uid="{00000000-0005-0000-0000-0000B08A0000}"/>
    <cellStyle name="표준 9 2 3 6 8" xfId="35498" xr:uid="{00000000-0005-0000-0000-0000B18A0000}"/>
    <cellStyle name="표준 9 2 3 6 9" xfId="35499" xr:uid="{00000000-0005-0000-0000-0000B28A0000}"/>
    <cellStyle name="표준 9 2 3 7" xfId="35500" xr:uid="{00000000-0005-0000-0000-0000B38A0000}"/>
    <cellStyle name="표준 9 2 3 7 2" xfId="35501" xr:uid="{00000000-0005-0000-0000-0000B48A0000}"/>
    <cellStyle name="표준 9 2 3 7 3" xfId="35502" xr:uid="{00000000-0005-0000-0000-0000B58A0000}"/>
    <cellStyle name="표준 9 2 3 8" xfId="35503" xr:uid="{00000000-0005-0000-0000-0000B68A0000}"/>
    <cellStyle name="표준 9 2 3 8 2" xfId="35504" xr:uid="{00000000-0005-0000-0000-0000B78A0000}"/>
    <cellStyle name="표준 9 2 3 8 3" xfId="35505" xr:uid="{00000000-0005-0000-0000-0000B88A0000}"/>
    <cellStyle name="표준 9 2 3 9" xfId="35506" xr:uid="{00000000-0005-0000-0000-0000B98A0000}"/>
    <cellStyle name="표준 9 2 3 9 2" xfId="35507" xr:uid="{00000000-0005-0000-0000-0000BA8A0000}"/>
    <cellStyle name="표준 9 2 4" xfId="35508" xr:uid="{00000000-0005-0000-0000-0000BB8A0000}"/>
    <cellStyle name="표준 9 2 4 10" xfId="35509" xr:uid="{00000000-0005-0000-0000-0000BC8A0000}"/>
    <cellStyle name="표준 9 2 4 11" xfId="35510" xr:uid="{00000000-0005-0000-0000-0000BD8A0000}"/>
    <cellStyle name="표준 9 2 4 12" xfId="35511" xr:uid="{00000000-0005-0000-0000-0000BE8A0000}"/>
    <cellStyle name="표준 9 2 4 13" xfId="35512" xr:uid="{00000000-0005-0000-0000-0000BF8A0000}"/>
    <cellStyle name="표준 9 2 4 14" xfId="35513" xr:uid="{00000000-0005-0000-0000-0000C08A0000}"/>
    <cellStyle name="표준 9 2 4 2" xfId="35514" xr:uid="{00000000-0005-0000-0000-0000C18A0000}"/>
    <cellStyle name="표준 9 2 4 2 10" xfId="35515" xr:uid="{00000000-0005-0000-0000-0000C28A0000}"/>
    <cellStyle name="표준 9 2 4 2 11" xfId="35516" xr:uid="{00000000-0005-0000-0000-0000C38A0000}"/>
    <cellStyle name="표준 9 2 4 2 12" xfId="35517" xr:uid="{00000000-0005-0000-0000-0000C48A0000}"/>
    <cellStyle name="표준 9 2 4 2 2" xfId="35518" xr:uid="{00000000-0005-0000-0000-0000C58A0000}"/>
    <cellStyle name="표준 9 2 4 2 2 10" xfId="35519" xr:uid="{00000000-0005-0000-0000-0000C68A0000}"/>
    <cellStyle name="표준 9 2 4 2 2 2" xfId="35520" xr:uid="{00000000-0005-0000-0000-0000C78A0000}"/>
    <cellStyle name="표준 9 2 4 2 2 2 2" xfId="35521" xr:uid="{00000000-0005-0000-0000-0000C88A0000}"/>
    <cellStyle name="표준 9 2 4 2 2 2 2 2" xfId="35522" xr:uid="{00000000-0005-0000-0000-0000C98A0000}"/>
    <cellStyle name="표준 9 2 4 2 2 2 2 3" xfId="35523" xr:uid="{00000000-0005-0000-0000-0000CA8A0000}"/>
    <cellStyle name="표준 9 2 4 2 2 2 2 4" xfId="35524" xr:uid="{00000000-0005-0000-0000-0000CB8A0000}"/>
    <cellStyle name="표준 9 2 4 2 2 2 2 5" xfId="35525" xr:uid="{00000000-0005-0000-0000-0000CC8A0000}"/>
    <cellStyle name="표준 9 2 4 2 2 2 3" xfId="35526" xr:uid="{00000000-0005-0000-0000-0000CD8A0000}"/>
    <cellStyle name="표준 9 2 4 2 2 2 4" xfId="35527" xr:uid="{00000000-0005-0000-0000-0000CE8A0000}"/>
    <cellStyle name="표준 9 2 4 2 2 2 5" xfId="35528" xr:uid="{00000000-0005-0000-0000-0000CF8A0000}"/>
    <cellStyle name="표준 9 2 4 2 2 2 6" xfId="35529" xr:uid="{00000000-0005-0000-0000-0000D08A0000}"/>
    <cellStyle name="표준 9 2 4 2 2 2 7" xfId="35530" xr:uid="{00000000-0005-0000-0000-0000D18A0000}"/>
    <cellStyle name="표준 9 2 4 2 2 3" xfId="35531" xr:uid="{00000000-0005-0000-0000-0000D28A0000}"/>
    <cellStyle name="표준 9 2 4 2 2 3 2" xfId="35532" xr:uid="{00000000-0005-0000-0000-0000D38A0000}"/>
    <cellStyle name="표준 9 2 4 2 2 3 3" xfId="35533" xr:uid="{00000000-0005-0000-0000-0000D48A0000}"/>
    <cellStyle name="표준 9 2 4 2 2 3 4" xfId="35534" xr:uid="{00000000-0005-0000-0000-0000D58A0000}"/>
    <cellStyle name="표준 9 2 4 2 2 3 5" xfId="35535" xr:uid="{00000000-0005-0000-0000-0000D68A0000}"/>
    <cellStyle name="표준 9 2 4 2 2 3 6" xfId="35536" xr:uid="{00000000-0005-0000-0000-0000D78A0000}"/>
    <cellStyle name="표준 9 2 4 2 2 4" xfId="35537" xr:uid="{00000000-0005-0000-0000-0000D88A0000}"/>
    <cellStyle name="표준 9 2 4 2 2 4 2" xfId="35538" xr:uid="{00000000-0005-0000-0000-0000D98A0000}"/>
    <cellStyle name="표준 9 2 4 2 2 5" xfId="35539" xr:uid="{00000000-0005-0000-0000-0000DA8A0000}"/>
    <cellStyle name="표준 9 2 4 2 2 5 2" xfId="35540" xr:uid="{00000000-0005-0000-0000-0000DB8A0000}"/>
    <cellStyle name="표준 9 2 4 2 2 6" xfId="35541" xr:uid="{00000000-0005-0000-0000-0000DC8A0000}"/>
    <cellStyle name="표준 9 2 4 2 2 7" xfId="35542" xr:uid="{00000000-0005-0000-0000-0000DD8A0000}"/>
    <cellStyle name="표준 9 2 4 2 2 8" xfId="35543" xr:uid="{00000000-0005-0000-0000-0000DE8A0000}"/>
    <cellStyle name="표준 9 2 4 2 2 9" xfId="35544" xr:uid="{00000000-0005-0000-0000-0000DF8A0000}"/>
    <cellStyle name="표준 9 2 4 2 3" xfId="35545" xr:uid="{00000000-0005-0000-0000-0000E08A0000}"/>
    <cellStyle name="표준 9 2 4 2 3 10" xfId="35546" xr:uid="{00000000-0005-0000-0000-0000E18A0000}"/>
    <cellStyle name="표준 9 2 4 2 3 2" xfId="35547" xr:uid="{00000000-0005-0000-0000-0000E28A0000}"/>
    <cellStyle name="표준 9 2 4 2 3 2 2" xfId="35548" xr:uid="{00000000-0005-0000-0000-0000E38A0000}"/>
    <cellStyle name="표준 9 2 4 2 3 2 3" xfId="35549" xr:uid="{00000000-0005-0000-0000-0000E48A0000}"/>
    <cellStyle name="표준 9 2 4 2 3 2 4" xfId="35550" xr:uid="{00000000-0005-0000-0000-0000E58A0000}"/>
    <cellStyle name="표준 9 2 4 2 3 2 5" xfId="35551" xr:uid="{00000000-0005-0000-0000-0000E68A0000}"/>
    <cellStyle name="표준 9 2 4 2 3 2 6" xfId="35552" xr:uid="{00000000-0005-0000-0000-0000E78A0000}"/>
    <cellStyle name="표준 9 2 4 2 3 3" xfId="35553" xr:uid="{00000000-0005-0000-0000-0000E88A0000}"/>
    <cellStyle name="표준 9 2 4 2 3 3 2" xfId="35554" xr:uid="{00000000-0005-0000-0000-0000E98A0000}"/>
    <cellStyle name="표준 9 2 4 2 3 4" xfId="35555" xr:uid="{00000000-0005-0000-0000-0000EA8A0000}"/>
    <cellStyle name="표준 9 2 4 2 3 4 2" xfId="35556" xr:uid="{00000000-0005-0000-0000-0000EB8A0000}"/>
    <cellStyle name="표준 9 2 4 2 3 5" xfId="35557" xr:uid="{00000000-0005-0000-0000-0000EC8A0000}"/>
    <cellStyle name="표준 9 2 4 2 3 5 2" xfId="35558" xr:uid="{00000000-0005-0000-0000-0000ED8A0000}"/>
    <cellStyle name="표준 9 2 4 2 3 6" xfId="35559" xr:uid="{00000000-0005-0000-0000-0000EE8A0000}"/>
    <cellStyle name="표준 9 2 4 2 3 7" xfId="35560" xr:uid="{00000000-0005-0000-0000-0000EF8A0000}"/>
    <cellStyle name="표준 9 2 4 2 3 8" xfId="35561" xr:uid="{00000000-0005-0000-0000-0000F08A0000}"/>
    <cellStyle name="표준 9 2 4 2 3 9" xfId="35562" xr:uid="{00000000-0005-0000-0000-0000F18A0000}"/>
    <cellStyle name="표준 9 2 4 2 4" xfId="35563" xr:uid="{00000000-0005-0000-0000-0000F28A0000}"/>
    <cellStyle name="표준 9 2 4 2 4 2" xfId="35564" xr:uid="{00000000-0005-0000-0000-0000F38A0000}"/>
    <cellStyle name="표준 9 2 4 2 4 3" xfId="35565" xr:uid="{00000000-0005-0000-0000-0000F48A0000}"/>
    <cellStyle name="표준 9 2 4 2 4 4" xfId="35566" xr:uid="{00000000-0005-0000-0000-0000F58A0000}"/>
    <cellStyle name="표준 9 2 4 2 4 5" xfId="35567" xr:uid="{00000000-0005-0000-0000-0000F68A0000}"/>
    <cellStyle name="표준 9 2 4 2 4 6" xfId="35568" xr:uid="{00000000-0005-0000-0000-0000F78A0000}"/>
    <cellStyle name="표준 9 2 4 2 5" xfId="35569" xr:uid="{00000000-0005-0000-0000-0000F88A0000}"/>
    <cellStyle name="표준 9 2 4 2 5 2" xfId="35570" xr:uid="{00000000-0005-0000-0000-0000F98A0000}"/>
    <cellStyle name="표준 9 2 4 2 6" xfId="35571" xr:uid="{00000000-0005-0000-0000-0000FA8A0000}"/>
    <cellStyle name="표준 9 2 4 2 6 2" xfId="35572" xr:uid="{00000000-0005-0000-0000-0000FB8A0000}"/>
    <cellStyle name="표준 9 2 4 2 7" xfId="35573" xr:uid="{00000000-0005-0000-0000-0000FC8A0000}"/>
    <cellStyle name="표준 9 2 4 2 7 2" xfId="35574" xr:uid="{00000000-0005-0000-0000-0000FD8A0000}"/>
    <cellStyle name="표준 9 2 4 2 8" xfId="35575" xr:uid="{00000000-0005-0000-0000-0000FE8A0000}"/>
    <cellStyle name="표준 9 2 4 2 9" xfId="35576" xr:uid="{00000000-0005-0000-0000-0000FF8A0000}"/>
    <cellStyle name="표준 9 2 4 3" xfId="35577" xr:uid="{00000000-0005-0000-0000-0000008B0000}"/>
    <cellStyle name="표준 9 2 4 3 10" xfId="35578" xr:uid="{00000000-0005-0000-0000-0000018B0000}"/>
    <cellStyle name="표준 9 2 4 3 2" xfId="35579" xr:uid="{00000000-0005-0000-0000-0000028B0000}"/>
    <cellStyle name="표준 9 2 4 3 2 2" xfId="35580" xr:uid="{00000000-0005-0000-0000-0000038B0000}"/>
    <cellStyle name="표준 9 2 4 3 2 2 2" xfId="35581" xr:uid="{00000000-0005-0000-0000-0000048B0000}"/>
    <cellStyle name="표준 9 2 4 3 2 2 3" xfId="35582" xr:uid="{00000000-0005-0000-0000-0000058B0000}"/>
    <cellStyle name="표준 9 2 4 3 2 2 4" xfId="35583" xr:uid="{00000000-0005-0000-0000-0000068B0000}"/>
    <cellStyle name="표준 9 2 4 3 2 2 5" xfId="35584" xr:uid="{00000000-0005-0000-0000-0000078B0000}"/>
    <cellStyle name="표준 9 2 4 3 2 3" xfId="35585" xr:uid="{00000000-0005-0000-0000-0000088B0000}"/>
    <cellStyle name="표준 9 2 4 3 2 4" xfId="35586" xr:uid="{00000000-0005-0000-0000-0000098B0000}"/>
    <cellStyle name="표준 9 2 4 3 2 5" xfId="35587" xr:uid="{00000000-0005-0000-0000-00000A8B0000}"/>
    <cellStyle name="표준 9 2 4 3 2 6" xfId="35588" xr:uid="{00000000-0005-0000-0000-00000B8B0000}"/>
    <cellStyle name="표준 9 2 4 3 2 7" xfId="35589" xr:uid="{00000000-0005-0000-0000-00000C8B0000}"/>
    <cellStyle name="표준 9 2 4 3 3" xfId="35590" xr:uid="{00000000-0005-0000-0000-00000D8B0000}"/>
    <cellStyle name="표준 9 2 4 3 3 2" xfId="35591" xr:uid="{00000000-0005-0000-0000-00000E8B0000}"/>
    <cellStyle name="표준 9 2 4 3 3 3" xfId="35592" xr:uid="{00000000-0005-0000-0000-00000F8B0000}"/>
    <cellStyle name="표준 9 2 4 3 3 4" xfId="35593" xr:uid="{00000000-0005-0000-0000-0000108B0000}"/>
    <cellStyle name="표준 9 2 4 3 3 5" xfId="35594" xr:uid="{00000000-0005-0000-0000-0000118B0000}"/>
    <cellStyle name="표준 9 2 4 3 3 6" xfId="35595" xr:uid="{00000000-0005-0000-0000-0000128B0000}"/>
    <cellStyle name="표준 9 2 4 3 4" xfId="35596" xr:uid="{00000000-0005-0000-0000-0000138B0000}"/>
    <cellStyle name="표준 9 2 4 3 4 2" xfId="35597" xr:uid="{00000000-0005-0000-0000-0000148B0000}"/>
    <cellStyle name="표준 9 2 4 3 5" xfId="35598" xr:uid="{00000000-0005-0000-0000-0000158B0000}"/>
    <cellStyle name="표준 9 2 4 3 5 2" xfId="35599" xr:uid="{00000000-0005-0000-0000-0000168B0000}"/>
    <cellStyle name="표준 9 2 4 3 6" xfId="35600" xr:uid="{00000000-0005-0000-0000-0000178B0000}"/>
    <cellStyle name="표준 9 2 4 3 7" xfId="35601" xr:uid="{00000000-0005-0000-0000-0000188B0000}"/>
    <cellStyle name="표준 9 2 4 3 8" xfId="35602" xr:uid="{00000000-0005-0000-0000-0000198B0000}"/>
    <cellStyle name="표준 9 2 4 3 9" xfId="35603" xr:uid="{00000000-0005-0000-0000-00001A8B0000}"/>
    <cellStyle name="표준 9 2 4 4" xfId="35604" xr:uid="{00000000-0005-0000-0000-00001B8B0000}"/>
    <cellStyle name="표준 9 2 4 4 10" xfId="35605" xr:uid="{00000000-0005-0000-0000-00001C8B0000}"/>
    <cellStyle name="표준 9 2 4 4 2" xfId="35606" xr:uid="{00000000-0005-0000-0000-00001D8B0000}"/>
    <cellStyle name="표준 9 2 4 4 2 2" xfId="35607" xr:uid="{00000000-0005-0000-0000-00001E8B0000}"/>
    <cellStyle name="표준 9 2 4 4 2 2 2" xfId="35608" xr:uid="{00000000-0005-0000-0000-00001F8B0000}"/>
    <cellStyle name="표준 9 2 4 4 2 2 3" xfId="35609" xr:uid="{00000000-0005-0000-0000-0000208B0000}"/>
    <cellStyle name="표준 9 2 4 4 2 2 4" xfId="35610" xr:uid="{00000000-0005-0000-0000-0000218B0000}"/>
    <cellStyle name="표준 9 2 4 4 2 2 5" xfId="35611" xr:uid="{00000000-0005-0000-0000-0000228B0000}"/>
    <cellStyle name="표준 9 2 4 4 2 3" xfId="35612" xr:uid="{00000000-0005-0000-0000-0000238B0000}"/>
    <cellStyle name="표준 9 2 4 4 2 4" xfId="35613" xr:uid="{00000000-0005-0000-0000-0000248B0000}"/>
    <cellStyle name="표준 9 2 4 4 2 5" xfId="35614" xr:uid="{00000000-0005-0000-0000-0000258B0000}"/>
    <cellStyle name="표준 9 2 4 4 2 6" xfId="35615" xr:uid="{00000000-0005-0000-0000-0000268B0000}"/>
    <cellStyle name="표준 9 2 4 4 2 7" xfId="35616" xr:uid="{00000000-0005-0000-0000-0000278B0000}"/>
    <cellStyle name="표준 9 2 4 4 3" xfId="35617" xr:uid="{00000000-0005-0000-0000-0000288B0000}"/>
    <cellStyle name="표준 9 2 4 4 3 2" xfId="35618" xr:uid="{00000000-0005-0000-0000-0000298B0000}"/>
    <cellStyle name="표준 9 2 4 4 3 3" xfId="35619" xr:uid="{00000000-0005-0000-0000-00002A8B0000}"/>
    <cellStyle name="표준 9 2 4 4 3 4" xfId="35620" xr:uid="{00000000-0005-0000-0000-00002B8B0000}"/>
    <cellStyle name="표준 9 2 4 4 3 5" xfId="35621" xr:uid="{00000000-0005-0000-0000-00002C8B0000}"/>
    <cellStyle name="표준 9 2 4 4 3 6" xfId="35622" xr:uid="{00000000-0005-0000-0000-00002D8B0000}"/>
    <cellStyle name="표준 9 2 4 4 4" xfId="35623" xr:uid="{00000000-0005-0000-0000-00002E8B0000}"/>
    <cellStyle name="표준 9 2 4 4 4 2" xfId="35624" xr:uid="{00000000-0005-0000-0000-00002F8B0000}"/>
    <cellStyle name="표준 9 2 4 4 5" xfId="35625" xr:uid="{00000000-0005-0000-0000-0000308B0000}"/>
    <cellStyle name="표준 9 2 4 4 5 2" xfId="35626" xr:uid="{00000000-0005-0000-0000-0000318B0000}"/>
    <cellStyle name="표준 9 2 4 4 6" xfId="35627" xr:uid="{00000000-0005-0000-0000-0000328B0000}"/>
    <cellStyle name="표준 9 2 4 4 7" xfId="35628" xr:uid="{00000000-0005-0000-0000-0000338B0000}"/>
    <cellStyle name="표준 9 2 4 4 8" xfId="35629" xr:uid="{00000000-0005-0000-0000-0000348B0000}"/>
    <cellStyle name="표준 9 2 4 4 9" xfId="35630" xr:uid="{00000000-0005-0000-0000-0000358B0000}"/>
    <cellStyle name="표준 9 2 4 5" xfId="35631" xr:uid="{00000000-0005-0000-0000-0000368B0000}"/>
    <cellStyle name="표준 9 2 4 5 10" xfId="35632" xr:uid="{00000000-0005-0000-0000-0000378B0000}"/>
    <cellStyle name="표준 9 2 4 5 2" xfId="35633" xr:uid="{00000000-0005-0000-0000-0000388B0000}"/>
    <cellStyle name="표준 9 2 4 5 2 2" xfId="35634" xr:uid="{00000000-0005-0000-0000-0000398B0000}"/>
    <cellStyle name="표준 9 2 4 5 2 3" xfId="35635" xr:uid="{00000000-0005-0000-0000-00003A8B0000}"/>
    <cellStyle name="표준 9 2 4 5 2 4" xfId="35636" xr:uid="{00000000-0005-0000-0000-00003B8B0000}"/>
    <cellStyle name="표준 9 2 4 5 2 5" xfId="35637" xr:uid="{00000000-0005-0000-0000-00003C8B0000}"/>
    <cellStyle name="표준 9 2 4 5 2 6" xfId="35638" xr:uid="{00000000-0005-0000-0000-00003D8B0000}"/>
    <cellStyle name="표준 9 2 4 5 3" xfId="35639" xr:uid="{00000000-0005-0000-0000-00003E8B0000}"/>
    <cellStyle name="표준 9 2 4 5 3 2" xfId="35640" xr:uid="{00000000-0005-0000-0000-00003F8B0000}"/>
    <cellStyle name="표준 9 2 4 5 4" xfId="35641" xr:uid="{00000000-0005-0000-0000-0000408B0000}"/>
    <cellStyle name="표준 9 2 4 5 4 2" xfId="35642" xr:uid="{00000000-0005-0000-0000-0000418B0000}"/>
    <cellStyle name="표준 9 2 4 5 5" xfId="35643" xr:uid="{00000000-0005-0000-0000-0000428B0000}"/>
    <cellStyle name="표준 9 2 4 5 5 2" xfId="35644" xr:uid="{00000000-0005-0000-0000-0000438B0000}"/>
    <cellStyle name="표준 9 2 4 5 6" xfId="35645" xr:uid="{00000000-0005-0000-0000-0000448B0000}"/>
    <cellStyle name="표준 9 2 4 5 7" xfId="35646" xr:uid="{00000000-0005-0000-0000-0000458B0000}"/>
    <cellStyle name="표준 9 2 4 5 8" xfId="35647" xr:uid="{00000000-0005-0000-0000-0000468B0000}"/>
    <cellStyle name="표준 9 2 4 5 9" xfId="35648" xr:uid="{00000000-0005-0000-0000-0000478B0000}"/>
    <cellStyle name="표준 9 2 4 6" xfId="35649" xr:uid="{00000000-0005-0000-0000-0000488B0000}"/>
    <cellStyle name="표준 9 2 4 6 2" xfId="35650" xr:uid="{00000000-0005-0000-0000-0000498B0000}"/>
    <cellStyle name="표준 9 2 4 6 3" xfId="35651" xr:uid="{00000000-0005-0000-0000-00004A8B0000}"/>
    <cellStyle name="표준 9 2 4 6 4" xfId="35652" xr:uid="{00000000-0005-0000-0000-00004B8B0000}"/>
    <cellStyle name="표준 9 2 4 6 5" xfId="35653" xr:uid="{00000000-0005-0000-0000-00004C8B0000}"/>
    <cellStyle name="표준 9 2 4 6 6" xfId="35654" xr:uid="{00000000-0005-0000-0000-00004D8B0000}"/>
    <cellStyle name="표준 9 2 4 7" xfId="35655" xr:uid="{00000000-0005-0000-0000-00004E8B0000}"/>
    <cellStyle name="표준 9 2 4 7 2" xfId="35656" xr:uid="{00000000-0005-0000-0000-00004F8B0000}"/>
    <cellStyle name="표준 9 2 4 8" xfId="35657" xr:uid="{00000000-0005-0000-0000-0000508B0000}"/>
    <cellStyle name="표준 9 2 4 8 2" xfId="35658" xr:uid="{00000000-0005-0000-0000-0000518B0000}"/>
    <cellStyle name="표준 9 2 4 9" xfId="35659" xr:uid="{00000000-0005-0000-0000-0000528B0000}"/>
    <cellStyle name="표준 9 2 4 9 2" xfId="35660" xr:uid="{00000000-0005-0000-0000-0000538B0000}"/>
    <cellStyle name="표준 9 2 5" xfId="35661" xr:uid="{00000000-0005-0000-0000-0000548B0000}"/>
    <cellStyle name="표준 9 2 5 10" xfId="35662" xr:uid="{00000000-0005-0000-0000-0000558B0000}"/>
    <cellStyle name="표준 9 2 5 11" xfId="35663" xr:uid="{00000000-0005-0000-0000-0000568B0000}"/>
    <cellStyle name="표준 9 2 5 12" xfId="35664" xr:uid="{00000000-0005-0000-0000-0000578B0000}"/>
    <cellStyle name="표준 9 2 5 13" xfId="35665" xr:uid="{00000000-0005-0000-0000-0000588B0000}"/>
    <cellStyle name="표준 9 2 5 14" xfId="35666" xr:uid="{00000000-0005-0000-0000-0000598B0000}"/>
    <cellStyle name="표준 9 2 5 2" xfId="35667" xr:uid="{00000000-0005-0000-0000-00005A8B0000}"/>
    <cellStyle name="표준 9 2 5 2 10" xfId="35668" xr:uid="{00000000-0005-0000-0000-00005B8B0000}"/>
    <cellStyle name="표준 9 2 5 2 11" xfId="35669" xr:uid="{00000000-0005-0000-0000-00005C8B0000}"/>
    <cellStyle name="표준 9 2 5 2 12" xfId="35670" xr:uid="{00000000-0005-0000-0000-00005D8B0000}"/>
    <cellStyle name="표준 9 2 5 2 2" xfId="35671" xr:uid="{00000000-0005-0000-0000-00005E8B0000}"/>
    <cellStyle name="표준 9 2 5 2 2 10" xfId="35672" xr:uid="{00000000-0005-0000-0000-00005F8B0000}"/>
    <cellStyle name="표준 9 2 5 2 2 2" xfId="35673" xr:uid="{00000000-0005-0000-0000-0000608B0000}"/>
    <cellStyle name="표준 9 2 5 2 2 2 2" xfId="35674" xr:uid="{00000000-0005-0000-0000-0000618B0000}"/>
    <cellStyle name="표준 9 2 5 2 2 2 2 2" xfId="35675" xr:uid="{00000000-0005-0000-0000-0000628B0000}"/>
    <cellStyle name="표준 9 2 5 2 2 2 2 3" xfId="35676" xr:uid="{00000000-0005-0000-0000-0000638B0000}"/>
    <cellStyle name="표준 9 2 5 2 2 2 2 4" xfId="35677" xr:uid="{00000000-0005-0000-0000-0000648B0000}"/>
    <cellStyle name="표준 9 2 5 2 2 2 2 5" xfId="35678" xr:uid="{00000000-0005-0000-0000-0000658B0000}"/>
    <cellStyle name="표준 9 2 5 2 2 2 3" xfId="35679" xr:uid="{00000000-0005-0000-0000-0000668B0000}"/>
    <cellStyle name="표준 9 2 5 2 2 2 4" xfId="35680" xr:uid="{00000000-0005-0000-0000-0000678B0000}"/>
    <cellStyle name="표준 9 2 5 2 2 2 5" xfId="35681" xr:uid="{00000000-0005-0000-0000-0000688B0000}"/>
    <cellStyle name="표준 9 2 5 2 2 2 6" xfId="35682" xr:uid="{00000000-0005-0000-0000-0000698B0000}"/>
    <cellStyle name="표준 9 2 5 2 2 2 7" xfId="35683" xr:uid="{00000000-0005-0000-0000-00006A8B0000}"/>
    <cellStyle name="표준 9 2 5 2 2 3" xfId="35684" xr:uid="{00000000-0005-0000-0000-00006B8B0000}"/>
    <cellStyle name="표준 9 2 5 2 2 3 2" xfId="35685" xr:uid="{00000000-0005-0000-0000-00006C8B0000}"/>
    <cellStyle name="표준 9 2 5 2 2 3 3" xfId="35686" xr:uid="{00000000-0005-0000-0000-00006D8B0000}"/>
    <cellStyle name="표준 9 2 5 2 2 3 4" xfId="35687" xr:uid="{00000000-0005-0000-0000-00006E8B0000}"/>
    <cellStyle name="표준 9 2 5 2 2 3 5" xfId="35688" xr:uid="{00000000-0005-0000-0000-00006F8B0000}"/>
    <cellStyle name="표준 9 2 5 2 2 3 6" xfId="35689" xr:uid="{00000000-0005-0000-0000-0000708B0000}"/>
    <cellStyle name="표준 9 2 5 2 2 4" xfId="35690" xr:uid="{00000000-0005-0000-0000-0000718B0000}"/>
    <cellStyle name="표준 9 2 5 2 2 4 2" xfId="35691" xr:uid="{00000000-0005-0000-0000-0000728B0000}"/>
    <cellStyle name="표준 9 2 5 2 2 5" xfId="35692" xr:uid="{00000000-0005-0000-0000-0000738B0000}"/>
    <cellStyle name="표준 9 2 5 2 2 5 2" xfId="35693" xr:uid="{00000000-0005-0000-0000-0000748B0000}"/>
    <cellStyle name="표준 9 2 5 2 2 6" xfId="35694" xr:uid="{00000000-0005-0000-0000-0000758B0000}"/>
    <cellStyle name="표준 9 2 5 2 2 7" xfId="35695" xr:uid="{00000000-0005-0000-0000-0000768B0000}"/>
    <cellStyle name="표준 9 2 5 2 2 8" xfId="35696" xr:uid="{00000000-0005-0000-0000-0000778B0000}"/>
    <cellStyle name="표준 9 2 5 2 2 9" xfId="35697" xr:uid="{00000000-0005-0000-0000-0000788B0000}"/>
    <cellStyle name="표준 9 2 5 2 3" xfId="35698" xr:uid="{00000000-0005-0000-0000-0000798B0000}"/>
    <cellStyle name="표준 9 2 5 2 3 10" xfId="35699" xr:uid="{00000000-0005-0000-0000-00007A8B0000}"/>
    <cellStyle name="표준 9 2 5 2 3 2" xfId="35700" xr:uid="{00000000-0005-0000-0000-00007B8B0000}"/>
    <cellStyle name="표준 9 2 5 2 3 2 2" xfId="35701" xr:uid="{00000000-0005-0000-0000-00007C8B0000}"/>
    <cellStyle name="표준 9 2 5 2 3 2 3" xfId="35702" xr:uid="{00000000-0005-0000-0000-00007D8B0000}"/>
    <cellStyle name="표준 9 2 5 2 3 2 4" xfId="35703" xr:uid="{00000000-0005-0000-0000-00007E8B0000}"/>
    <cellStyle name="표준 9 2 5 2 3 2 5" xfId="35704" xr:uid="{00000000-0005-0000-0000-00007F8B0000}"/>
    <cellStyle name="표준 9 2 5 2 3 2 6" xfId="35705" xr:uid="{00000000-0005-0000-0000-0000808B0000}"/>
    <cellStyle name="표준 9 2 5 2 3 3" xfId="35706" xr:uid="{00000000-0005-0000-0000-0000818B0000}"/>
    <cellStyle name="표준 9 2 5 2 3 3 2" xfId="35707" xr:uid="{00000000-0005-0000-0000-0000828B0000}"/>
    <cellStyle name="표준 9 2 5 2 3 4" xfId="35708" xr:uid="{00000000-0005-0000-0000-0000838B0000}"/>
    <cellStyle name="표준 9 2 5 2 3 4 2" xfId="35709" xr:uid="{00000000-0005-0000-0000-0000848B0000}"/>
    <cellStyle name="표준 9 2 5 2 3 5" xfId="35710" xr:uid="{00000000-0005-0000-0000-0000858B0000}"/>
    <cellStyle name="표준 9 2 5 2 3 5 2" xfId="35711" xr:uid="{00000000-0005-0000-0000-0000868B0000}"/>
    <cellStyle name="표준 9 2 5 2 3 6" xfId="35712" xr:uid="{00000000-0005-0000-0000-0000878B0000}"/>
    <cellStyle name="표준 9 2 5 2 3 7" xfId="35713" xr:uid="{00000000-0005-0000-0000-0000888B0000}"/>
    <cellStyle name="표준 9 2 5 2 3 8" xfId="35714" xr:uid="{00000000-0005-0000-0000-0000898B0000}"/>
    <cellStyle name="표준 9 2 5 2 3 9" xfId="35715" xr:uid="{00000000-0005-0000-0000-00008A8B0000}"/>
    <cellStyle name="표준 9 2 5 2 4" xfId="35716" xr:uid="{00000000-0005-0000-0000-00008B8B0000}"/>
    <cellStyle name="표준 9 2 5 2 4 2" xfId="35717" xr:uid="{00000000-0005-0000-0000-00008C8B0000}"/>
    <cellStyle name="표준 9 2 5 2 4 3" xfId="35718" xr:uid="{00000000-0005-0000-0000-00008D8B0000}"/>
    <cellStyle name="표준 9 2 5 2 4 4" xfId="35719" xr:uid="{00000000-0005-0000-0000-00008E8B0000}"/>
    <cellStyle name="표준 9 2 5 2 4 5" xfId="35720" xr:uid="{00000000-0005-0000-0000-00008F8B0000}"/>
    <cellStyle name="표준 9 2 5 2 4 6" xfId="35721" xr:uid="{00000000-0005-0000-0000-0000908B0000}"/>
    <cellStyle name="표준 9 2 5 2 5" xfId="35722" xr:uid="{00000000-0005-0000-0000-0000918B0000}"/>
    <cellStyle name="표준 9 2 5 2 5 2" xfId="35723" xr:uid="{00000000-0005-0000-0000-0000928B0000}"/>
    <cellStyle name="표준 9 2 5 2 6" xfId="35724" xr:uid="{00000000-0005-0000-0000-0000938B0000}"/>
    <cellStyle name="표준 9 2 5 2 6 2" xfId="35725" xr:uid="{00000000-0005-0000-0000-0000948B0000}"/>
    <cellStyle name="표준 9 2 5 2 7" xfId="35726" xr:uid="{00000000-0005-0000-0000-0000958B0000}"/>
    <cellStyle name="표준 9 2 5 2 7 2" xfId="35727" xr:uid="{00000000-0005-0000-0000-0000968B0000}"/>
    <cellStyle name="표준 9 2 5 2 8" xfId="35728" xr:uid="{00000000-0005-0000-0000-0000978B0000}"/>
    <cellStyle name="표준 9 2 5 2 9" xfId="35729" xr:uid="{00000000-0005-0000-0000-0000988B0000}"/>
    <cellStyle name="표준 9 2 5 3" xfId="35730" xr:uid="{00000000-0005-0000-0000-0000998B0000}"/>
    <cellStyle name="표준 9 2 5 3 10" xfId="35731" xr:uid="{00000000-0005-0000-0000-00009A8B0000}"/>
    <cellStyle name="표준 9 2 5 3 2" xfId="35732" xr:uid="{00000000-0005-0000-0000-00009B8B0000}"/>
    <cellStyle name="표준 9 2 5 3 2 2" xfId="35733" xr:uid="{00000000-0005-0000-0000-00009C8B0000}"/>
    <cellStyle name="표준 9 2 5 3 2 2 2" xfId="35734" xr:uid="{00000000-0005-0000-0000-00009D8B0000}"/>
    <cellStyle name="표준 9 2 5 3 2 2 3" xfId="35735" xr:uid="{00000000-0005-0000-0000-00009E8B0000}"/>
    <cellStyle name="표준 9 2 5 3 2 2 4" xfId="35736" xr:uid="{00000000-0005-0000-0000-00009F8B0000}"/>
    <cellStyle name="표준 9 2 5 3 2 2 5" xfId="35737" xr:uid="{00000000-0005-0000-0000-0000A08B0000}"/>
    <cellStyle name="표준 9 2 5 3 2 3" xfId="35738" xr:uid="{00000000-0005-0000-0000-0000A18B0000}"/>
    <cellStyle name="표준 9 2 5 3 2 4" xfId="35739" xr:uid="{00000000-0005-0000-0000-0000A28B0000}"/>
    <cellStyle name="표준 9 2 5 3 2 5" xfId="35740" xr:uid="{00000000-0005-0000-0000-0000A38B0000}"/>
    <cellStyle name="표준 9 2 5 3 2 6" xfId="35741" xr:uid="{00000000-0005-0000-0000-0000A48B0000}"/>
    <cellStyle name="표준 9 2 5 3 2 7" xfId="35742" xr:uid="{00000000-0005-0000-0000-0000A58B0000}"/>
    <cellStyle name="표준 9 2 5 3 3" xfId="35743" xr:uid="{00000000-0005-0000-0000-0000A68B0000}"/>
    <cellStyle name="표준 9 2 5 3 3 2" xfId="35744" xr:uid="{00000000-0005-0000-0000-0000A78B0000}"/>
    <cellStyle name="표준 9 2 5 3 3 3" xfId="35745" xr:uid="{00000000-0005-0000-0000-0000A88B0000}"/>
    <cellStyle name="표준 9 2 5 3 3 4" xfId="35746" xr:uid="{00000000-0005-0000-0000-0000A98B0000}"/>
    <cellStyle name="표준 9 2 5 3 3 5" xfId="35747" xr:uid="{00000000-0005-0000-0000-0000AA8B0000}"/>
    <cellStyle name="표준 9 2 5 3 3 6" xfId="35748" xr:uid="{00000000-0005-0000-0000-0000AB8B0000}"/>
    <cellStyle name="표준 9 2 5 3 4" xfId="35749" xr:uid="{00000000-0005-0000-0000-0000AC8B0000}"/>
    <cellStyle name="표준 9 2 5 3 4 2" xfId="35750" xr:uid="{00000000-0005-0000-0000-0000AD8B0000}"/>
    <cellStyle name="표준 9 2 5 3 5" xfId="35751" xr:uid="{00000000-0005-0000-0000-0000AE8B0000}"/>
    <cellStyle name="표준 9 2 5 3 5 2" xfId="35752" xr:uid="{00000000-0005-0000-0000-0000AF8B0000}"/>
    <cellStyle name="표준 9 2 5 3 6" xfId="35753" xr:uid="{00000000-0005-0000-0000-0000B08B0000}"/>
    <cellStyle name="표준 9 2 5 3 7" xfId="35754" xr:uid="{00000000-0005-0000-0000-0000B18B0000}"/>
    <cellStyle name="표준 9 2 5 3 8" xfId="35755" xr:uid="{00000000-0005-0000-0000-0000B28B0000}"/>
    <cellStyle name="표준 9 2 5 3 9" xfId="35756" xr:uid="{00000000-0005-0000-0000-0000B38B0000}"/>
    <cellStyle name="표준 9 2 5 4" xfId="35757" xr:uid="{00000000-0005-0000-0000-0000B48B0000}"/>
    <cellStyle name="표준 9 2 5 4 10" xfId="35758" xr:uid="{00000000-0005-0000-0000-0000B58B0000}"/>
    <cellStyle name="표준 9 2 5 4 2" xfId="35759" xr:uid="{00000000-0005-0000-0000-0000B68B0000}"/>
    <cellStyle name="표준 9 2 5 4 2 2" xfId="35760" xr:uid="{00000000-0005-0000-0000-0000B78B0000}"/>
    <cellStyle name="표준 9 2 5 4 2 2 2" xfId="35761" xr:uid="{00000000-0005-0000-0000-0000B88B0000}"/>
    <cellStyle name="표준 9 2 5 4 2 2 3" xfId="35762" xr:uid="{00000000-0005-0000-0000-0000B98B0000}"/>
    <cellStyle name="표준 9 2 5 4 2 2 4" xfId="35763" xr:uid="{00000000-0005-0000-0000-0000BA8B0000}"/>
    <cellStyle name="표준 9 2 5 4 2 2 5" xfId="35764" xr:uid="{00000000-0005-0000-0000-0000BB8B0000}"/>
    <cellStyle name="표준 9 2 5 4 2 3" xfId="35765" xr:uid="{00000000-0005-0000-0000-0000BC8B0000}"/>
    <cellStyle name="표준 9 2 5 4 2 4" xfId="35766" xr:uid="{00000000-0005-0000-0000-0000BD8B0000}"/>
    <cellStyle name="표준 9 2 5 4 2 5" xfId="35767" xr:uid="{00000000-0005-0000-0000-0000BE8B0000}"/>
    <cellStyle name="표준 9 2 5 4 2 6" xfId="35768" xr:uid="{00000000-0005-0000-0000-0000BF8B0000}"/>
    <cellStyle name="표준 9 2 5 4 2 7" xfId="35769" xr:uid="{00000000-0005-0000-0000-0000C08B0000}"/>
    <cellStyle name="표준 9 2 5 4 3" xfId="35770" xr:uid="{00000000-0005-0000-0000-0000C18B0000}"/>
    <cellStyle name="표준 9 2 5 4 3 2" xfId="35771" xr:uid="{00000000-0005-0000-0000-0000C28B0000}"/>
    <cellStyle name="표준 9 2 5 4 3 3" xfId="35772" xr:uid="{00000000-0005-0000-0000-0000C38B0000}"/>
    <cellStyle name="표준 9 2 5 4 3 4" xfId="35773" xr:uid="{00000000-0005-0000-0000-0000C48B0000}"/>
    <cellStyle name="표준 9 2 5 4 3 5" xfId="35774" xr:uid="{00000000-0005-0000-0000-0000C58B0000}"/>
    <cellStyle name="표준 9 2 5 4 3 6" xfId="35775" xr:uid="{00000000-0005-0000-0000-0000C68B0000}"/>
    <cellStyle name="표준 9 2 5 4 4" xfId="35776" xr:uid="{00000000-0005-0000-0000-0000C78B0000}"/>
    <cellStyle name="표준 9 2 5 4 4 2" xfId="35777" xr:uid="{00000000-0005-0000-0000-0000C88B0000}"/>
    <cellStyle name="표준 9 2 5 4 5" xfId="35778" xr:uid="{00000000-0005-0000-0000-0000C98B0000}"/>
    <cellStyle name="표준 9 2 5 4 5 2" xfId="35779" xr:uid="{00000000-0005-0000-0000-0000CA8B0000}"/>
    <cellStyle name="표준 9 2 5 4 6" xfId="35780" xr:uid="{00000000-0005-0000-0000-0000CB8B0000}"/>
    <cellStyle name="표준 9 2 5 4 7" xfId="35781" xr:uid="{00000000-0005-0000-0000-0000CC8B0000}"/>
    <cellStyle name="표준 9 2 5 4 8" xfId="35782" xr:uid="{00000000-0005-0000-0000-0000CD8B0000}"/>
    <cellStyle name="표준 9 2 5 4 9" xfId="35783" xr:uid="{00000000-0005-0000-0000-0000CE8B0000}"/>
    <cellStyle name="표준 9 2 5 5" xfId="35784" xr:uid="{00000000-0005-0000-0000-0000CF8B0000}"/>
    <cellStyle name="표준 9 2 5 5 10" xfId="35785" xr:uid="{00000000-0005-0000-0000-0000D08B0000}"/>
    <cellStyle name="표준 9 2 5 5 2" xfId="35786" xr:uid="{00000000-0005-0000-0000-0000D18B0000}"/>
    <cellStyle name="표준 9 2 5 5 2 2" xfId="35787" xr:uid="{00000000-0005-0000-0000-0000D28B0000}"/>
    <cellStyle name="표준 9 2 5 5 2 3" xfId="35788" xr:uid="{00000000-0005-0000-0000-0000D38B0000}"/>
    <cellStyle name="표준 9 2 5 5 2 4" xfId="35789" xr:uid="{00000000-0005-0000-0000-0000D48B0000}"/>
    <cellStyle name="표준 9 2 5 5 2 5" xfId="35790" xr:uid="{00000000-0005-0000-0000-0000D58B0000}"/>
    <cellStyle name="표준 9 2 5 5 2 6" xfId="35791" xr:uid="{00000000-0005-0000-0000-0000D68B0000}"/>
    <cellStyle name="표준 9 2 5 5 3" xfId="35792" xr:uid="{00000000-0005-0000-0000-0000D78B0000}"/>
    <cellStyle name="표준 9 2 5 5 3 2" xfId="35793" xr:uid="{00000000-0005-0000-0000-0000D88B0000}"/>
    <cellStyle name="표준 9 2 5 5 4" xfId="35794" xr:uid="{00000000-0005-0000-0000-0000D98B0000}"/>
    <cellStyle name="표준 9 2 5 5 4 2" xfId="35795" xr:uid="{00000000-0005-0000-0000-0000DA8B0000}"/>
    <cellStyle name="표준 9 2 5 5 5" xfId="35796" xr:uid="{00000000-0005-0000-0000-0000DB8B0000}"/>
    <cellStyle name="표준 9 2 5 5 5 2" xfId="35797" xr:uid="{00000000-0005-0000-0000-0000DC8B0000}"/>
    <cellStyle name="표준 9 2 5 5 6" xfId="35798" xr:uid="{00000000-0005-0000-0000-0000DD8B0000}"/>
    <cellStyle name="표준 9 2 5 5 7" xfId="35799" xr:uid="{00000000-0005-0000-0000-0000DE8B0000}"/>
    <cellStyle name="표준 9 2 5 5 8" xfId="35800" xr:uid="{00000000-0005-0000-0000-0000DF8B0000}"/>
    <cellStyle name="표준 9 2 5 5 9" xfId="35801" xr:uid="{00000000-0005-0000-0000-0000E08B0000}"/>
    <cellStyle name="표준 9 2 5 6" xfId="35802" xr:uid="{00000000-0005-0000-0000-0000E18B0000}"/>
    <cellStyle name="표준 9 2 5 6 2" xfId="35803" xr:uid="{00000000-0005-0000-0000-0000E28B0000}"/>
    <cellStyle name="표준 9 2 5 6 3" xfId="35804" xr:uid="{00000000-0005-0000-0000-0000E38B0000}"/>
    <cellStyle name="표준 9 2 5 6 4" xfId="35805" xr:uid="{00000000-0005-0000-0000-0000E48B0000}"/>
    <cellStyle name="표준 9 2 5 6 5" xfId="35806" xr:uid="{00000000-0005-0000-0000-0000E58B0000}"/>
    <cellStyle name="표준 9 2 5 6 6" xfId="35807" xr:uid="{00000000-0005-0000-0000-0000E68B0000}"/>
    <cellStyle name="표준 9 2 5 7" xfId="35808" xr:uid="{00000000-0005-0000-0000-0000E78B0000}"/>
    <cellStyle name="표준 9 2 5 7 2" xfId="35809" xr:uid="{00000000-0005-0000-0000-0000E88B0000}"/>
    <cellStyle name="표준 9 2 5 8" xfId="35810" xr:uid="{00000000-0005-0000-0000-0000E98B0000}"/>
    <cellStyle name="표준 9 2 5 8 2" xfId="35811" xr:uid="{00000000-0005-0000-0000-0000EA8B0000}"/>
    <cellStyle name="표준 9 2 5 9" xfId="35812" xr:uid="{00000000-0005-0000-0000-0000EB8B0000}"/>
    <cellStyle name="표준 9 2 5 9 2" xfId="35813" xr:uid="{00000000-0005-0000-0000-0000EC8B0000}"/>
    <cellStyle name="표준 9 2 6" xfId="35814" xr:uid="{00000000-0005-0000-0000-0000ED8B0000}"/>
    <cellStyle name="표준 9 2 6 10" xfId="35815" xr:uid="{00000000-0005-0000-0000-0000EE8B0000}"/>
    <cellStyle name="표준 9 2 6 11" xfId="35816" xr:uid="{00000000-0005-0000-0000-0000EF8B0000}"/>
    <cellStyle name="표준 9 2 6 12" xfId="35817" xr:uid="{00000000-0005-0000-0000-0000F08B0000}"/>
    <cellStyle name="표준 9 2 6 13" xfId="35818" xr:uid="{00000000-0005-0000-0000-0000F18B0000}"/>
    <cellStyle name="표준 9 2 6 2" xfId="35819" xr:uid="{00000000-0005-0000-0000-0000F28B0000}"/>
    <cellStyle name="표준 9 2 6 2 10" xfId="35820" xr:uid="{00000000-0005-0000-0000-0000F38B0000}"/>
    <cellStyle name="표준 9 2 6 2 2" xfId="35821" xr:uid="{00000000-0005-0000-0000-0000F48B0000}"/>
    <cellStyle name="표준 9 2 6 2 2 2" xfId="35822" xr:uid="{00000000-0005-0000-0000-0000F58B0000}"/>
    <cellStyle name="표준 9 2 6 2 2 2 2" xfId="35823" xr:uid="{00000000-0005-0000-0000-0000F68B0000}"/>
    <cellStyle name="표준 9 2 6 2 2 2 3" xfId="35824" xr:uid="{00000000-0005-0000-0000-0000F78B0000}"/>
    <cellStyle name="표준 9 2 6 2 2 2 4" xfId="35825" xr:uid="{00000000-0005-0000-0000-0000F88B0000}"/>
    <cellStyle name="표준 9 2 6 2 2 2 5" xfId="35826" xr:uid="{00000000-0005-0000-0000-0000F98B0000}"/>
    <cellStyle name="표준 9 2 6 2 2 3" xfId="35827" xr:uid="{00000000-0005-0000-0000-0000FA8B0000}"/>
    <cellStyle name="표준 9 2 6 2 2 4" xfId="35828" xr:uid="{00000000-0005-0000-0000-0000FB8B0000}"/>
    <cellStyle name="표준 9 2 6 2 2 5" xfId="35829" xr:uid="{00000000-0005-0000-0000-0000FC8B0000}"/>
    <cellStyle name="표준 9 2 6 2 2 6" xfId="35830" xr:uid="{00000000-0005-0000-0000-0000FD8B0000}"/>
    <cellStyle name="표준 9 2 6 2 2 7" xfId="35831" xr:uid="{00000000-0005-0000-0000-0000FE8B0000}"/>
    <cellStyle name="표준 9 2 6 2 3" xfId="35832" xr:uid="{00000000-0005-0000-0000-0000FF8B0000}"/>
    <cellStyle name="표준 9 2 6 2 3 2" xfId="35833" xr:uid="{00000000-0005-0000-0000-0000008C0000}"/>
    <cellStyle name="표준 9 2 6 2 3 3" xfId="35834" xr:uid="{00000000-0005-0000-0000-0000018C0000}"/>
    <cellStyle name="표준 9 2 6 2 3 4" xfId="35835" xr:uid="{00000000-0005-0000-0000-0000028C0000}"/>
    <cellStyle name="표준 9 2 6 2 3 5" xfId="35836" xr:uid="{00000000-0005-0000-0000-0000038C0000}"/>
    <cellStyle name="표준 9 2 6 2 3 6" xfId="35837" xr:uid="{00000000-0005-0000-0000-0000048C0000}"/>
    <cellStyle name="표준 9 2 6 2 4" xfId="35838" xr:uid="{00000000-0005-0000-0000-0000058C0000}"/>
    <cellStyle name="표준 9 2 6 2 4 2" xfId="35839" xr:uid="{00000000-0005-0000-0000-0000068C0000}"/>
    <cellStyle name="표준 9 2 6 2 5" xfId="35840" xr:uid="{00000000-0005-0000-0000-0000078C0000}"/>
    <cellStyle name="표준 9 2 6 2 5 2" xfId="35841" xr:uid="{00000000-0005-0000-0000-0000088C0000}"/>
    <cellStyle name="표준 9 2 6 2 6" xfId="35842" xr:uid="{00000000-0005-0000-0000-0000098C0000}"/>
    <cellStyle name="표준 9 2 6 2 7" xfId="35843" xr:uid="{00000000-0005-0000-0000-00000A8C0000}"/>
    <cellStyle name="표준 9 2 6 2 8" xfId="35844" xr:uid="{00000000-0005-0000-0000-00000B8C0000}"/>
    <cellStyle name="표준 9 2 6 2 9" xfId="35845" xr:uid="{00000000-0005-0000-0000-00000C8C0000}"/>
    <cellStyle name="표준 9 2 6 3" xfId="35846" xr:uid="{00000000-0005-0000-0000-00000D8C0000}"/>
    <cellStyle name="표준 9 2 6 3 10" xfId="35847" xr:uid="{00000000-0005-0000-0000-00000E8C0000}"/>
    <cellStyle name="표준 9 2 6 3 2" xfId="35848" xr:uid="{00000000-0005-0000-0000-00000F8C0000}"/>
    <cellStyle name="표준 9 2 6 3 2 2" xfId="35849" xr:uid="{00000000-0005-0000-0000-0000108C0000}"/>
    <cellStyle name="표준 9 2 6 3 2 2 2" xfId="35850" xr:uid="{00000000-0005-0000-0000-0000118C0000}"/>
    <cellStyle name="표준 9 2 6 3 2 2 3" xfId="35851" xr:uid="{00000000-0005-0000-0000-0000128C0000}"/>
    <cellStyle name="표준 9 2 6 3 2 2 4" xfId="35852" xr:uid="{00000000-0005-0000-0000-0000138C0000}"/>
    <cellStyle name="표준 9 2 6 3 2 2 5" xfId="35853" xr:uid="{00000000-0005-0000-0000-0000148C0000}"/>
    <cellStyle name="표준 9 2 6 3 2 3" xfId="35854" xr:uid="{00000000-0005-0000-0000-0000158C0000}"/>
    <cellStyle name="표준 9 2 6 3 2 4" xfId="35855" xr:uid="{00000000-0005-0000-0000-0000168C0000}"/>
    <cellStyle name="표준 9 2 6 3 2 5" xfId="35856" xr:uid="{00000000-0005-0000-0000-0000178C0000}"/>
    <cellStyle name="표준 9 2 6 3 2 6" xfId="35857" xr:uid="{00000000-0005-0000-0000-0000188C0000}"/>
    <cellStyle name="표준 9 2 6 3 2 7" xfId="35858" xr:uid="{00000000-0005-0000-0000-0000198C0000}"/>
    <cellStyle name="표준 9 2 6 3 3" xfId="35859" xr:uid="{00000000-0005-0000-0000-00001A8C0000}"/>
    <cellStyle name="표준 9 2 6 3 3 2" xfId="35860" xr:uid="{00000000-0005-0000-0000-00001B8C0000}"/>
    <cellStyle name="표준 9 2 6 3 3 3" xfId="35861" xr:uid="{00000000-0005-0000-0000-00001C8C0000}"/>
    <cellStyle name="표준 9 2 6 3 3 4" xfId="35862" xr:uid="{00000000-0005-0000-0000-00001D8C0000}"/>
    <cellStyle name="표준 9 2 6 3 3 5" xfId="35863" xr:uid="{00000000-0005-0000-0000-00001E8C0000}"/>
    <cellStyle name="표준 9 2 6 3 3 6" xfId="35864" xr:uid="{00000000-0005-0000-0000-00001F8C0000}"/>
    <cellStyle name="표준 9 2 6 3 4" xfId="35865" xr:uid="{00000000-0005-0000-0000-0000208C0000}"/>
    <cellStyle name="표준 9 2 6 3 4 2" xfId="35866" xr:uid="{00000000-0005-0000-0000-0000218C0000}"/>
    <cellStyle name="표준 9 2 6 3 5" xfId="35867" xr:uid="{00000000-0005-0000-0000-0000228C0000}"/>
    <cellStyle name="표준 9 2 6 3 5 2" xfId="35868" xr:uid="{00000000-0005-0000-0000-0000238C0000}"/>
    <cellStyle name="표준 9 2 6 3 6" xfId="35869" xr:uid="{00000000-0005-0000-0000-0000248C0000}"/>
    <cellStyle name="표준 9 2 6 3 7" xfId="35870" xr:uid="{00000000-0005-0000-0000-0000258C0000}"/>
    <cellStyle name="표준 9 2 6 3 8" xfId="35871" xr:uid="{00000000-0005-0000-0000-0000268C0000}"/>
    <cellStyle name="표준 9 2 6 3 9" xfId="35872" xr:uid="{00000000-0005-0000-0000-0000278C0000}"/>
    <cellStyle name="표준 9 2 6 4" xfId="35873" xr:uid="{00000000-0005-0000-0000-0000288C0000}"/>
    <cellStyle name="표준 9 2 6 4 10" xfId="35874" xr:uid="{00000000-0005-0000-0000-0000298C0000}"/>
    <cellStyle name="표준 9 2 6 4 2" xfId="35875" xr:uid="{00000000-0005-0000-0000-00002A8C0000}"/>
    <cellStyle name="표준 9 2 6 4 2 2" xfId="35876" xr:uid="{00000000-0005-0000-0000-00002B8C0000}"/>
    <cellStyle name="표준 9 2 6 4 2 3" xfId="35877" xr:uid="{00000000-0005-0000-0000-00002C8C0000}"/>
    <cellStyle name="표준 9 2 6 4 2 4" xfId="35878" xr:uid="{00000000-0005-0000-0000-00002D8C0000}"/>
    <cellStyle name="표준 9 2 6 4 2 5" xfId="35879" xr:uid="{00000000-0005-0000-0000-00002E8C0000}"/>
    <cellStyle name="표준 9 2 6 4 2 6" xfId="35880" xr:uid="{00000000-0005-0000-0000-00002F8C0000}"/>
    <cellStyle name="표준 9 2 6 4 3" xfId="35881" xr:uid="{00000000-0005-0000-0000-0000308C0000}"/>
    <cellStyle name="표준 9 2 6 4 3 2" xfId="35882" xr:uid="{00000000-0005-0000-0000-0000318C0000}"/>
    <cellStyle name="표준 9 2 6 4 4" xfId="35883" xr:uid="{00000000-0005-0000-0000-0000328C0000}"/>
    <cellStyle name="표준 9 2 6 4 4 2" xfId="35884" xr:uid="{00000000-0005-0000-0000-0000338C0000}"/>
    <cellStyle name="표준 9 2 6 4 5" xfId="35885" xr:uid="{00000000-0005-0000-0000-0000348C0000}"/>
    <cellStyle name="표준 9 2 6 4 5 2" xfId="35886" xr:uid="{00000000-0005-0000-0000-0000358C0000}"/>
    <cellStyle name="표준 9 2 6 4 6" xfId="35887" xr:uid="{00000000-0005-0000-0000-0000368C0000}"/>
    <cellStyle name="표준 9 2 6 4 7" xfId="35888" xr:uid="{00000000-0005-0000-0000-0000378C0000}"/>
    <cellStyle name="표준 9 2 6 4 8" xfId="35889" xr:uid="{00000000-0005-0000-0000-0000388C0000}"/>
    <cellStyle name="표준 9 2 6 4 9" xfId="35890" xr:uid="{00000000-0005-0000-0000-0000398C0000}"/>
    <cellStyle name="표준 9 2 6 5" xfId="35891" xr:uid="{00000000-0005-0000-0000-00003A8C0000}"/>
    <cellStyle name="표준 9 2 6 5 2" xfId="35892" xr:uid="{00000000-0005-0000-0000-00003B8C0000}"/>
    <cellStyle name="표준 9 2 6 5 3" xfId="35893" xr:uid="{00000000-0005-0000-0000-00003C8C0000}"/>
    <cellStyle name="표준 9 2 6 5 4" xfId="35894" xr:uid="{00000000-0005-0000-0000-00003D8C0000}"/>
    <cellStyle name="표준 9 2 6 5 5" xfId="35895" xr:uid="{00000000-0005-0000-0000-00003E8C0000}"/>
    <cellStyle name="표준 9 2 6 5 6" xfId="35896" xr:uid="{00000000-0005-0000-0000-00003F8C0000}"/>
    <cellStyle name="표준 9 2 6 6" xfId="35897" xr:uid="{00000000-0005-0000-0000-0000408C0000}"/>
    <cellStyle name="표준 9 2 6 6 2" xfId="35898" xr:uid="{00000000-0005-0000-0000-0000418C0000}"/>
    <cellStyle name="표준 9 2 6 7" xfId="35899" xr:uid="{00000000-0005-0000-0000-0000428C0000}"/>
    <cellStyle name="표준 9 2 6 7 2" xfId="35900" xr:uid="{00000000-0005-0000-0000-0000438C0000}"/>
    <cellStyle name="표준 9 2 6 8" xfId="35901" xr:uid="{00000000-0005-0000-0000-0000448C0000}"/>
    <cellStyle name="표준 9 2 6 8 2" xfId="35902" xr:uid="{00000000-0005-0000-0000-0000458C0000}"/>
    <cellStyle name="표준 9 2 6 9" xfId="35903" xr:uid="{00000000-0005-0000-0000-0000468C0000}"/>
    <cellStyle name="표준 9 2 7" xfId="35904" xr:uid="{00000000-0005-0000-0000-0000478C0000}"/>
    <cellStyle name="표준 9 2 7 10" xfId="35905" xr:uid="{00000000-0005-0000-0000-0000488C0000}"/>
    <cellStyle name="표준 9 2 7 11" xfId="35906" xr:uid="{00000000-0005-0000-0000-0000498C0000}"/>
    <cellStyle name="표준 9 2 7 12" xfId="35907" xr:uid="{00000000-0005-0000-0000-00004A8C0000}"/>
    <cellStyle name="표준 9 2 7 2" xfId="35908" xr:uid="{00000000-0005-0000-0000-00004B8C0000}"/>
    <cellStyle name="표준 9 2 7 2 10" xfId="35909" xr:uid="{00000000-0005-0000-0000-00004C8C0000}"/>
    <cellStyle name="표준 9 2 7 2 2" xfId="35910" xr:uid="{00000000-0005-0000-0000-00004D8C0000}"/>
    <cellStyle name="표준 9 2 7 2 2 2" xfId="35911" xr:uid="{00000000-0005-0000-0000-00004E8C0000}"/>
    <cellStyle name="표준 9 2 7 2 2 2 2" xfId="35912" xr:uid="{00000000-0005-0000-0000-00004F8C0000}"/>
    <cellStyle name="표준 9 2 7 2 2 2 3" xfId="35913" xr:uid="{00000000-0005-0000-0000-0000508C0000}"/>
    <cellStyle name="표준 9 2 7 2 2 2 4" xfId="35914" xr:uid="{00000000-0005-0000-0000-0000518C0000}"/>
    <cellStyle name="표준 9 2 7 2 2 2 5" xfId="35915" xr:uid="{00000000-0005-0000-0000-0000528C0000}"/>
    <cellStyle name="표준 9 2 7 2 2 3" xfId="35916" xr:uid="{00000000-0005-0000-0000-0000538C0000}"/>
    <cellStyle name="표준 9 2 7 2 2 4" xfId="35917" xr:uid="{00000000-0005-0000-0000-0000548C0000}"/>
    <cellStyle name="표준 9 2 7 2 2 5" xfId="35918" xr:uid="{00000000-0005-0000-0000-0000558C0000}"/>
    <cellStyle name="표준 9 2 7 2 2 6" xfId="35919" xr:uid="{00000000-0005-0000-0000-0000568C0000}"/>
    <cellStyle name="표준 9 2 7 2 2 7" xfId="35920" xr:uid="{00000000-0005-0000-0000-0000578C0000}"/>
    <cellStyle name="표준 9 2 7 2 3" xfId="35921" xr:uid="{00000000-0005-0000-0000-0000588C0000}"/>
    <cellStyle name="표준 9 2 7 2 3 2" xfId="35922" xr:uid="{00000000-0005-0000-0000-0000598C0000}"/>
    <cellStyle name="표준 9 2 7 2 3 3" xfId="35923" xr:uid="{00000000-0005-0000-0000-00005A8C0000}"/>
    <cellStyle name="표준 9 2 7 2 3 4" xfId="35924" xr:uid="{00000000-0005-0000-0000-00005B8C0000}"/>
    <cellStyle name="표준 9 2 7 2 3 5" xfId="35925" xr:uid="{00000000-0005-0000-0000-00005C8C0000}"/>
    <cellStyle name="표준 9 2 7 2 3 6" xfId="35926" xr:uid="{00000000-0005-0000-0000-00005D8C0000}"/>
    <cellStyle name="표준 9 2 7 2 4" xfId="35927" xr:uid="{00000000-0005-0000-0000-00005E8C0000}"/>
    <cellStyle name="표준 9 2 7 2 4 2" xfId="35928" xr:uid="{00000000-0005-0000-0000-00005F8C0000}"/>
    <cellStyle name="표준 9 2 7 2 5" xfId="35929" xr:uid="{00000000-0005-0000-0000-0000608C0000}"/>
    <cellStyle name="표준 9 2 7 2 5 2" xfId="35930" xr:uid="{00000000-0005-0000-0000-0000618C0000}"/>
    <cellStyle name="표준 9 2 7 2 6" xfId="35931" xr:uid="{00000000-0005-0000-0000-0000628C0000}"/>
    <cellStyle name="표준 9 2 7 2 7" xfId="35932" xr:uid="{00000000-0005-0000-0000-0000638C0000}"/>
    <cellStyle name="표준 9 2 7 2 8" xfId="35933" xr:uid="{00000000-0005-0000-0000-0000648C0000}"/>
    <cellStyle name="표준 9 2 7 2 9" xfId="35934" xr:uid="{00000000-0005-0000-0000-0000658C0000}"/>
    <cellStyle name="표준 9 2 7 3" xfId="35935" xr:uid="{00000000-0005-0000-0000-0000668C0000}"/>
    <cellStyle name="표준 9 2 7 3 10" xfId="35936" xr:uid="{00000000-0005-0000-0000-0000678C0000}"/>
    <cellStyle name="표준 9 2 7 3 2" xfId="35937" xr:uid="{00000000-0005-0000-0000-0000688C0000}"/>
    <cellStyle name="표준 9 2 7 3 2 2" xfId="35938" xr:uid="{00000000-0005-0000-0000-0000698C0000}"/>
    <cellStyle name="표준 9 2 7 3 2 3" xfId="35939" xr:uid="{00000000-0005-0000-0000-00006A8C0000}"/>
    <cellStyle name="표준 9 2 7 3 2 4" xfId="35940" xr:uid="{00000000-0005-0000-0000-00006B8C0000}"/>
    <cellStyle name="표준 9 2 7 3 2 5" xfId="35941" xr:uid="{00000000-0005-0000-0000-00006C8C0000}"/>
    <cellStyle name="표준 9 2 7 3 2 6" xfId="35942" xr:uid="{00000000-0005-0000-0000-00006D8C0000}"/>
    <cellStyle name="표준 9 2 7 3 3" xfId="35943" xr:uid="{00000000-0005-0000-0000-00006E8C0000}"/>
    <cellStyle name="표준 9 2 7 3 3 2" xfId="35944" xr:uid="{00000000-0005-0000-0000-00006F8C0000}"/>
    <cellStyle name="표준 9 2 7 3 4" xfId="35945" xr:uid="{00000000-0005-0000-0000-0000708C0000}"/>
    <cellStyle name="표준 9 2 7 3 4 2" xfId="35946" xr:uid="{00000000-0005-0000-0000-0000718C0000}"/>
    <cellStyle name="표준 9 2 7 3 5" xfId="35947" xr:uid="{00000000-0005-0000-0000-0000728C0000}"/>
    <cellStyle name="표준 9 2 7 3 5 2" xfId="35948" xr:uid="{00000000-0005-0000-0000-0000738C0000}"/>
    <cellStyle name="표준 9 2 7 3 6" xfId="35949" xr:uid="{00000000-0005-0000-0000-0000748C0000}"/>
    <cellStyle name="표준 9 2 7 3 7" xfId="35950" xr:uid="{00000000-0005-0000-0000-0000758C0000}"/>
    <cellStyle name="표준 9 2 7 3 8" xfId="35951" xr:uid="{00000000-0005-0000-0000-0000768C0000}"/>
    <cellStyle name="표준 9 2 7 3 9" xfId="35952" xr:uid="{00000000-0005-0000-0000-0000778C0000}"/>
    <cellStyle name="표준 9 2 7 4" xfId="35953" xr:uid="{00000000-0005-0000-0000-0000788C0000}"/>
    <cellStyle name="표준 9 2 7 4 2" xfId="35954" xr:uid="{00000000-0005-0000-0000-0000798C0000}"/>
    <cellStyle name="표준 9 2 7 4 3" xfId="35955" xr:uid="{00000000-0005-0000-0000-00007A8C0000}"/>
    <cellStyle name="표준 9 2 7 4 4" xfId="35956" xr:uid="{00000000-0005-0000-0000-00007B8C0000}"/>
    <cellStyle name="표준 9 2 7 4 5" xfId="35957" xr:uid="{00000000-0005-0000-0000-00007C8C0000}"/>
    <cellStyle name="표준 9 2 7 4 6" xfId="35958" xr:uid="{00000000-0005-0000-0000-00007D8C0000}"/>
    <cellStyle name="표준 9 2 7 5" xfId="35959" xr:uid="{00000000-0005-0000-0000-00007E8C0000}"/>
    <cellStyle name="표준 9 2 7 5 2" xfId="35960" xr:uid="{00000000-0005-0000-0000-00007F8C0000}"/>
    <cellStyle name="표준 9 2 7 6" xfId="35961" xr:uid="{00000000-0005-0000-0000-0000808C0000}"/>
    <cellStyle name="표준 9 2 7 6 2" xfId="35962" xr:uid="{00000000-0005-0000-0000-0000818C0000}"/>
    <cellStyle name="표준 9 2 7 7" xfId="35963" xr:uid="{00000000-0005-0000-0000-0000828C0000}"/>
    <cellStyle name="표준 9 2 7 7 2" xfId="35964" xr:uid="{00000000-0005-0000-0000-0000838C0000}"/>
    <cellStyle name="표준 9 2 7 8" xfId="35965" xr:uid="{00000000-0005-0000-0000-0000848C0000}"/>
    <cellStyle name="표준 9 2 7 9" xfId="35966" xr:uid="{00000000-0005-0000-0000-0000858C0000}"/>
    <cellStyle name="표준 9 2 8" xfId="35967" xr:uid="{00000000-0005-0000-0000-0000868C0000}"/>
    <cellStyle name="표준 9 2 8 10" xfId="35968" xr:uid="{00000000-0005-0000-0000-0000878C0000}"/>
    <cellStyle name="표준 9 2 8 2" xfId="35969" xr:uid="{00000000-0005-0000-0000-0000888C0000}"/>
    <cellStyle name="표준 9 2 8 2 2" xfId="35970" xr:uid="{00000000-0005-0000-0000-0000898C0000}"/>
    <cellStyle name="표준 9 2 8 2 2 2" xfId="35971" xr:uid="{00000000-0005-0000-0000-00008A8C0000}"/>
    <cellStyle name="표준 9 2 8 2 2 3" xfId="35972" xr:uid="{00000000-0005-0000-0000-00008B8C0000}"/>
    <cellStyle name="표준 9 2 8 2 2 4" xfId="35973" xr:uid="{00000000-0005-0000-0000-00008C8C0000}"/>
    <cellStyle name="표준 9 2 8 2 2 5" xfId="35974" xr:uid="{00000000-0005-0000-0000-00008D8C0000}"/>
    <cellStyle name="표준 9 2 8 2 3" xfId="35975" xr:uid="{00000000-0005-0000-0000-00008E8C0000}"/>
    <cellStyle name="표준 9 2 8 2 4" xfId="35976" xr:uid="{00000000-0005-0000-0000-00008F8C0000}"/>
    <cellStyle name="표준 9 2 8 2 5" xfId="35977" xr:uid="{00000000-0005-0000-0000-0000908C0000}"/>
    <cellStyle name="표준 9 2 8 2 6" xfId="35978" xr:uid="{00000000-0005-0000-0000-0000918C0000}"/>
    <cellStyle name="표준 9 2 8 2 7" xfId="35979" xr:uid="{00000000-0005-0000-0000-0000928C0000}"/>
    <cellStyle name="표준 9 2 8 3" xfId="35980" xr:uid="{00000000-0005-0000-0000-0000938C0000}"/>
    <cellStyle name="표준 9 2 8 3 2" xfId="35981" xr:uid="{00000000-0005-0000-0000-0000948C0000}"/>
    <cellStyle name="표준 9 2 8 3 3" xfId="35982" xr:uid="{00000000-0005-0000-0000-0000958C0000}"/>
    <cellStyle name="표준 9 2 8 3 4" xfId="35983" xr:uid="{00000000-0005-0000-0000-0000968C0000}"/>
    <cellStyle name="표준 9 2 8 3 5" xfId="35984" xr:uid="{00000000-0005-0000-0000-0000978C0000}"/>
    <cellStyle name="표준 9 2 8 3 6" xfId="35985" xr:uid="{00000000-0005-0000-0000-0000988C0000}"/>
    <cellStyle name="표준 9 2 8 4" xfId="35986" xr:uid="{00000000-0005-0000-0000-0000998C0000}"/>
    <cellStyle name="표준 9 2 8 4 2" xfId="35987" xr:uid="{00000000-0005-0000-0000-00009A8C0000}"/>
    <cellStyle name="표준 9 2 8 5" xfId="35988" xr:uid="{00000000-0005-0000-0000-00009B8C0000}"/>
    <cellStyle name="표준 9 2 8 5 2" xfId="35989" xr:uid="{00000000-0005-0000-0000-00009C8C0000}"/>
    <cellStyle name="표준 9 2 8 6" xfId="35990" xr:uid="{00000000-0005-0000-0000-00009D8C0000}"/>
    <cellStyle name="표준 9 2 8 7" xfId="35991" xr:uid="{00000000-0005-0000-0000-00009E8C0000}"/>
    <cellStyle name="표준 9 2 8 8" xfId="35992" xr:uid="{00000000-0005-0000-0000-00009F8C0000}"/>
    <cellStyle name="표준 9 2 8 9" xfId="35993" xr:uid="{00000000-0005-0000-0000-0000A08C0000}"/>
    <cellStyle name="표준 9 2 9" xfId="35994" xr:uid="{00000000-0005-0000-0000-0000A18C0000}"/>
    <cellStyle name="표준 9 2 9 10" xfId="35995" xr:uid="{00000000-0005-0000-0000-0000A28C0000}"/>
    <cellStyle name="표준 9 2 9 2" xfId="35996" xr:uid="{00000000-0005-0000-0000-0000A38C0000}"/>
    <cellStyle name="표준 9 2 9 2 2" xfId="35997" xr:uid="{00000000-0005-0000-0000-0000A48C0000}"/>
    <cellStyle name="표준 9 2 9 2 3" xfId="35998" xr:uid="{00000000-0005-0000-0000-0000A58C0000}"/>
    <cellStyle name="표준 9 2 9 2 4" xfId="35999" xr:uid="{00000000-0005-0000-0000-0000A68C0000}"/>
    <cellStyle name="표준 9 2 9 2 5" xfId="36000" xr:uid="{00000000-0005-0000-0000-0000A78C0000}"/>
    <cellStyle name="표준 9 2 9 2 6" xfId="36001" xr:uid="{00000000-0005-0000-0000-0000A88C0000}"/>
    <cellStyle name="표준 9 2 9 3" xfId="36002" xr:uid="{00000000-0005-0000-0000-0000A98C0000}"/>
    <cellStyle name="표준 9 2 9 3 2" xfId="36003" xr:uid="{00000000-0005-0000-0000-0000AA8C0000}"/>
    <cellStyle name="표준 9 2 9 4" xfId="36004" xr:uid="{00000000-0005-0000-0000-0000AB8C0000}"/>
    <cellStyle name="표준 9 2 9 4 2" xfId="36005" xr:uid="{00000000-0005-0000-0000-0000AC8C0000}"/>
    <cellStyle name="표준 9 2 9 5" xfId="36006" xr:uid="{00000000-0005-0000-0000-0000AD8C0000}"/>
    <cellStyle name="표준 9 2 9 5 2" xfId="36007" xr:uid="{00000000-0005-0000-0000-0000AE8C0000}"/>
    <cellStyle name="표준 9 2 9 6" xfId="36008" xr:uid="{00000000-0005-0000-0000-0000AF8C0000}"/>
    <cellStyle name="표준 9 2 9 7" xfId="36009" xr:uid="{00000000-0005-0000-0000-0000B08C0000}"/>
    <cellStyle name="표준 9 2 9 8" xfId="36010" xr:uid="{00000000-0005-0000-0000-0000B18C0000}"/>
    <cellStyle name="표준 9 2 9 9" xfId="36011" xr:uid="{00000000-0005-0000-0000-0000B28C0000}"/>
    <cellStyle name="표준 9 20" xfId="36012" xr:uid="{00000000-0005-0000-0000-0000B38C0000}"/>
    <cellStyle name="표준 9 3" xfId="36013" xr:uid="{00000000-0005-0000-0000-0000B48C0000}"/>
    <cellStyle name="표준 9 3 10" xfId="36014" xr:uid="{00000000-0005-0000-0000-0000B58C0000}"/>
    <cellStyle name="표준 9 3 10 2" xfId="36015" xr:uid="{00000000-0005-0000-0000-0000B68C0000}"/>
    <cellStyle name="표준 9 3 11" xfId="36016" xr:uid="{00000000-0005-0000-0000-0000B78C0000}"/>
    <cellStyle name="표준 9 3 12" xfId="36017" xr:uid="{00000000-0005-0000-0000-0000B88C0000}"/>
    <cellStyle name="표준 9 3 13" xfId="36018" xr:uid="{00000000-0005-0000-0000-0000B98C0000}"/>
    <cellStyle name="표준 9 3 14" xfId="36019" xr:uid="{00000000-0005-0000-0000-0000BA8C0000}"/>
    <cellStyle name="표준 9 3 15" xfId="36020" xr:uid="{00000000-0005-0000-0000-0000BB8C0000}"/>
    <cellStyle name="표준 9 3 2" xfId="36021" xr:uid="{00000000-0005-0000-0000-0000BC8C0000}"/>
    <cellStyle name="표준 9 3 2 10" xfId="36022" xr:uid="{00000000-0005-0000-0000-0000BD8C0000}"/>
    <cellStyle name="표준 9 3 2 11" xfId="36023" xr:uid="{00000000-0005-0000-0000-0000BE8C0000}"/>
    <cellStyle name="표준 9 3 2 12" xfId="36024" xr:uid="{00000000-0005-0000-0000-0000BF8C0000}"/>
    <cellStyle name="표준 9 3 2 13" xfId="36025" xr:uid="{00000000-0005-0000-0000-0000C08C0000}"/>
    <cellStyle name="표준 9 3 2 14" xfId="36026" xr:uid="{00000000-0005-0000-0000-0000C18C0000}"/>
    <cellStyle name="표준 9 3 2 2" xfId="36027" xr:uid="{00000000-0005-0000-0000-0000C28C0000}"/>
    <cellStyle name="표준 9 3 2 2 10" xfId="36028" xr:uid="{00000000-0005-0000-0000-0000C38C0000}"/>
    <cellStyle name="표준 9 3 2 2 2" xfId="36029" xr:uid="{00000000-0005-0000-0000-0000C48C0000}"/>
    <cellStyle name="표준 9 3 2 2 2 2" xfId="36030" xr:uid="{00000000-0005-0000-0000-0000C58C0000}"/>
    <cellStyle name="표준 9 3 2 2 2 2 2" xfId="36031" xr:uid="{00000000-0005-0000-0000-0000C68C0000}"/>
    <cellStyle name="표준 9 3 2 2 2 2 3" xfId="36032" xr:uid="{00000000-0005-0000-0000-0000C78C0000}"/>
    <cellStyle name="표준 9 3 2 2 2 2 4" xfId="36033" xr:uid="{00000000-0005-0000-0000-0000C88C0000}"/>
    <cellStyle name="표준 9 3 2 2 2 2 5" xfId="36034" xr:uid="{00000000-0005-0000-0000-0000C98C0000}"/>
    <cellStyle name="표준 9 3 2 2 2 3" xfId="36035" xr:uid="{00000000-0005-0000-0000-0000CA8C0000}"/>
    <cellStyle name="표준 9 3 2 2 2 4" xfId="36036" xr:uid="{00000000-0005-0000-0000-0000CB8C0000}"/>
    <cellStyle name="표준 9 3 2 2 2 5" xfId="36037" xr:uid="{00000000-0005-0000-0000-0000CC8C0000}"/>
    <cellStyle name="표준 9 3 2 2 2 6" xfId="36038" xr:uid="{00000000-0005-0000-0000-0000CD8C0000}"/>
    <cellStyle name="표준 9 3 2 2 2 7" xfId="36039" xr:uid="{00000000-0005-0000-0000-0000CE8C0000}"/>
    <cellStyle name="표준 9 3 2 2 3" xfId="36040" xr:uid="{00000000-0005-0000-0000-0000CF8C0000}"/>
    <cellStyle name="표준 9 3 2 2 3 2" xfId="36041" xr:uid="{00000000-0005-0000-0000-0000D08C0000}"/>
    <cellStyle name="표준 9 3 2 2 3 3" xfId="36042" xr:uid="{00000000-0005-0000-0000-0000D18C0000}"/>
    <cellStyle name="표준 9 3 2 2 3 4" xfId="36043" xr:uid="{00000000-0005-0000-0000-0000D28C0000}"/>
    <cellStyle name="표준 9 3 2 2 3 5" xfId="36044" xr:uid="{00000000-0005-0000-0000-0000D38C0000}"/>
    <cellStyle name="표준 9 3 2 2 3 6" xfId="36045" xr:uid="{00000000-0005-0000-0000-0000D48C0000}"/>
    <cellStyle name="표준 9 3 2 2 4" xfId="36046" xr:uid="{00000000-0005-0000-0000-0000D58C0000}"/>
    <cellStyle name="표준 9 3 2 2 4 2" xfId="36047" xr:uid="{00000000-0005-0000-0000-0000D68C0000}"/>
    <cellStyle name="표준 9 3 2 2 4 3" xfId="36048" xr:uid="{00000000-0005-0000-0000-0000D78C0000}"/>
    <cellStyle name="표준 9 3 2 2 5" xfId="36049" xr:uid="{00000000-0005-0000-0000-0000D88C0000}"/>
    <cellStyle name="표준 9 3 2 2 5 2" xfId="36050" xr:uid="{00000000-0005-0000-0000-0000D98C0000}"/>
    <cellStyle name="표준 9 3 2 2 6" xfId="36051" xr:uid="{00000000-0005-0000-0000-0000DA8C0000}"/>
    <cellStyle name="표준 9 3 2 2 7" xfId="36052" xr:uid="{00000000-0005-0000-0000-0000DB8C0000}"/>
    <cellStyle name="표준 9 3 2 2 8" xfId="36053" xr:uid="{00000000-0005-0000-0000-0000DC8C0000}"/>
    <cellStyle name="표준 9 3 2 2 9" xfId="36054" xr:uid="{00000000-0005-0000-0000-0000DD8C0000}"/>
    <cellStyle name="표준 9 3 2 3" xfId="36055" xr:uid="{00000000-0005-0000-0000-0000DE8C0000}"/>
    <cellStyle name="표준 9 3 2 3 10" xfId="36056" xr:uid="{00000000-0005-0000-0000-0000DF8C0000}"/>
    <cellStyle name="표준 9 3 2 3 2" xfId="36057" xr:uid="{00000000-0005-0000-0000-0000E08C0000}"/>
    <cellStyle name="표준 9 3 2 3 2 2" xfId="36058" xr:uid="{00000000-0005-0000-0000-0000E18C0000}"/>
    <cellStyle name="표준 9 3 2 3 2 2 2" xfId="36059" xr:uid="{00000000-0005-0000-0000-0000E28C0000}"/>
    <cellStyle name="표준 9 3 2 3 2 2 3" xfId="36060" xr:uid="{00000000-0005-0000-0000-0000E38C0000}"/>
    <cellStyle name="표준 9 3 2 3 2 2 4" xfId="36061" xr:uid="{00000000-0005-0000-0000-0000E48C0000}"/>
    <cellStyle name="표준 9 3 2 3 2 2 5" xfId="36062" xr:uid="{00000000-0005-0000-0000-0000E58C0000}"/>
    <cellStyle name="표준 9 3 2 3 2 3" xfId="36063" xr:uid="{00000000-0005-0000-0000-0000E68C0000}"/>
    <cellStyle name="표준 9 3 2 3 2 4" xfId="36064" xr:uid="{00000000-0005-0000-0000-0000E78C0000}"/>
    <cellStyle name="표준 9 3 2 3 2 5" xfId="36065" xr:uid="{00000000-0005-0000-0000-0000E88C0000}"/>
    <cellStyle name="표준 9 3 2 3 2 6" xfId="36066" xr:uid="{00000000-0005-0000-0000-0000E98C0000}"/>
    <cellStyle name="표준 9 3 2 3 2 7" xfId="36067" xr:uid="{00000000-0005-0000-0000-0000EA8C0000}"/>
    <cellStyle name="표준 9 3 2 3 3" xfId="36068" xr:uid="{00000000-0005-0000-0000-0000EB8C0000}"/>
    <cellStyle name="표준 9 3 2 3 3 2" xfId="36069" xr:uid="{00000000-0005-0000-0000-0000EC8C0000}"/>
    <cellStyle name="표준 9 3 2 3 3 3" xfId="36070" xr:uid="{00000000-0005-0000-0000-0000ED8C0000}"/>
    <cellStyle name="표준 9 3 2 3 3 4" xfId="36071" xr:uid="{00000000-0005-0000-0000-0000EE8C0000}"/>
    <cellStyle name="표준 9 3 2 3 3 5" xfId="36072" xr:uid="{00000000-0005-0000-0000-0000EF8C0000}"/>
    <cellStyle name="표준 9 3 2 3 3 6" xfId="36073" xr:uid="{00000000-0005-0000-0000-0000F08C0000}"/>
    <cellStyle name="표준 9 3 2 3 4" xfId="36074" xr:uid="{00000000-0005-0000-0000-0000F18C0000}"/>
    <cellStyle name="표준 9 3 2 3 4 2" xfId="36075" xr:uid="{00000000-0005-0000-0000-0000F28C0000}"/>
    <cellStyle name="표준 9 3 2 3 4 3" xfId="36076" xr:uid="{00000000-0005-0000-0000-0000F38C0000}"/>
    <cellStyle name="표준 9 3 2 3 5" xfId="36077" xr:uid="{00000000-0005-0000-0000-0000F48C0000}"/>
    <cellStyle name="표준 9 3 2 3 5 2" xfId="36078" xr:uid="{00000000-0005-0000-0000-0000F58C0000}"/>
    <cellStyle name="표준 9 3 2 3 6" xfId="36079" xr:uid="{00000000-0005-0000-0000-0000F68C0000}"/>
    <cellStyle name="표준 9 3 2 3 7" xfId="36080" xr:uid="{00000000-0005-0000-0000-0000F78C0000}"/>
    <cellStyle name="표준 9 3 2 3 8" xfId="36081" xr:uid="{00000000-0005-0000-0000-0000F88C0000}"/>
    <cellStyle name="표준 9 3 2 3 9" xfId="36082" xr:uid="{00000000-0005-0000-0000-0000F98C0000}"/>
    <cellStyle name="표준 9 3 2 4" xfId="36083" xr:uid="{00000000-0005-0000-0000-0000FA8C0000}"/>
    <cellStyle name="표준 9 3 2 4 10" xfId="36084" xr:uid="{00000000-0005-0000-0000-0000FB8C0000}"/>
    <cellStyle name="표준 9 3 2 4 2" xfId="36085" xr:uid="{00000000-0005-0000-0000-0000FC8C0000}"/>
    <cellStyle name="표준 9 3 2 4 2 2" xfId="36086" xr:uid="{00000000-0005-0000-0000-0000FD8C0000}"/>
    <cellStyle name="표준 9 3 2 4 2 3" xfId="36087" xr:uid="{00000000-0005-0000-0000-0000FE8C0000}"/>
    <cellStyle name="표준 9 3 2 4 2 4" xfId="36088" xr:uid="{00000000-0005-0000-0000-0000FF8C0000}"/>
    <cellStyle name="표준 9 3 2 4 2 5" xfId="36089" xr:uid="{00000000-0005-0000-0000-0000008D0000}"/>
    <cellStyle name="표준 9 3 2 4 2 6" xfId="36090" xr:uid="{00000000-0005-0000-0000-0000018D0000}"/>
    <cellStyle name="표준 9 3 2 4 3" xfId="36091" xr:uid="{00000000-0005-0000-0000-0000028D0000}"/>
    <cellStyle name="표준 9 3 2 4 3 2" xfId="36092" xr:uid="{00000000-0005-0000-0000-0000038D0000}"/>
    <cellStyle name="표준 9 3 2 4 3 3" xfId="36093" xr:uid="{00000000-0005-0000-0000-0000048D0000}"/>
    <cellStyle name="표준 9 3 2 4 4" xfId="36094" xr:uid="{00000000-0005-0000-0000-0000058D0000}"/>
    <cellStyle name="표준 9 3 2 4 4 2" xfId="36095" xr:uid="{00000000-0005-0000-0000-0000068D0000}"/>
    <cellStyle name="표준 9 3 2 4 4 3" xfId="36096" xr:uid="{00000000-0005-0000-0000-0000078D0000}"/>
    <cellStyle name="표준 9 3 2 4 5" xfId="36097" xr:uid="{00000000-0005-0000-0000-0000088D0000}"/>
    <cellStyle name="표준 9 3 2 4 5 2" xfId="36098" xr:uid="{00000000-0005-0000-0000-0000098D0000}"/>
    <cellStyle name="표준 9 3 2 4 6" xfId="36099" xr:uid="{00000000-0005-0000-0000-00000A8D0000}"/>
    <cellStyle name="표준 9 3 2 4 7" xfId="36100" xr:uid="{00000000-0005-0000-0000-00000B8D0000}"/>
    <cellStyle name="표준 9 3 2 4 8" xfId="36101" xr:uid="{00000000-0005-0000-0000-00000C8D0000}"/>
    <cellStyle name="표준 9 3 2 4 9" xfId="36102" xr:uid="{00000000-0005-0000-0000-00000D8D0000}"/>
    <cellStyle name="표준 9 3 2 5" xfId="36103" xr:uid="{00000000-0005-0000-0000-00000E8D0000}"/>
    <cellStyle name="표준 9 3 2 5 10" xfId="36104" xr:uid="{00000000-0005-0000-0000-00000F8D0000}"/>
    <cellStyle name="표준 9 3 2 5 2" xfId="36105" xr:uid="{00000000-0005-0000-0000-0000108D0000}"/>
    <cellStyle name="표준 9 3 2 5 2 2" xfId="36106" xr:uid="{00000000-0005-0000-0000-0000118D0000}"/>
    <cellStyle name="표준 9 3 2 5 2 3" xfId="36107" xr:uid="{00000000-0005-0000-0000-0000128D0000}"/>
    <cellStyle name="표준 9 3 2 5 3" xfId="36108" xr:uid="{00000000-0005-0000-0000-0000138D0000}"/>
    <cellStyle name="표준 9 3 2 5 3 2" xfId="36109" xr:uid="{00000000-0005-0000-0000-0000148D0000}"/>
    <cellStyle name="표준 9 3 2 5 3 3" xfId="36110" xr:uid="{00000000-0005-0000-0000-0000158D0000}"/>
    <cellStyle name="표준 9 3 2 5 4" xfId="36111" xr:uid="{00000000-0005-0000-0000-0000168D0000}"/>
    <cellStyle name="표준 9 3 2 5 4 2" xfId="36112" xr:uid="{00000000-0005-0000-0000-0000178D0000}"/>
    <cellStyle name="표준 9 3 2 5 5" xfId="36113" xr:uid="{00000000-0005-0000-0000-0000188D0000}"/>
    <cellStyle name="표준 9 3 2 5 5 2" xfId="36114" xr:uid="{00000000-0005-0000-0000-0000198D0000}"/>
    <cellStyle name="표준 9 3 2 5 6" xfId="36115" xr:uid="{00000000-0005-0000-0000-00001A8D0000}"/>
    <cellStyle name="표준 9 3 2 5 7" xfId="36116" xr:uid="{00000000-0005-0000-0000-00001B8D0000}"/>
    <cellStyle name="표준 9 3 2 5 8" xfId="36117" xr:uid="{00000000-0005-0000-0000-00001C8D0000}"/>
    <cellStyle name="표준 9 3 2 5 9" xfId="36118" xr:uid="{00000000-0005-0000-0000-00001D8D0000}"/>
    <cellStyle name="표준 9 3 2 6" xfId="36119" xr:uid="{00000000-0005-0000-0000-00001E8D0000}"/>
    <cellStyle name="표준 9 3 2 6 2" xfId="36120" xr:uid="{00000000-0005-0000-0000-00001F8D0000}"/>
    <cellStyle name="표준 9 3 2 6 3" xfId="36121" xr:uid="{00000000-0005-0000-0000-0000208D0000}"/>
    <cellStyle name="표준 9 3 2 7" xfId="36122" xr:uid="{00000000-0005-0000-0000-0000218D0000}"/>
    <cellStyle name="표준 9 3 2 7 2" xfId="36123" xr:uid="{00000000-0005-0000-0000-0000228D0000}"/>
    <cellStyle name="표준 9 3 2 7 3" xfId="36124" xr:uid="{00000000-0005-0000-0000-0000238D0000}"/>
    <cellStyle name="표준 9 3 2 8" xfId="36125" xr:uid="{00000000-0005-0000-0000-0000248D0000}"/>
    <cellStyle name="표준 9 3 2 8 2" xfId="36126" xr:uid="{00000000-0005-0000-0000-0000258D0000}"/>
    <cellStyle name="표준 9 3 2 8 3" xfId="36127" xr:uid="{00000000-0005-0000-0000-0000268D0000}"/>
    <cellStyle name="표준 9 3 2 9" xfId="36128" xr:uid="{00000000-0005-0000-0000-0000278D0000}"/>
    <cellStyle name="표준 9 3 2 9 2" xfId="36129" xr:uid="{00000000-0005-0000-0000-0000288D0000}"/>
    <cellStyle name="표준 9 3 3" xfId="36130" xr:uid="{00000000-0005-0000-0000-0000298D0000}"/>
    <cellStyle name="표준 9 3 3 10" xfId="36131" xr:uid="{00000000-0005-0000-0000-00002A8D0000}"/>
    <cellStyle name="표준 9 3 3 2" xfId="36132" xr:uid="{00000000-0005-0000-0000-00002B8D0000}"/>
    <cellStyle name="표준 9 3 3 2 2" xfId="36133" xr:uid="{00000000-0005-0000-0000-00002C8D0000}"/>
    <cellStyle name="표준 9 3 3 2 2 2" xfId="36134" xr:uid="{00000000-0005-0000-0000-00002D8D0000}"/>
    <cellStyle name="표준 9 3 3 2 2 3" xfId="36135" xr:uid="{00000000-0005-0000-0000-00002E8D0000}"/>
    <cellStyle name="표준 9 3 3 2 2 4" xfId="36136" xr:uid="{00000000-0005-0000-0000-00002F8D0000}"/>
    <cellStyle name="표준 9 3 3 2 2 5" xfId="36137" xr:uid="{00000000-0005-0000-0000-0000308D0000}"/>
    <cellStyle name="표준 9 3 3 2 3" xfId="36138" xr:uid="{00000000-0005-0000-0000-0000318D0000}"/>
    <cellStyle name="표준 9 3 3 2 4" xfId="36139" xr:uid="{00000000-0005-0000-0000-0000328D0000}"/>
    <cellStyle name="표준 9 3 3 2 5" xfId="36140" xr:uid="{00000000-0005-0000-0000-0000338D0000}"/>
    <cellStyle name="표준 9 3 3 2 6" xfId="36141" xr:uid="{00000000-0005-0000-0000-0000348D0000}"/>
    <cellStyle name="표준 9 3 3 2 7" xfId="36142" xr:uid="{00000000-0005-0000-0000-0000358D0000}"/>
    <cellStyle name="표준 9 3 3 3" xfId="36143" xr:uid="{00000000-0005-0000-0000-0000368D0000}"/>
    <cellStyle name="표준 9 3 3 3 2" xfId="36144" xr:uid="{00000000-0005-0000-0000-0000378D0000}"/>
    <cellStyle name="표준 9 3 3 3 3" xfId="36145" xr:uid="{00000000-0005-0000-0000-0000388D0000}"/>
    <cellStyle name="표준 9 3 3 3 4" xfId="36146" xr:uid="{00000000-0005-0000-0000-0000398D0000}"/>
    <cellStyle name="표준 9 3 3 3 5" xfId="36147" xr:uid="{00000000-0005-0000-0000-00003A8D0000}"/>
    <cellStyle name="표준 9 3 3 3 6" xfId="36148" xr:uid="{00000000-0005-0000-0000-00003B8D0000}"/>
    <cellStyle name="표준 9 3 3 4" xfId="36149" xr:uid="{00000000-0005-0000-0000-00003C8D0000}"/>
    <cellStyle name="표준 9 3 3 4 2" xfId="36150" xr:uid="{00000000-0005-0000-0000-00003D8D0000}"/>
    <cellStyle name="표준 9 3 3 4 3" xfId="36151" xr:uid="{00000000-0005-0000-0000-00003E8D0000}"/>
    <cellStyle name="표준 9 3 3 5" xfId="36152" xr:uid="{00000000-0005-0000-0000-00003F8D0000}"/>
    <cellStyle name="표준 9 3 3 5 2" xfId="36153" xr:uid="{00000000-0005-0000-0000-0000408D0000}"/>
    <cellStyle name="표준 9 3 3 6" xfId="36154" xr:uid="{00000000-0005-0000-0000-0000418D0000}"/>
    <cellStyle name="표준 9 3 3 7" xfId="36155" xr:uid="{00000000-0005-0000-0000-0000428D0000}"/>
    <cellStyle name="표준 9 3 3 8" xfId="36156" xr:uid="{00000000-0005-0000-0000-0000438D0000}"/>
    <cellStyle name="표준 9 3 3 9" xfId="36157" xr:uid="{00000000-0005-0000-0000-0000448D0000}"/>
    <cellStyle name="표준 9 3 4" xfId="36158" xr:uid="{00000000-0005-0000-0000-0000458D0000}"/>
    <cellStyle name="표준 9 3 4 10" xfId="36159" xr:uid="{00000000-0005-0000-0000-0000468D0000}"/>
    <cellStyle name="표준 9 3 4 2" xfId="36160" xr:uid="{00000000-0005-0000-0000-0000478D0000}"/>
    <cellStyle name="표준 9 3 4 2 2" xfId="36161" xr:uid="{00000000-0005-0000-0000-0000488D0000}"/>
    <cellStyle name="표준 9 3 4 2 2 2" xfId="36162" xr:uid="{00000000-0005-0000-0000-0000498D0000}"/>
    <cellStyle name="표준 9 3 4 2 2 3" xfId="36163" xr:uid="{00000000-0005-0000-0000-00004A8D0000}"/>
    <cellStyle name="표준 9 3 4 2 2 4" xfId="36164" xr:uid="{00000000-0005-0000-0000-00004B8D0000}"/>
    <cellStyle name="표준 9 3 4 2 2 5" xfId="36165" xr:uid="{00000000-0005-0000-0000-00004C8D0000}"/>
    <cellStyle name="표준 9 3 4 2 3" xfId="36166" xr:uid="{00000000-0005-0000-0000-00004D8D0000}"/>
    <cellStyle name="표준 9 3 4 2 4" xfId="36167" xr:uid="{00000000-0005-0000-0000-00004E8D0000}"/>
    <cellStyle name="표준 9 3 4 2 5" xfId="36168" xr:uid="{00000000-0005-0000-0000-00004F8D0000}"/>
    <cellStyle name="표준 9 3 4 2 6" xfId="36169" xr:uid="{00000000-0005-0000-0000-0000508D0000}"/>
    <cellStyle name="표준 9 3 4 2 7" xfId="36170" xr:uid="{00000000-0005-0000-0000-0000518D0000}"/>
    <cellStyle name="표준 9 3 4 3" xfId="36171" xr:uid="{00000000-0005-0000-0000-0000528D0000}"/>
    <cellStyle name="표준 9 3 4 3 2" xfId="36172" xr:uid="{00000000-0005-0000-0000-0000538D0000}"/>
    <cellStyle name="표준 9 3 4 3 3" xfId="36173" xr:uid="{00000000-0005-0000-0000-0000548D0000}"/>
    <cellStyle name="표준 9 3 4 3 4" xfId="36174" xr:uid="{00000000-0005-0000-0000-0000558D0000}"/>
    <cellStyle name="표준 9 3 4 3 5" xfId="36175" xr:uid="{00000000-0005-0000-0000-0000568D0000}"/>
    <cellStyle name="표준 9 3 4 3 6" xfId="36176" xr:uid="{00000000-0005-0000-0000-0000578D0000}"/>
    <cellStyle name="표준 9 3 4 4" xfId="36177" xr:uid="{00000000-0005-0000-0000-0000588D0000}"/>
    <cellStyle name="표준 9 3 4 4 2" xfId="36178" xr:uid="{00000000-0005-0000-0000-0000598D0000}"/>
    <cellStyle name="표준 9 3 4 4 3" xfId="36179" xr:uid="{00000000-0005-0000-0000-00005A8D0000}"/>
    <cellStyle name="표준 9 3 4 5" xfId="36180" xr:uid="{00000000-0005-0000-0000-00005B8D0000}"/>
    <cellStyle name="표준 9 3 4 5 2" xfId="36181" xr:uid="{00000000-0005-0000-0000-00005C8D0000}"/>
    <cellStyle name="표준 9 3 4 6" xfId="36182" xr:uid="{00000000-0005-0000-0000-00005D8D0000}"/>
    <cellStyle name="표준 9 3 4 7" xfId="36183" xr:uid="{00000000-0005-0000-0000-00005E8D0000}"/>
    <cellStyle name="표준 9 3 4 8" xfId="36184" xr:uid="{00000000-0005-0000-0000-00005F8D0000}"/>
    <cellStyle name="표준 9 3 4 9" xfId="36185" xr:uid="{00000000-0005-0000-0000-0000608D0000}"/>
    <cellStyle name="표준 9 3 5" xfId="36186" xr:uid="{00000000-0005-0000-0000-0000618D0000}"/>
    <cellStyle name="표준 9 3 5 10" xfId="36187" xr:uid="{00000000-0005-0000-0000-0000628D0000}"/>
    <cellStyle name="표준 9 3 5 2" xfId="36188" xr:uid="{00000000-0005-0000-0000-0000638D0000}"/>
    <cellStyle name="표준 9 3 5 2 2" xfId="36189" xr:uid="{00000000-0005-0000-0000-0000648D0000}"/>
    <cellStyle name="표준 9 3 5 2 3" xfId="36190" xr:uid="{00000000-0005-0000-0000-0000658D0000}"/>
    <cellStyle name="표준 9 3 5 2 4" xfId="36191" xr:uid="{00000000-0005-0000-0000-0000668D0000}"/>
    <cellStyle name="표준 9 3 5 2 5" xfId="36192" xr:uid="{00000000-0005-0000-0000-0000678D0000}"/>
    <cellStyle name="표준 9 3 5 2 6" xfId="36193" xr:uid="{00000000-0005-0000-0000-0000688D0000}"/>
    <cellStyle name="표준 9 3 5 3" xfId="36194" xr:uid="{00000000-0005-0000-0000-0000698D0000}"/>
    <cellStyle name="표준 9 3 5 3 2" xfId="36195" xr:uid="{00000000-0005-0000-0000-00006A8D0000}"/>
    <cellStyle name="표준 9 3 5 3 3" xfId="36196" xr:uid="{00000000-0005-0000-0000-00006B8D0000}"/>
    <cellStyle name="표준 9 3 5 4" xfId="36197" xr:uid="{00000000-0005-0000-0000-00006C8D0000}"/>
    <cellStyle name="표준 9 3 5 4 2" xfId="36198" xr:uid="{00000000-0005-0000-0000-00006D8D0000}"/>
    <cellStyle name="표준 9 3 5 4 3" xfId="36199" xr:uid="{00000000-0005-0000-0000-00006E8D0000}"/>
    <cellStyle name="표준 9 3 5 5" xfId="36200" xr:uid="{00000000-0005-0000-0000-00006F8D0000}"/>
    <cellStyle name="표준 9 3 5 5 2" xfId="36201" xr:uid="{00000000-0005-0000-0000-0000708D0000}"/>
    <cellStyle name="표준 9 3 5 6" xfId="36202" xr:uid="{00000000-0005-0000-0000-0000718D0000}"/>
    <cellStyle name="표준 9 3 5 7" xfId="36203" xr:uid="{00000000-0005-0000-0000-0000728D0000}"/>
    <cellStyle name="표준 9 3 5 8" xfId="36204" xr:uid="{00000000-0005-0000-0000-0000738D0000}"/>
    <cellStyle name="표준 9 3 5 9" xfId="36205" xr:uid="{00000000-0005-0000-0000-0000748D0000}"/>
    <cellStyle name="표준 9 3 6" xfId="36206" xr:uid="{00000000-0005-0000-0000-0000758D0000}"/>
    <cellStyle name="표준 9 3 6 10" xfId="36207" xr:uid="{00000000-0005-0000-0000-0000768D0000}"/>
    <cellStyle name="표준 9 3 6 2" xfId="36208" xr:uid="{00000000-0005-0000-0000-0000778D0000}"/>
    <cellStyle name="표준 9 3 6 2 2" xfId="36209" xr:uid="{00000000-0005-0000-0000-0000788D0000}"/>
    <cellStyle name="표준 9 3 6 2 3" xfId="36210" xr:uid="{00000000-0005-0000-0000-0000798D0000}"/>
    <cellStyle name="표준 9 3 6 3" xfId="36211" xr:uid="{00000000-0005-0000-0000-00007A8D0000}"/>
    <cellStyle name="표준 9 3 6 3 2" xfId="36212" xr:uid="{00000000-0005-0000-0000-00007B8D0000}"/>
    <cellStyle name="표준 9 3 6 3 3" xfId="36213" xr:uid="{00000000-0005-0000-0000-00007C8D0000}"/>
    <cellStyle name="표준 9 3 6 4" xfId="36214" xr:uid="{00000000-0005-0000-0000-00007D8D0000}"/>
    <cellStyle name="표준 9 3 6 4 2" xfId="36215" xr:uid="{00000000-0005-0000-0000-00007E8D0000}"/>
    <cellStyle name="표준 9 3 6 5" xfId="36216" xr:uid="{00000000-0005-0000-0000-00007F8D0000}"/>
    <cellStyle name="표준 9 3 6 5 2" xfId="36217" xr:uid="{00000000-0005-0000-0000-0000808D0000}"/>
    <cellStyle name="표준 9 3 6 6" xfId="36218" xr:uid="{00000000-0005-0000-0000-0000818D0000}"/>
    <cellStyle name="표준 9 3 6 7" xfId="36219" xr:uid="{00000000-0005-0000-0000-0000828D0000}"/>
    <cellStyle name="표준 9 3 6 8" xfId="36220" xr:uid="{00000000-0005-0000-0000-0000838D0000}"/>
    <cellStyle name="표준 9 3 6 9" xfId="36221" xr:uid="{00000000-0005-0000-0000-0000848D0000}"/>
    <cellStyle name="표준 9 3 7" xfId="36222" xr:uid="{00000000-0005-0000-0000-0000858D0000}"/>
    <cellStyle name="표준 9 3 7 2" xfId="36223" xr:uid="{00000000-0005-0000-0000-0000868D0000}"/>
    <cellStyle name="표준 9 3 7 3" xfId="36224" xr:uid="{00000000-0005-0000-0000-0000878D0000}"/>
    <cellStyle name="표준 9 3 8" xfId="36225" xr:uid="{00000000-0005-0000-0000-0000888D0000}"/>
    <cellStyle name="표준 9 3 8 2" xfId="36226" xr:uid="{00000000-0005-0000-0000-0000898D0000}"/>
    <cellStyle name="표준 9 3 8 3" xfId="36227" xr:uid="{00000000-0005-0000-0000-00008A8D0000}"/>
    <cellStyle name="표준 9 3 9" xfId="36228" xr:uid="{00000000-0005-0000-0000-00008B8D0000}"/>
    <cellStyle name="표준 9 3 9 2" xfId="36229" xr:uid="{00000000-0005-0000-0000-00008C8D0000}"/>
    <cellStyle name="표준 9 3 9 3" xfId="36230" xr:uid="{00000000-0005-0000-0000-00008D8D0000}"/>
    <cellStyle name="표준 9 4" xfId="36231" xr:uid="{00000000-0005-0000-0000-00008E8D0000}"/>
    <cellStyle name="표준 9 4 10" xfId="36232" xr:uid="{00000000-0005-0000-0000-00008F8D0000}"/>
    <cellStyle name="표준 9 4 10 2" xfId="36233" xr:uid="{00000000-0005-0000-0000-0000908D0000}"/>
    <cellStyle name="표준 9 4 11" xfId="36234" xr:uid="{00000000-0005-0000-0000-0000918D0000}"/>
    <cellStyle name="표준 9 4 12" xfId="36235" xr:uid="{00000000-0005-0000-0000-0000928D0000}"/>
    <cellStyle name="표준 9 4 13" xfId="36236" xr:uid="{00000000-0005-0000-0000-0000938D0000}"/>
    <cellStyle name="표준 9 4 14" xfId="36237" xr:uid="{00000000-0005-0000-0000-0000948D0000}"/>
    <cellStyle name="표준 9 4 15" xfId="36238" xr:uid="{00000000-0005-0000-0000-0000958D0000}"/>
    <cellStyle name="표준 9 4 2" xfId="36239" xr:uid="{00000000-0005-0000-0000-0000968D0000}"/>
    <cellStyle name="표준 9 4 2 10" xfId="36240" xr:uid="{00000000-0005-0000-0000-0000978D0000}"/>
    <cellStyle name="표준 9 4 2 11" xfId="36241" xr:uid="{00000000-0005-0000-0000-0000988D0000}"/>
    <cellStyle name="표준 9 4 2 12" xfId="36242" xr:uid="{00000000-0005-0000-0000-0000998D0000}"/>
    <cellStyle name="표준 9 4 2 2" xfId="36243" xr:uid="{00000000-0005-0000-0000-00009A8D0000}"/>
    <cellStyle name="표준 9 4 2 2 10" xfId="36244" xr:uid="{00000000-0005-0000-0000-00009B8D0000}"/>
    <cellStyle name="표준 9 4 2 2 2" xfId="36245" xr:uid="{00000000-0005-0000-0000-00009C8D0000}"/>
    <cellStyle name="표준 9 4 2 2 2 2" xfId="36246" xr:uid="{00000000-0005-0000-0000-00009D8D0000}"/>
    <cellStyle name="표준 9 4 2 2 2 2 2" xfId="36247" xr:uid="{00000000-0005-0000-0000-00009E8D0000}"/>
    <cellStyle name="표준 9 4 2 2 2 2 3" xfId="36248" xr:uid="{00000000-0005-0000-0000-00009F8D0000}"/>
    <cellStyle name="표준 9 4 2 2 2 2 4" xfId="36249" xr:uid="{00000000-0005-0000-0000-0000A08D0000}"/>
    <cellStyle name="표준 9 4 2 2 2 2 5" xfId="36250" xr:uid="{00000000-0005-0000-0000-0000A18D0000}"/>
    <cellStyle name="표준 9 4 2 2 2 3" xfId="36251" xr:uid="{00000000-0005-0000-0000-0000A28D0000}"/>
    <cellStyle name="표준 9 4 2 2 2 4" xfId="36252" xr:uid="{00000000-0005-0000-0000-0000A38D0000}"/>
    <cellStyle name="표준 9 4 2 2 2 5" xfId="36253" xr:uid="{00000000-0005-0000-0000-0000A48D0000}"/>
    <cellStyle name="표준 9 4 2 2 2 6" xfId="36254" xr:uid="{00000000-0005-0000-0000-0000A58D0000}"/>
    <cellStyle name="표준 9 4 2 2 2 7" xfId="36255" xr:uid="{00000000-0005-0000-0000-0000A68D0000}"/>
    <cellStyle name="표준 9 4 2 2 3" xfId="36256" xr:uid="{00000000-0005-0000-0000-0000A78D0000}"/>
    <cellStyle name="표준 9 4 2 2 3 2" xfId="36257" xr:uid="{00000000-0005-0000-0000-0000A88D0000}"/>
    <cellStyle name="표준 9 4 2 2 3 3" xfId="36258" xr:uid="{00000000-0005-0000-0000-0000A98D0000}"/>
    <cellStyle name="표준 9 4 2 2 3 4" xfId="36259" xr:uid="{00000000-0005-0000-0000-0000AA8D0000}"/>
    <cellStyle name="표준 9 4 2 2 3 5" xfId="36260" xr:uid="{00000000-0005-0000-0000-0000AB8D0000}"/>
    <cellStyle name="표준 9 4 2 2 3 6" xfId="36261" xr:uid="{00000000-0005-0000-0000-0000AC8D0000}"/>
    <cellStyle name="표준 9 4 2 2 4" xfId="36262" xr:uid="{00000000-0005-0000-0000-0000AD8D0000}"/>
    <cellStyle name="표준 9 4 2 2 4 2" xfId="36263" xr:uid="{00000000-0005-0000-0000-0000AE8D0000}"/>
    <cellStyle name="표준 9 4 2 2 5" xfId="36264" xr:uid="{00000000-0005-0000-0000-0000AF8D0000}"/>
    <cellStyle name="표준 9 4 2 2 5 2" xfId="36265" xr:uid="{00000000-0005-0000-0000-0000B08D0000}"/>
    <cellStyle name="표준 9 4 2 2 6" xfId="36266" xr:uid="{00000000-0005-0000-0000-0000B18D0000}"/>
    <cellStyle name="표준 9 4 2 2 7" xfId="36267" xr:uid="{00000000-0005-0000-0000-0000B28D0000}"/>
    <cellStyle name="표준 9 4 2 2 8" xfId="36268" xr:uid="{00000000-0005-0000-0000-0000B38D0000}"/>
    <cellStyle name="표준 9 4 2 2 9" xfId="36269" xr:uid="{00000000-0005-0000-0000-0000B48D0000}"/>
    <cellStyle name="표준 9 4 2 3" xfId="36270" xr:uid="{00000000-0005-0000-0000-0000B58D0000}"/>
    <cellStyle name="표준 9 4 2 3 10" xfId="36271" xr:uid="{00000000-0005-0000-0000-0000B68D0000}"/>
    <cellStyle name="표준 9 4 2 3 2" xfId="36272" xr:uid="{00000000-0005-0000-0000-0000B78D0000}"/>
    <cellStyle name="표준 9 4 2 3 2 2" xfId="36273" xr:uid="{00000000-0005-0000-0000-0000B88D0000}"/>
    <cellStyle name="표준 9 4 2 3 2 3" xfId="36274" xr:uid="{00000000-0005-0000-0000-0000B98D0000}"/>
    <cellStyle name="표준 9 4 2 3 2 4" xfId="36275" xr:uid="{00000000-0005-0000-0000-0000BA8D0000}"/>
    <cellStyle name="표준 9 4 2 3 2 5" xfId="36276" xr:uid="{00000000-0005-0000-0000-0000BB8D0000}"/>
    <cellStyle name="표준 9 4 2 3 2 6" xfId="36277" xr:uid="{00000000-0005-0000-0000-0000BC8D0000}"/>
    <cellStyle name="표준 9 4 2 3 3" xfId="36278" xr:uid="{00000000-0005-0000-0000-0000BD8D0000}"/>
    <cellStyle name="표준 9 4 2 3 3 2" xfId="36279" xr:uid="{00000000-0005-0000-0000-0000BE8D0000}"/>
    <cellStyle name="표준 9 4 2 3 4" xfId="36280" xr:uid="{00000000-0005-0000-0000-0000BF8D0000}"/>
    <cellStyle name="표준 9 4 2 3 4 2" xfId="36281" xr:uid="{00000000-0005-0000-0000-0000C08D0000}"/>
    <cellStyle name="표준 9 4 2 3 5" xfId="36282" xr:uid="{00000000-0005-0000-0000-0000C18D0000}"/>
    <cellStyle name="표준 9 4 2 3 5 2" xfId="36283" xr:uid="{00000000-0005-0000-0000-0000C28D0000}"/>
    <cellStyle name="표준 9 4 2 3 6" xfId="36284" xr:uid="{00000000-0005-0000-0000-0000C38D0000}"/>
    <cellStyle name="표준 9 4 2 3 7" xfId="36285" xr:uid="{00000000-0005-0000-0000-0000C48D0000}"/>
    <cellStyle name="표준 9 4 2 3 8" xfId="36286" xr:uid="{00000000-0005-0000-0000-0000C58D0000}"/>
    <cellStyle name="표준 9 4 2 3 9" xfId="36287" xr:uid="{00000000-0005-0000-0000-0000C68D0000}"/>
    <cellStyle name="표준 9 4 2 4" xfId="36288" xr:uid="{00000000-0005-0000-0000-0000C78D0000}"/>
    <cellStyle name="표준 9 4 2 4 2" xfId="36289" xr:uid="{00000000-0005-0000-0000-0000C88D0000}"/>
    <cellStyle name="표준 9 4 2 4 3" xfId="36290" xr:uid="{00000000-0005-0000-0000-0000C98D0000}"/>
    <cellStyle name="표준 9 4 2 4 4" xfId="36291" xr:uid="{00000000-0005-0000-0000-0000CA8D0000}"/>
    <cellStyle name="표준 9 4 2 4 5" xfId="36292" xr:uid="{00000000-0005-0000-0000-0000CB8D0000}"/>
    <cellStyle name="표준 9 4 2 4 6" xfId="36293" xr:uid="{00000000-0005-0000-0000-0000CC8D0000}"/>
    <cellStyle name="표준 9 4 2 5" xfId="36294" xr:uid="{00000000-0005-0000-0000-0000CD8D0000}"/>
    <cellStyle name="표준 9 4 2 5 2" xfId="36295" xr:uid="{00000000-0005-0000-0000-0000CE8D0000}"/>
    <cellStyle name="표준 9 4 2 6" xfId="36296" xr:uid="{00000000-0005-0000-0000-0000CF8D0000}"/>
    <cellStyle name="표준 9 4 2 6 2" xfId="36297" xr:uid="{00000000-0005-0000-0000-0000D08D0000}"/>
    <cellStyle name="표준 9 4 2 7" xfId="36298" xr:uid="{00000000-0005-0000-0000-0000D18D0000}"/>
    <cellStyle name="표준 9 4 2 7 2" xfId="36299" xr:uid="{00000000-0005-0000-0000-0000D28D0000}"/>
    <cellStyle name="표준 9 4 2 8" xfId="36300" xr:uid="{00000000-0005-0000-0000-0000D38D0000}"/>
    <cellStyle name="표준 9 4 2 9" xfId="36301" xr:uid="{00000000-0005-0000-0000-0000D48D0000}"/>
    <cellStyle name="표준 9 4 3" xfId="36302" xr:uid="{00000000-0005-0000-0000-0000D58D0000}"/>
    <cellStyle name="표준 9 4 3 10" xfId="36303" xr:uid="{00000000-0005-0000-0000-0000D68D0000}"/>
    <cellStyle name="표준 9 4 3 2" xfId="36304" xr:uid="{00000000-0005-0000-0000-0000D78D0000}"/>
    <cellStyle name="표준 9 4 3 2 2" xfId="36305" xr:uid="{00000000-0005-0000-0000-0000D88D0000}"/>
    <cellStyle name="표준 9 4 3 2 2 2" xfId="36306" xr:uid="{00000000-0005-0000-0000-0000D98D0000}"/>
    <cellStyle name="표준 9 4 3 2 2 3" xfId="36307" xr:uid="{00000000-0005-0000-0000-0000DA8D0000}"/>
    <cellStyle name="표준 9 4 3 2 2 4" xfId="36308" xr:uid="{00000000-0005-0000-0000-0000DB8D0000}"/>
    <cellStyle name="표준 9 4 3 2 2 5" xfId="36309" xr:uid="{00000000-0005-0000-0000-0000DC8D0000}"/>
    <cellStyle name="표준 9 4 3 2 3" xfId="36310" xr:uid="{00000000-0005-0000-0000-0000DD8D0000}"/>
    <cellStyle name="표준 9 4 3 2 4" xfId="36311" xr:uid="{00000000-0005-0000-0000-0000DE8D0000}"/>
    <cellStyle name="표준 9 4 3 2 5" xfId="36312" xr:uid="{00000000-0005-0000-0000-0000DF8D0000}"/>
    <cellStyle name="표준 9 4 3 2 6" xfId="36313" xr:uid="{00000000-0005-0000-0000-0000E08D0000}"/>
    <cellStyle name="표준 9 4 3 2 7" xfId="36314" xr:uid="{00000000-0005-0000-0000-0000E18D0000}"/>
    <cellStyle name="표준 9 4 3 3" xfId="36315" xr:uid="{00000000-0005-0000-0000-0000E28D0000}"/>
    <cellStyle name="표준 9 4 3 3 2" xfId="36316" xr:uid="{00000000-0005-0000-0000-0000E38D0000}"/>
    <cellStyle name="표준 9 4 3 3 3" xfId="36317" xr:uid="{00000000-0005-0000-0000-0000E48D0000}"/>
    <cellStyle name="표준 9 4 3 3 4" xfId="36318" xr:uid="{00000000-0005-0000-0000-0000E58D0000}"/>
    <cellStyle name="표준 9 4 3 3 5" xfId="36319" xr:uid="{00000000-0005-0000-0000-0000E68D0000}"/>
    <cellStyle name="표준 9 4 3 3 6" xfId="36320" xr:uid="{00000000-0005-0000-0000-0000E78D0000}"/>
    <cellStyle name="표준 9 4 3 4" xfId="36321" xr:uid="{00000000-0005-0000-0000-0000E88D0000}"/>
    <cellStyle name="표준 9 4 3 4 2" xfId="36322" xr:uid="{00000000-0005-0000-0000-0000E98D0000}"/>
    <cellStyle name="표준 9 4 3 4 3" xfId="36323" xr:uid="{00000000-0005-0000-0000-0000EA8D0000}"/>
    <cellStyle name="표준 9 4 3 5" xfId="36324" xr:uid="{00000000-0005-0000-0000-0000EB8D0000}"/>
    <cellStyle name="표준 9 4 3 5 2" xfId="36325" xr:uid="{00000000-0005-0000-0000-0000EC8D0000}"/>
    <cellStyle name="표준 9 4 3 6" xfId="36326" xr:uid="{00000000-0005-0000-0000-0000ED8D0000}"/>
    <cellStyle name="표준 9 4 3 7" xfId="36327" xr:uid="{00000000-0005-0000-0000-0000EE8D0000}"/>
    <cellStyle name="표준 9 4 3 8" xfId="36328" xr:uid="{00000000-0005-0000-0000-0000EF8D0000}"/>
    <cellStyle name="표준 9 4 3 9" xfId="36329" xr:uid="{00000000-0005-0000-0000-0000F08D0000}"/>
    <cellStyle name="표준 9 4 4" xfId="36330" xr:uid="{00000000-0005-0000-0000-0000F18D0000}"/>
    <cellStyle name="표준 9 4 4 10" xfId="36331" xr:uid="{00000000-0005-0000-0000-0000F28D0000}"/>
    <cellStyle name="표준 9 4 4 2" xfId="36332" xr:uid="{00000000-0005-0000-0000-0000F38D0000}"/>
    <cellStyle name="표준 9 4 4 2 2" xfId="36333" xr:uid="{00000000-0005-0000-0000-0000F48D0000}"/>
    <cellStyle name="표준 9 4 4 2 2 2" xfId="36334" xr:uid="{00000000-0005-0000-0000-0000F58D0000}"/>
    <cellStyle name="표준 9 4 4 2 2 3" xfId="36335" xr:uid="{00000000-0005-0000-0000-0000F68D0000}"/>
    <cellStyle name="표준 9 4 4 2 2 4" xfId="36336" xr:uid="{00000000-0005-0000-0000-0000F78D0000}"/>
    <cellStyle name="표준 9 4 4 2 2 5" xfId="36337" xr:uid="{00000000-0005-0000-0000-0000F88D0000}"/>
    <cellStyle name="표준 9 4 4 2 3" xfId="36338" xr:uid="{00000000-0005-0000-0000-0000F98D0000}"/>
    <cellStyle name="표준 9 4 4 2 4" xfId="36339" xr:uid="{00000000-0005-0000-0000-0000FA8D0000}"/>
    <cellStyle name="표준 9 4 4 2 5" xfId="36340" xr:uid="{00000000-0005-0000-0000-0000FB8D0000}"/>
    <cellStyle name="표준 9 4 4 2 6" xfId="36341" xr:uid="{00000000-0005-0000-0000-0000FC8D0000}"/>
    <cellStyle name="표준 9 4 4 2 7" xfId="36342" xr:uid="{00000000-0005-0000-0000-0000FD8D0000}"/>
    <cellStyle name="표준 9 4 4 3" xfId="36343" xr:uid="{00000000-0005-0000-0000-0000FE8D0000}"/>
    <cellStyle name="표준 9 4 4 3 2" xfId="36344" xr:uid="{00000000-0005-0000-0000-0000FF8D0000}"/>
    <cellStyle name="표준 9 4 4 3 3" xfId="36345" xr:uid="{00000000-0005-0000-0000-0000008E0000}"/>
    <cellStyle name="표준 9 4 4 3 4" xfId="36346" xr:uid="{00000000-0005-0000-0000-0000018E0000}"/>
    <cellStyle name="표준 9 4 4 3 5" xfId="36347" xr:uid="{00000000-0005-0000-0000-0000028E0000}"/>
    <cellStyle name="표준 9 4 4 3 6" xfId="36348" xr:uid="{00000000-0005-0000-0000-0000038E0000}"/>
    <cellStyle name="표준 9 4 4 4" xfId="36349" xr:uid="{00000000-0005-0000-0000-0000048E0000}"/>
    <cellStyle name="표준 9 4 4 4 2" xfId="36350" xr:uid="{00000000-0005-0000-0000-0000058E0000}"/>
    <cellStyle name="표준 9 4 4 4 3" xfId="36351" xr:uid="{00000000-0005-0000-0000-0000068E0000}"/>
    <cellStyle name="표준 9 4 4 5" xfId="36352" xr:uid="{00000000-0005-0000-0000-0000078E0000}"/>
    <cellStyle name="표준 9 4 4 5 2" xfId="36353" xr:uid="{00000000-0005-0000-0000-0000088E0000}"/>
    <cellStyle name="표준 9 4 4 6" xfId="36354" xr:uid="{00000000-0005-0000-0000-0000098E0000}"/>
    <cellStyle name="표준 9 4 4 7" xfId="36355" xr:uid="{00000000-0005-0000-0000-00000A8E0000}"/>
    <cellStyle name="표준 9 4 4 8" xfId="36356" xr:uid="{00000000-0005-0000-0000-00000B8E0000}"/>
    <cellStyle name="표준 9 4 4 9" xfId="36357" xr:uid="{00000000-0005-0000-0000-00000C8E0000}"/>
    <cellStyle name="표준 9 4 5" xfId="36358" xr:uid="{00000000-0005-0000-0000-00000D8E0000}"/>
    <cellStyle name="표준 9 4 5 10" xfId="36359" xr:uid="{00000000-0005-0000-0000-00000E8E0000}"/>
    <cellStyle name="표준 9 4 5 2" xfId="36360" xr:uid="{00000000-0005-0000-0000-00000F8E0000}"/>
    <cellStyle name="표준 9 4 5 2 2" xfId="36361" xr:uid="{00000000-0005-0000-0000-0000108E0000}"/>
    <cellStyle name="표준 9 4 5 2 3" xfId="36362" xr:uid="{00000000-0005-0000-0000-0000118E0000}"/>
    <cellStyle name="표준 9 4 5 2 4" xfId="36363" xr:uid="{00000000-0005-0000-0000-0000128E0000}"/>
    <cellStyle name="표준 9 4 5 2 5" xfId="36364" xr:uid="{00000000-0005-0000-0000-0000138E0000}"/>
    <cellStyle name="표준 9 4 5 2 6" xfId="36365" xr:uid="{00000000-0005-0000-0000-0000148E0000}"/>
    <cellStyle name="표준 9 4 5 3" xfId="36366" xr:uid="{00000000-0005-0000-0000-0000158E0000}"/>
    <cellStyle name="표준 9 4 5 3 2" xfId="36367" xr:uid="{00000000-0005-0000-0000-0000168E0000}"/>
    <cellStyle name="표준 9 4 5 3 3" xfId="36368" xr:uid="{00000000-0005-0000-0000-0000178E0000}"/>
    <cellStyle name="표준 9 4 5 4" xfId="36369" xr:uid="{00000000-0005-0000-0000-0000188E0000}"/>
    <cellStyle name="표준 9 4 5 4 2" xfId="36370" xr:uid="{00000000-0005-0000-0000-0000198E0000}"/>
    <cellStyle name="표준 9 4 5 5" xfId="36371" xr:uid="{00000000-0005-0000-0000-00001A8E0000}"/>
    <cellStyle name="표준 9 4 5 5 2" xfId="36372" xr:uid="{00000000-0005-0000-0000-00001B8E0000}"/>
    <cellStyle name="표준 9 4 5 6" xfId="36373" xr:uid="{00000000-0005-0000-0000-00001C8E0000}"/>
    <cellStyle name="표준 9 4 5 7" xfId="36374" xr:uid="{00000000-0005-0000-0000-00001D8E0000}"/>
    <cellStyle name="표준 9 4 5 8" xfId="36375" xr:uid="{00000000-0005-0000-0000-00001E8E0000}"/>
    <cellStyle name="표준 9 4 5 9" xfId="36376" xr:uid="{00000000-0005-0000-0000-00001F8E0000}"/>
    <cellStyle name="표준 9 4 6" xfId="36377" xr:uid="{00000000-0005-0000-0000-0000208E0000}"/>
    <cellStyle name="표준 9 4 6 10" xfId="36378" xr:uid="{00000000-0005-0000-0000-0000218E0000}"/>
    <cellStyle name="표준 9 4 6 2" xfId="36379" xr:uid="{00000000-0005-0000-0000-0000228E0000}"/>
    <cellStyle name="표준 9 4 6 2 2" xfId="36380" xr:uid="{00000000-0005-0000-0000-0000238E0000}"/>
    <cellStyle name="표준 9 4 6 3" xfId="36381" xr:uid="{00000000-0005-0000-0000-0000248E0000}"/>
    <cellStyle name="표준 9 4 6 3 2" xfId="36382" xr:uid="{00000000-0005-0000-0000-0000258E0000}"/>
    <cellStyle name="표준 9 4 6 4" xfId="36383" xr:uid="{00000000-0005-0000-0000-0000268E0000}"/>
    <cellStyle name="표준 9 4 6 4 2" xfId="36384" xr:uid="{00000000-0005-0000-0000-0000278E0000}"/>
    <cellStyle name="표준 9 4 6 5" xfId="36385" xr:uid="{00000000-0005-0000-0000-0000288E0000}"/>
    <cellStyle name="표준 9 4 6 5 2" xfId="36386" xr:uid="{00000000-0005-0000-0000-0000298E0000}"/>
    <cellStyle name="표준 9 4 6 6" xfId="36387" xr:uid="{00000000-0005-0000-0000-00002A8E0000}"/>
    <cellStyle name="표준 9 4 6 7" xfId="36388" xr:uid="{00000000-0005-0000-0000-00002B8E0000}"/>
    <cellStyle name="표준 9 4 6 8" xfId="36389" xr:uid="{00000000-0005-0000-0000-00002C8E0000}"/>
    <cellStyle name="표준 9 4 6 9" xfId="36390" xr:uid="{00000000-0005-0000-0000-00002D8E0000}"/>
    <cellStyle name="표준 9 4 7" xfId="36391" xr:uid="{00000000-0005-0000-0000-00002E8E0000}"/>
    <cellStyle name="표준 9 4 7 2" xfId="36392" xr:uid="{00000000-0005-0000-0000-00002F8E0000}"/>
    <cellStyle name="표준 9 4 7 3" xfId="36393" xr:uid="{00000000-0005-0000-0000-0000308E0000}"/>
    <cellStyle name="표준 9 4 8" xfId="36394" xr:uid="{00000000-0005-0000-0000-0000318E0000}"/>
    <cellStyle name="표준 9 4 8 2" xfId="36395" xr:uid="{00000000-0005-0000-0000-0000328E0000}"/>
    <cellStyle name="표준 9 4 8 3" xfId="36396" xr:uid="{00000000-0005-0000-0000-0000338E0000}"/>
    <cellStyle name="표준 9 4 9" xfId="36397" xr:uid="{00000000-0005-0000-0000-0000348E0000}"/>
    <cellStyle name="표준 9 4 9 2" xfId="36398" xr:uid="{00000000-0005-0000-0000-0000358E0000}"/>
    <cellStyle name="표준 9 5" xfId="36399" xr:uid="{00000000-0005-0000-0000-0000368E0000}"/>
    <cellStyle name="표준 9 5 10" xfId="36400" xr:uid="{00000000-0005-0000-0000-0000378E0000}"/>
    <cellStyle name="표준 9 5 11" xfId="36401" xr:uid="{00000000-0005-0000-0000-0000388E0000}"/>
    <cellStyle name="표준 9 5 12" xfId="36402" xr:uid="{00000000-0005-0000-0000-0000398E0000}"/>
    <cellStyle name="표준 9 5 13" xfId="36403" xr:uid="{00000000-0005-0000-0000-00003A8E0000}"/>
    <cellStyle name="표준 9 5 14" xfId="36404" xr:uid="{00000000-0005-0000-0000-00003B8E0000}"/>
    <cellStyle name="표준 9 5 2" xfId="36405" xr:uid="{00000000-0005-0000-0000-00003C8E0000}"/>
    <cellStyle name="표준 9 5 2 10" xfId="36406" xr:uid="{00000000-0005-0000-0000-00003D8E0000}"/>
    <cellStyle name="표준 9 5 2 11" xfId="36407" xr:uid="{00000000-0005-0000-0000-00003E8E0000}"/>
    <cellStyle name="표준 9 5 2 12" xfId="36408" xr:uid="{00000000-0005-0000-0000-00003F8E0000}"/>
    <cellStyle name="표준 9 5 2 2" xfId="36409" xr:uid="{00000000-0005-0000-0000-0000408E0000}"/>
    <cellStyle name="표준 9 5 2 2 10" xfId="36410" xr:uid="{00000000-0005-0000-0000-0000418E0000}"/>
    <cellStyle name="표준 9 5 2 2 2" xfId="36411" xr:uid="{00000000-0005-0000-0000-0000428E0000}"/>
    <cellStyle name="표준 9 5 2 2 2 2" xfId="36412" xr:uid="{00000000-0005-0000-0000-0000438E0000}"/>
    <cellStyle name="표준 9 5 2 2 2 2 2" xfId="36413" xr:uid="{00000000-0005-0000-0000-0000448E0000}"/>
    <cellStyle name="표준 9 5 2 2 2 2 3" xfId="36414" xr:uid="{00000000-0005-0000-0000-0000458E0000}"/>
    <cellStyle name="표준 9 5 2 2 2 2 4" xfId="36415" xr:uid="{00000000-0005-0000-0000-0000468E0000}"/>
    <cellStyle name="표준 9 5 2 2 2 2 5" xfId="36416" xr:uid="{00000000-0005-0000-0000-0000478E0000}"/>
    <cellStyle name="표준 9 5 2 2 2 3" xfId="36417" xr:uid="{00000000-0005-0000-0000-0000488E0000}"/>
    <cellStyle name="표준 9 5 2 2 2 4" xfId="36418" xr:uid="{00000000-0005-0000-0000-0000498E0000}"/>
    <cellStyle name="표준 9 5 2 2 2 5" xfId="36419" xr:uid="{00000000-0005-0000-0000-00004A8E0000}"/>
    <cellStyle name="표준 9 5 2 2 2 6" xfId="36420" xr:uid="{00000000-0005-0000-0000-00004B8E0000}"/>
    <cellStyle name="표준 9 5 2 2 2 7" xfId="36421" xr:uid="{00000000-0005-0000-0000-00004C8E0000}"/>
    <cellStyle name="표준 9 5 2 2 3" xfId="36422" xr:uid="{00000000-0005-0000-0000-00004D8E0000}"/>
    <cellStyle name="표준 9 5 2 2 3 2" xfId="36423" xr:uid="{00000000-0005-0000-0000-00004E8E0000}"/>
    <cellStyle name="표준 9 5 2 2 3 3" xfId="36424" xr:uid="{00000000-0005-0000-0000-00004F8E0000}"/>
    <cellStyle name="표준 9 5 2 2 3 4" xfId="36425" xr:uid="{00000000-0005-0000-0000-0000508E0000}"/>
    <cellStyle name="표준 9 5 2 2 3 5" xfId="36426" xr:uid="{00000000-0005-0000-0000-0000518E0000}"/>
    <cellStyle name="표준 9 5 2 2 3 6" xfId="36427" xr:uid="{00000000-0005-0000-0000-0000528E0000}"/>
    <cellStyle name="표준 9 5 2 2 4" xfId="36428" xr:uid="{00000000-0005-0000-0000-0000538E0000}"/>
    <cellStyle name="표준 9 5 2 2 4 2" xfId="36429" xr:uid="{00000000-0005-0000-0000-0000548E0000}"/>
    <cellStyle name="표준 9 5 2 2 5" xfId="36430" xr:uid="{00000000-0005-0000-0000-0000558E0000}"/>
    <cellStyle name="표준 9 5 2 2 5 2" xfId="36431" xr:uid="{00000000-0005-0000-0000-0000568E0000}"/>
    <cellStyle name="표준 9 5 2 2 6" xfId="36432" xr:uid="{00000000-0005-0000-0000-0000578E0000}"/>
    <cellStyle name="표준 9 5 2 2 7" xfId="36433" xr:uid="{00000000-0005-0000-0000-0000588E0000}"/>
    <cellStyle name="표준 9 5 2 2 8" xfId="36434" xr:uid="{00000000-0005-0000-0000-0000598E0000}"/>
    <cellStyle name="표준 9 5 2 2 9" xfId="36435" xr:uid="{00000000-0005-0000-0000-00005A8E0000}"/>
    <cellStyle name="표준 9 5 2 3" xfId="36436" xr:uid="{00000000-0005-0000-0000-00005B8E0000}"/>
    <cellStyle name="표준 9 5 2 3 10" xfId="36437" xr:uid="{00000000-0005-0000-0000-00005C8E0000}"/>
    <cellStyle name="표준 9 5 2 3 2" xfId="36438" xr:uid="{00000000-0005-0000-0000-00005D8E0000}"/>
    <cellStyle name="표준 9 5 2 3 2 2" xfId="36439" xr:uid="{00000000-0005-0000-0000-00005E8E0000}"/>
    <cellStyle name="표준 9 5 2 3 2 3" xfId="36440" xr:uid="{00000000-0005-0000-0000-00005F8E0000}"/>
    <cellStyle name="표준 9 5 2 3 2 4" xfId="36441" xr:uid="{00000000-0005-0000-0000-0000608E0000}"/>
    <cellStyle name="표준 9 5 2 3 2 5" xfId="36442" xr:uid="{00000000-0005-0000-0000-0000618E0000}"/>
    <cellStyle name="표준 9 5 2 3 2 6" xfId="36443" xr:uid="{00000000-0005-0000-0000-0000628E0000}"/>
    <cellStyle name="표준 9 5 2 3 3" xfId="36444" xr:uid="{00000000-0005-0000-0000-0000638E0000}"/>
    <cellStyle name="표준 9 5 2 3 3 2" xfId="36445" xr:uid="{00000000-0005-0000-0000-0000648E0000}"/>
    <cellStyle name="표준 9 5 2 3 4" xfId="36446" xr:uid="{00000000-0005-0000-0000-0000658E0000}"/>
    <cellStyle name="표준 9 5 2 3 4 2" xfId="36447" xr:uid="{00000000-0005-0000-0000-0000668E0000}"/>
    <cellStyle name="표준 9 5 2 3 5" xfId="36448" xr:uid="{00000000-0005-0000-0000-0000678E0000}"/>
    <cellStyle name="표준 9 5 2 3 5 2" xfId="36449" xr:uid="{00000000-0005-0000-0000-0000688E0000}"/>
    <cellStyle name="표준 9 5 2 3 6" xfId="36450" xr:uid="{00000000-0005-0000-0000-0000698E0000}"/>
    <cellStyle name="표준 9 5 2 3 7" xfId="36451" xr:uid="{00000000-0005-0000-0000-00006A8E0000}"/>
    <cellStyle name="표준 9 5 2 3 8" xfId="36452" xr:uid="{00000000-0005-0000-0000-00006B8E0000}"/>
    <cellStyle name="표준 9 5 2 3 9" xfId="36453" xr:uid="{00000000-0005-0000-0000-00006C8E0000}"/>
    <cellStyle name="표준 9 5 2 4" xfId="36454" xr:uid="{00000000-0005-0000-0000-00006D8E0000}"/>
    <cellStyle name="표준 9 5 2 4 2" xfId="36455" xr:uid="{00000000-0005-0000-0000-00006E8E0000}"/>
    <cellStyle name="표준 9 5 2 4 3" xfId="36456" xr:uid="{00000000-0005-0000-0000-00006F8E0000}"/>
    <cellStyle name="표준 9 5 2 4 4" xfId="36457" xr:uid="{00000000-0005-0000-0000-0000708E0000}"/>
    <cellStyle name="표준 9 5 2 4 5" xfId="36458" xr:uid="{00000000-0005-0000-0000-0000718E0000}"/>
    <cellStyle name="표준 9 5 2 4 6" xfId="36459" xr:uid="{00000000-0005-0000-0000-0000728E0000}"/>
    <cellStyle name="표준 9 5 2 5" xfId="36460" xr:uid="{00000000-0005-0000-0000-0000738E0000}"/>
    <cellStyle name="표준 9 5 2 5 2" xfId="36461" xr:uid="{00000000-0005-0000-0000-0000748E0000}"/>
    <cellStyle name="표준 9 5 2 6" xfId="36462" xr:uid="{00000000-0005-0000-0000-0000758E0000}"/>
    <cellStyle name="표준 9 5 2 6 2" xfId="36463" xr:uid="{00000000-0005-0000-0000-0000768E0000}"/>
    <cellStyle name="표준 9 5 2 7" xfId="36464" xr:uid="{00000000-0005-0000-0000-0000778E0000}"/>
    <cellStyle name="표준 9 5 2 7 2" xfId="36465" xr:uid="{00000000-0005-0000-0000-0000788E0000}"/>
    <cellStyle name="표준 9 5 2 8" xfId="36466" xr:uid="{00000000-0005-0000-0000-0000798E0000}"/>
    <cellStyle name="표준 9 5 2 9" xfId="36467" xr:uid="{00000000-0005-0000-0000-00007A8E0000}"/>
    <cellStyle name="표준 9 5 3" xfId="36468" xr:uid="{00000000-0005-0000-0000-00007B8E0000}"/>
    <cellStyle name="표준 9 5 3 10" xfId="36469" xr:uid="{00000000-0005-0000-0000-00007C8E0000}"/>
    <cellStyle name="표준 9 5 3 2" xfId="36470" xr:uid="{00000000-0005-0000-0000-00007D8E0000}"/>
    <cellStyle name="표준 9 5 3 2 2" xfId="36471" xr:uid="{00000000-0005-0000-0000-00007E8E0000}"/>
    <cellStyle name="표준 9 5 3 2 2 2" xfId="36472" xr:uid="{00000000-0005-0000-0000-00007F8E0000}"/>
    <cellStyle name="표준 9 5 3 2 2 3" xfId="36473" xr:uid="{00000000-0005-0000-0000-0000808E0000}"/>
    <cellStyle name="표준 9 5 3 2 2 4" xfId="36474" xr:uid="{00000000-0005-0000-0000-0000818E0000}"/>
    <cellStyle name="표준 9 5 3 2 2 5" xfId="36475" xr:uid="{00000000-0005-0000-0000-0000828E0000}"/>
    <cellStyle name="표준 9 5 3 2 3" xfId="36476" xr:uid="{00000000-0005-0000-0000-0000838E0000}"/>
    <cellStyle name="표준 9 5 3 2 4" xfId="36477" xr:uid="{00000000-0005-0000-0000-0000848E0000}"/>
    <cellStyle name="표준 9 5 3 2 5" xfId="36478" xr:uid="{00000000-0005-0000-0000-0000858E0000}"/>
    <cellStyle name="표준 9 5 3 2 6" xfId="36479" xr:uid="{00000000-0005-0000-0000-0000868E0000}"/>
    <cellStyle name="표준 9 5 3 2 7" xfId="36480" xr:uid="{00000000-0005-0000-0000-0000878E0000}"/>
    <cellStyle name="표준 9 5 3 3" xfId="36481" xr:uid="{00000000-0005-0000-0000-0000888E0000}"/>
    <cellStyle name="표준 9 5 3 3 2" xfId="36482" xr:uid="{00000000-0005-0000-0000-0000898E0000}"/>
    <cellStyle name="표준 9 5 3 3 3" xfId="36483" xr:uid="{00000000-0005-0000-0000-00008A8E0000}"/>
    <cellStyle name="표준 9 5 3 3 4" xfId="36484" xr:uid="{00000000-0005-0000-0000-00008B8E0000}"/>
    <cellStyle name="표준 9 5 3 3 5" xfId="36485" xr:uid="{00000000-0005-0000-0000-00008C8E0000}"/>
    <cellStyle name="표준 9 5 3 3 6" xfId="36486" xr:uid="{00000000-0005-0000-0000-00008D8E0000}"/>
    <cellStyle name="표준 9 5 3 4" xfId="36487" xr:uid="{00000000-0005-0000-0000-00008E8E0000}"/>
    <cellStyle name="표준 9 5 3 4 2" xfId="36488" xr:uid="{00000000-0005-0000-0000-00008F8E0000}"/>
    <cellStyle name="표준 9 5 3 5" xfId="36489" xr:uid="{00000000-0005-0000-0000-0000908E0000}"/>
    <cellStyle name="표준 9 5 3 5 2" xfId="36490" xr:uid="{00000000-0005-0000-0000-0000918E0000}"/>
    <cellStyle name="표준 9 5 3 6" xfId="36491" xr:uid="{00000000-0005-0000-0000-0000928E0000}"/>
    <cellStyle name="표준 9 5 3 7" xfId="36492" xr:uid="{00000000-0005-0000-0000-0000938E0000}"/>
    <cellStyle name="표준 9 5 3 8" xfId="36493" xr:uid="{00000000-0005-0000-0000-0000948E0000}"/>
    <cellStyle name="표준 9 5 3 9" xfId="36494" xr:uid="{00000000-0005-0000-0000-0000958E0000}"/>
    <cellStyle name="표준 9 5 4" xfId="36495" xr:uid="{00000000-0005-0000-0000-0000968E0000}"/>
    <cellStyle name="표준 9 5 4 10" xfId="36496" xr:uid="{00000000-0005-0000-0000-0000978E0000}"/>
    <cellStyle name="표준 9 5 4 2" xfId="36497" xr:uid="{00000000-0005-0000-0000-0000988E0000}"/>
    <cellStyle name="표준 9 5 4 2 2" xfId="36498" xr:uid="{00000000-0005-0000-0000-0000998E0000}"/>
    <cellStyle name="표준 9 5 4 2 2 2" xfId="36499" xr:uid="{00000000-0005-0000-0000-00009A8E0000}"/>
    <cellStyle name="표준 9 5 4 2 2 3" xfId="36500" xr:uid="{00000000-0005-0000-0000-00009B8E0000}"/>
    <cellStyle name="표준 9 5 4 2 2 4" xfId="36501" xr:uid="{00000000-0005-0000-0000-00009C8E0000}"/>
    <cellStyle name="표준 9 5 4 2 2 5" xfId="36502" xr:uid="{00000000-0005-0000-0000-00009D8E0000}"/>
    <cellStyle name="표준 9 5 4 2 3" xfId="36503" xr:uid="{00000000-0005-0000-0000-00009E8E0000}"/>
    <cellStyle name="표준 9 5 4 2 4" xfId="36504" xr:uid="{00000000-0005-0000-0000-00009F8E0000}"/>
    <cellStyle name="표준 9 5 4 2 5" xfId="36505" xr:uid="{00000000-0005-0000-0000-0000A08E0000}"/>
    <cellStyle name="표준 9 5 4 2 6" xfId="36506" xr:uid="{00000000-0005-0000-0000-0000A18E0000}"/>
    <cellStyle name="표준 9 5 4 2 7" xfId="36507" xr:uid="{00000000-0005-0000-0000-0000A28E0000}"/>
    <cellStyle name="표준 9 5 4 3" xfId="36508" xr:uid="{00000000-0005-0000-0000-0000A38E0000}"/>
    <cellStyle name="표준 9 5 4 3 2" xfId="36509" xr:uid="{00000000-0005-0000-0000-0000A48E0000}"/>
    <cellStyle name="표준 9 5 4 3 3" xfId="36510" xr:uid="{00000000-0005-0000-0000-0000A58E0000}"/>
    <cellStyle name="표준 9 5 4 3 4" xfId="36511" xr:uid="{00000000-0005-0000-0000-0000A68E0000}"/>
    <cellStyle name="표준 9 5 4 3 5" xfId="36512" xr:uid="{00000000-0005-0000-0000-0000A78E0000}"/>
    <cellStyle name="표준 9 5 4 3 6" xfId="36513" xr:uid="{00000000-0005-0000-0000-0000A88E0000}"/>
    <cellStyle name="표준 9 5 4 4" xfId="36514" xr:uid="{00000000-0005-0000-0000-0000A98E0000}"/>
    <cellStyle name="표준 9 5 4 4 2" xfId="36515" xr:uid="{00000000-0005-0000-0000-0000AA8E0000}"/>
    <cellStyle name="표준 9 5 4 5" xfId="36516" xr:uid="{00000000-0005-0000-0000-0000AB8E0000}"/>
    <cellStyle name="표준 9 5 4 5 2" xfId="36517" xr:uid="{00000000-0005-0000-0000-0000AC8E0000}"/>
    <cellStyle name="표준 9 5 4 6" xfId="36518" xr:uid="{00000000-0005-0000-0000-0000AD8E0000}"/>
    <cellStyle name="표준 9 5 4 7" xfId="36519" xr:uid="{00000000-0005-0000-0000-0000AE8E0000}"/>
    <cellStyle name="표준 9 5 4 8" xfId="36520" xr:uid="{00000000-0005-0000-0000-0000AF8E0000}"/>
    <cellStyle name="표준 9 5 4 9" xfId="36521" xr:uid="{00000000-0005-0000-0000-0000B08E0000}"/>
    <cellStyle name="표준 9 5 5" xfId="36522" xr:uid="{00000000-0005-0000-0000-0000B18E0000}"/>
    <cellStyle name="표준 9 5 5 10" xfId="36523" xr:uid="{00000000-0005-0000-0000-0000B28E0000}"/>
    <cellStyle name="표준 9 5 5 2" xfId="36524" xr:uid="{00000000-0005-0000-0000-0000B38E0000}"/>
    <cellStyle name="표준 9 5 5 2 2" xfId="36525" xr:uid="{00000000-0005-0000-0000-0000B48E0000}"/>
    <cellStyle name="표준 9 5 5 2 3" xfId="36526" xr:uid="{00000000-0005-0000-0000-0000B58E0000}"/>
    <cellStyle name="표준 9 5 5 2 4" xfId="36527" xr:uid="{00000000-0005-0000-0000-0000B68E0000}"/>
    <cellStyle name="표준 9 5 5 2 5" xfId="36528" xr:uid="{00000000-0005-0000-0000-0000B78E0000}"/>
    <cellStyle name="표준 9 5 5 2 6" xfId="36529" xr:uid="{00000000-0005-0000-0000-0000B88E0000}"/>
    <cellStyle name="표준 9 5 5 3" xfId="36530" xr:uid="{00000000-0005-0000-0000-0000B98E0000}"/>
    <cellStyle name="표준 9 5 5 3 2" xfId="36531" xr:uid="{00000000-0005-0000-0000-0000BA8E0000}"/>
    <cellStyle name="표준 9 5 5 4" xfId="36532" xr:uid="{00000000-0005-0000-0000-0000BB8E0000}"/>
    <cellStyle name="표준 9 5 5 4 2" xfId="36533" xr:uid="{00000000-0005-0000-0000-0000BC8E0000}"/>
    <cellStyle name="표준 9 5 5 5" xfId="36534" xr:uid="{00000000-0005-0000-0000-0000BD8E0000}"/>
    <cellStyle name="표준 9 5 5 5 2" xfId="36535" xr:uid="{00000000-0005-0000-0000-0000BE8E0000}"/>
    <cellStyle name="표준 9 5 5 6" xfId="36536" xr:uid="{00000000-0005-0000-0000-0000BF8E0000}"/>
    <cellStyle name="표준 9 5 5 7" xfId="36537" xr:uid="{00000000-0005-0000-0000-0000C08E0000}"/>
    <cellStyle name="표준 9 5 5 8" xfId="36538" xr:uid="{00000000-0005-0000-0000-0000C18E0000}"/>
    <cellStyle name="표준 9 5 5 9" xfId="36539" xr:uid="{00000000-0005-0000-0000-0000C28E0000}"/>
    <cellStyle name="표준 9 5 6" xfId="36540" xr:uid="{00000000-0005-0000-0000-0000C38E0000}"/>
    <cellStyle name="표준 9 5 6 2" xfId="36541" xr:uid="{00000000-0005-0000-0000-0000C48E0000}"/>
    <cellStyle name="표준 9 5 6 3" xfId="36542" xr:uid="{00000000-0005-0000-0000-0000C58E0000}"/>
    <cellStyle name="표준 9 5 6 4" xfId="36543" xr:uid="{00000000-0005-0000-0000-0000C68E0000}"/>
    <cellStyle name="표준 9 5 6 5" xfId="36544" xr:uid="{00000000-0005-0000-0000-0000C78E0000}"/>
    <cellStyle name="표준 9 5 6 6" xfId="36545" xr:uid="{00000000-0005-0000-0000-0000C88E0000}"/>
    <cellStyle name="표준 9 5 7" xfId="36546" xr:uid="{00000000-0005-0000-0000-0000C98E0000}"/>
    <cellStyle name="표준 9 5 7 2" xfId="36547" xr:uid="{00000000-0005-0000-0000-0000CA8E0000}"/>
    <cellStyle name="표준 9 5 8" xfId="36548" xr:uid="{00000000-0005-0000-0000-0000CB8E0000}"/>
    <cellStyle name="표준 9 5 8 2" xfId="36549" xr:uid="{00000000-0005-0000-0000-0000CC8E0000}"/>
    <cellStyle name="표준 9 5 9" xfId="36550" xr:uid="{00000000-0005-0000-0000-0000CD8E0000}"/>
    <cellStyle name="표준 9 5 9 2" xfId="36551" xr:uid="{00000000-0005-0000-0000-0000CE8E0000}"/>
    <cellStyle name="표준 9 6" xfId="36552" xr:uid="{00000000-0005-0000-0000-0000CF8E0000}"/>
    <cellStyle name="표준 9 6 10" xfId="36553" xr:uid="{00000000-0005-0000-0000-0000D08E0000}"/>
    <cellStyle name="표준 9 6 11" xfId="36554" xr:uid="{00000000-0005-0000-0000-0000D18E0000}"/>
    <cellStyle name="표준 9 6 12" xfId="36555" xr:uid="{00000000-0005-0000-0000-0000D28E0000}"/>
    <cellStyle name="표준 9 6 13" xfId="36556" xr:uid="{00000000-0005-0000-0000-0000D38E0000}"/>
    <cellStyle name="표준 9 6 14" xfId="36557" xr:uid="{00000000-0005-0000-0000-0000D48E0000}"/>
    <cellStyle name="표준 9 6 2" xfId="36558" xr:uid="{00000000-0005-0000-0000-0000D58E0000}"/>
    <cellStyle name="표준 9 6 2 10" xfId="36559" xr:uid="{00000000-0005-0000-0000-0000D68E0000}"/>
    <cellStyle name="표준 9 6 2 11" xfId="36560" xr:uid="{00000000-0005-0000-0000-0000D78E0000}"/>
    <cellStyle name="표준 9 6 2 12" xfId="36561" xr:uid="{00000000-0005-0000-0000-0000D88E0000}"/>
    <cellStyle name="표준 9 6 2 2" xfId="36562" xr:uid="{00000000-0005-0000-0000-0000D98E0000}"/>
    <cellStyle name="표준 9 6 2 2 10" xfId="36563" xr:uid="{00000000-0005-0000-0000-0000DA8E0000}"/>
    <cellStyle name="표준 9 6 2 2 2" xfId="36564" xr:uid="{00000000-0005-0000-0000-0000DB8E0000}"/>
    <cellStyle name="표준 9 6 2 2 2 2" xfId="36565" xr:uid="{00000000-0005-0000-0000-0000DC8E0000}"/>
    <cellStyle name="표준 9 6 2 2 2 2 2" xfId="36566" xr:uid="{00000000-0005-0000-0000-0000DD8E0000}"/>
    <cellStyle name="표준 9 6 2 2 2 2 3" xfId="36567" xr:uid="{00000000-0005-0000-0000-0000DE8E0000}"/>
    <cellStyle name="표준 9 6 2 2 2 2 4" xfId="36568" xr:uid="{00000000-0005-0000-0000-0000DF8E0000}"/>
    <cellStyle name="표준 9 6 2 2 2 2 5" xfId="36569" xr:uid="{00000000-0005-0000-0000-0000E08E0000}"/>
    <cellStyle name="표준 9 6 2 2 2 3" xfId="36570" xr:uid="{00000000-0005-0000-0000-0000E18E0000}"/>
    <cellStyle name="표준 9 6 2 2 2 4" xfId="36571" xr:uid="{00000000-0005-0000-0000-0000E28E0000}"/>
    <cellStyle name="표준 9 6 2 2 2 5" xfId="36572" xr:uid="{00000000-0005-0000-0000-0000E38E0000}"/>
    <cellStyle name="표준 9 6 2 2 2 6" xfId="36573" xr:uid="{00000000-0005-0000-0000-0000E48E0000}"/>
    <cellStyle name="표준 9 6 2 2 2 7" xfId="36574" xr:uid="{00000000-0005-0000-0000-0000E58E0000}"/>
    <cellStyle name="표준 9 6 2 2 3" xfId="36575" xr:uid="{00000000-0005-0000-0000-0000E68E0000}"/>
    <cellStyle name="표준 9 6 2 2 3 2" xfId="36576" xr:uid="{00000000-0005-0000-0000-0000E78E0000}"/>
    <cellStyle name="표준 9 6 2 2 3 3" xfId="36577" xr:uid="{00000000-0005-0000-0000-0000E88E0000}"/>
    <cellStyle name="표준 9 6 2 2 3 4" xfId="36578" xr:uid="{00000000-0005-0000-0000-0000E98E0000}"/>
    <cellStyle name="표준 9 6 2 2 3 5" xfId="36579" xr:uid="{00000000-0005-0000-0000-0000EA8E0000}"/>
    <cellStyle name="표준 9 6 2 2 3 6" xfId="36580" xr:uid="{00000000-0005-0000-0000-0000EB8E0000}"/>
    <cellStyle name="표준 9 6 2 2 4" xfId="36581" xr:uid="{00000000-0005-0000-0000-0000EC8E0000}"/>
    <cellStyle name="표준 9 6 2 2 4 2" xfId="36582" xr:uid="{00000000-0005-0000-0000-0000ED8E0000}"/>
    <cellStyle name="표준 9 6 2 2 5" xfId="36583" xr:uid="{00000000-0005-0000-0000-0000EE8E0000}"/>
    <cellStyle name="표준 9 6 2 2 5 2" xfId="36584" xr:uid="{00000000-0005-0000-0000-0000EF8E0000}"/>
    <cellStyle name="표준 9 6 2 2 6" xfId="36585" xr:uid="{00000000-0005-0000-0000-0000F08E0000}"/>
    <cellStyle name="표준 9 6 2 2 7" xfId="36586" xr:uid="{00000000-0005-0000-0000-0000F18E0000}"/>
    <cellStyle name="표준 9 6 2 2 8" xfId="36587" xr:uid="{00000000-0005-0000-0000-0000F28E0000}"/>
    <cellStyle name="표준 9 6 2 2 9" xfId="36588" xr:uid="{00000000-0005-0000-0000-0000F38E0000}"/>
    <cellStyle name="표준 9 6 2 3" xfId="36589" xr:uid="{00000000-0005-0000-0000-0000F48E0000}"/>
    <cellStyle name="표준 9 6 2 3 10" xfId="36590" xr:uid="{00000000-0005-0000-0000-0000F58E0000}"/>
    <cellStyle name="표준 9 6 2 3 2" xfId="36591" xr:uid="{00000000-0005-0000-0000-0000F68E0000}"/>
    <cellStyle name="표준 9 6 2 3 2 2" xfId="36592" xr:uid="{00000000-0005-0000-0000-0000F78E0000}"/>
    <cellStyle name="표준 9 6 2 3 2 3" xfId="36593" xr:uid="{00000000-0005-0000-0000-0000F88E0000}"/>
    <cellStyle name="표준 9 6 2 3 2 4" xfId="36594" xr:uid="{00000000-0005-0000-0000-0000F98E0000}"/>
    <cellStyle name="표준 9 6 2 3 2 5" xfId="36595" xr:uid="{00000000-0005-0000-0000-0000FA8E0000}"/>
    <cellStyle name="표준 9 6 2 3 2 6" xfId="36596" xr:uid="{00000000-0005-0000-0000-0000FB8E0000}"/>
    <cellStyle name="표준 9 6 2 3 3" xfId="36597" xr:uid="{00000000-0005-0000-0000-0000FC8E0000}"/>
    <cellStyle name="표준 9 6 2 3 3 2" xfId="36598" xr:uid="{00000000-0005-0000-0000-0000FD8E0000}"/>
    <cellStyle name="표준 9 6 2 3 4" xfId="36599" xr:uid="{00000000-0005-0000-0000-0000FE8E0000}"/>
    <cellStyle name="표준 9 6 2 3 4 2" xfId="36600" xr:uid="{00000000-0005-0000-0000-0000FF8E0000}"/>
    <cellStyle name="표준 9 6 2 3 5" xfId="36601" xr:uid="{00000000-0005-0000-0000-0000008F0000}"/>
    <cellStyle name="표준 9 6 2 3 5 2" xfId="36602" xr:uid="{00000000-0005-0000-0000-0000018F0000}"/>
    <cellStyle name="표준 9 6 2 3 6" xfId="36603" xr:uid="{00000000-0005-0000-0000-0000028F0000}"/>
    <cellStyle name="표준 9 6 2 3 7" xfId="36604" xr:uid="{00000000-0005-0000-0000-0000038F0000}"/>
    <cellStyle name="표준 9 6 2 3 8" xfId="36605" xr:uid="{00000000-0005-0000-0000-0000048F0000}"/>
    <cellStyle name="표준 9 6 2 3 9" xfId="36606" xr:uid="{00000000-0005-0000-0000-0000058F0000}"/>
    <cellStyle name="표준 9 6 2 4" xfId="36607" xr:uid="{00000000-0005-0000-0000-0000068F0000}"/>
    <cellStyle name="표준 9 6 2 4 2" xfId="36608" xr:uid="{00000000-0005-0000-0000-0000078F0000}"/>
    <cellStyle name="표준 9 6 2 4 3" xfId="36609" xr:uid="{00000000-0005-0000-0000-0000088F0000}"/>
    <cellStyle name="표준 9 6 2 4 4" xfId="36610" xr:uid="{00000000-0005-0000-0000-0000098F0000}"/>
    <cellStyle name="표준 9 6 2 4 5" xfId="36611" xr:uid="{00000000-0005-0000-0000-00000A8F0000}"/>
    <cellStyle name="표준 9 6 2 4 6" xfId="36612" xr:uid="{00000000-0005-0000-0000-00000B8F0000}"/>
    <cellStyle name="표준 9 6 2 5" xfId="36613" xr:uid="{00000000-0005-0000-0000-00000C8F0000}"/>
    <cellStyle name="표준 9 6 2 5 2" xfId="36614" xr:uid="{00000000-0005-0000-0000-00000D8F0000}"/>
    <cellStyle name="표준 9 6 2 6" xfId="36615" xr:uid="{00000000-0005-0000-0000-00000E8F0000}"/>
    <cellStyle name="표준 9 6 2 6 2" xfId="36616" xr:uid="{00000000-0005-0000-0000-00000F8F0000}"/>
    <cellStyle name="표준 9 6 2 7" xfId="36617" xr:uid="{00000000-0005-0000-0000-0000108F0000}"/>
    <cellStyle name="표준 9 6 2 7 2" xfId="36618" xr:uid="{00000000-0005-0000-0000-0000118F0000}"/>
    <cellStyle name="표준 9 6 2 8" xfId="36619" xr:uid="{00000000-0005-0000-0000-0000128F0000}"/>
    <cellStyle name="표준 9 6 2 9" xfId="36620" xr:uid="{00000000-0005-0000-0000-0000138F0000}"/>
    <cellStyle name="표준 9 6 3" xfId="36621" xr:uid="{00000000-0005-0000-0000-0000148F0000}"/>
    <cellStyle name="표준 9 6 3 10" xfId="36622" xr:uid="{00000000-0005-0000-0000-0000158F0000}"/>
    <cellStyle name="표준 9 6 3 2" xfId="36623" xr:uid="{00000000-0005-0000-0000-0000168F0000}"/>
    <cellStyle name="표준 9 6 3 2 2" xfId="36624" xr:uid="{00000000-0005-0000-0000-0000178F0000}"/>
    <cellStyle name="표준 9 6 3 2 2 2" xfId="36625" xr:uid="{00000000-0005-0000-0000-0000188F0000}"/>
    <cellStyle name="표준 9 6 3 2 2 3" xfId="36626" xr:uid="{00000000-0005-0000-0000-0000198F0000}"/>
    <cellStyle name="표준 9 6 3 2 2 4" xfId="36627" xr:uid="{00000000-0005-0000-0000-00001A8F0000}"/>
    <cellStyle name="표준 9 6 3 2 2 5" xfId="36628" xr:uid="{00000000-0005-0000-0000-00001B8F0000}"/>
    <cellStyle name="표준 9 6 3 2 3" xfId="36629" xr:uid="{00000000-0005-0000-0000-00001C8F0000}"/>
    <cellStyle name="표준 9 6 3 2 4" xfId="36630" xr:uid="{00000000-0005-0000-0000-00001D8F0000}"/>
    <cellStyle name="표준 9 6 3 2 5" xfId="36631" xr:uid="{00000000-0005-0000-0000-00001E8F0000}"/>
    <cellStyle name="표준 9 6 3 2 6" xfId="36632" xr:uid="{00000000-0005-0000-0000-00001F8F0000}"/>
    <cellStyle name="표준 9 6 3 2 7" xfId="36633" xr:uid="{00000000-0005-0000-0000-0000208F0000}"/>
    <cellStyle name="표준 9 6 3 3" xfId="36634" xr:uid="{00000000-0005-0000-0000-0000218F0000}"/>
    <cellStyle name="표준 9 6 3 3 2" xfId="36635" xr:uid="{00000000-0005-0000-0000-0000228F0000}"/>
    <cellStyle name="표준 9 6 3 3 3" xfId="36636" xr:uid="{00000000-0005-0000-0000-0000238F0000}"/>
    <cellStyle name="표준 9 6 3 3 4" xfId="36637" xr:uid="{00000000-0005-0000-0000-0000248F0000}"/>
    <cellStyle name="표준 9 6 3 3 5" xfId="36638" xr:uid="{00000000-0005-0000-0000-0000258F0000}"/>
    <cellStyle name="표준 9 6 3 3 6" xfId="36639" xr:uid="{00000000-0005-0000-0000-0000268F0000}"/>
    <cellStyle name="표준 9 6 3 4" xfId="36640" xr:uid="{00000000-0005-0000-0000-0000278F0000}"/>
    <cellStyle name="표준 9 6 3 4 2" xfId="36641" xr:uid="{00000000-0005-0000-0000-0000288F0000}"/>
    <cellStyle name="표준 9 6 3 5" xfId="36642" xr:uid="{00000000-0005-0000-0000-0000298F0000}"/>
    <cellStyle name="표준 9 6 3 5 2" xfId="36643" xr:uid="{00000000-0005-0000-0000-00002A8F0000}"/>
    <cellStyle name="표준 9 6 3 6" xfId="36644" xr:uid="{00000000-0005-0000-0000-00002B8F0000}"/>
    <cellStyle name="표준 9 6 3 7" xfId="36645" xr:uid="{00000000-0005-0000-0000-00002C8F0000}"/>
    <cellStyle name="표준 9 6 3 8" xfId="36646" xr:uid="{00000000-0005-0000-0000-00002D8F0000}"/>
    <cellStyle name="표준 9 6 3 9" xfId="36647" xr:uid="{00000000-0005-0000-0000-00002E8F0000}"/>
    <cellStyle name="표준 9 6 4" xfId="36648" xr:uid="{00000000-0005-0000-0000-00002F8F0000}"/>
    <cellStyle name="표준 9 6 4 10" xfId="36649" xr:uid="{00000000-0005-0000-0000-0000308F0000}"/>
    <cellStyle name="표준 9 6 4 2" xfId="36650" xr:uid="{00000000-0005-0000-0000-0000318F0000}"/>
    <cellStyle name="표준 9 6 4 2 2" xfId="36651" xr:uid="{00000000-0005-0000-0000-0000328F0000}"/>
    <cellStyle name="표준 9 6 4 2 2 2" xfId="36652" xr:uid="{00000000-0005-0000-0000-0000338F0000}"/>
    <cellStyle name="표준 9 6 4 2 2 3" xfId="36653" xr:uid="{00000000-0005-0000-0000-0000348F0000}"/>
    <cellStyle name="표준 9 6 4 2 2 4" xfId="36654" xr:uid="{00000000-0005-0000-0000-0000358F0000}"/>
    <cellStyle name="표준 9 6 4 2 2 5" xfId="36655" xr:uid="{00000000-0005-0000-0000-0000368F0000}"/>
    <cellStyle name="표준 9 6 4 2 3" xfId="36656" xr:uid="{00000000-0005-0000-0000-0000378F0000}"/>
    <cellStyle name="표준 9 6 4 2 4" xfId="36657" xr:uid="{00000000-0005-0000-0000-0000388F0000}"/>
    <cellStyle name="표준 9 6 4 2 5" xfId="36658" xr:uid="{00000000-0005-0000-0000-0000398F0000}"/>
    <cellStyle name="표준 9 6 4 2 6" xfId="36659" xr:uid="{00000000-0005-0000-0000-00003A8F0000}"/>
    <cellStyle name="표준 9 6 4 2 7" xfId="36660" xr:uid="{00000000-0005-0000-0000-00003B8F0000}"/>
    <cellStyle name="표준 9 6 4 3" xfId="36661" xr:uid="{00000000-0005-0000-0000-00003C8F0000}"/>
    <cellStyle name="표준 9 6 4 3 2" xfId="36662" xr:uid="{00000000-0005-0000-0000-00003D8F0000}"/>
    <cellStyle name="표준 9 6 4 3 3" xfId="36663" xr:uid="{00000000-0005-0000-0000-00003E8F0000}"/>
    <cellStyle name="표준 9 6 4 3 4" xfId="36664" xr:uid="{00000000-0005-0000-0000-00003F8F0000}"/>
    <cellStyle name="표준 9 6 4 3 5" xfId="36665" xr:uid="{00000000-0005-0000-0000-0000408F0000}"/>
    <cellStyle name="표준 9 6 4 3 6" xfId="36666" xr:uid="{00000000-0005-0000-0000-0000418F0000}"/>
    <cellStyle name="표준 9 6 4 4" xfId="36667" xr:uid="{00000000-0005-0000-0000-0000428F0000}"/>
    <cellStyle name="표준 9 6 4 4 2" xfId="36668" xr:uid="{00000000-0005-0000-0000-0000438F0000}"/>
    <cellStyle name="표준 9 6 4 5" xfId="36669" xr:uid="{00000000-0005-0000-0000-0000448F0000}"/>
    <cellStyle name="표준 9 6 4 5 2" xfId="36670" xr:uid="{00000000-0005-0000-0000-0000458F0000}"/>
    <cellStyle name="표준 9 6 4 6" xfId="36671" xr:uid="{00000000-0005-0000-0000-0000468F0000}"/>
    <cellStyle name="표준 9 6 4 7" xfId="36672" xr:uid="{00000000-0005-0000-0000-0000478F0000}"/>
    <cellStyle name="표준 9 6 4 8" xfId="36673" xr:uid="{00000000-0005-0000-0000-0000488F0000}"/>
    <cellStyle name="표준 9 6 4 9" xfId="36674" xr:uid="{00000000-0005-0000-0000-0000498F0000}"/>
    <cellStyle name="표준 9 6 5" xfId="36675" xr:uid="{00000000-0005-0000-0000-00004A8F0000}"/>
    <cellStyle name="표준 9 6 5 10" xfId="36676" xr:uid="{00000000-0005-0000-0000-00004B8F0000}"/>
    <cellStyle name="표준 9 6 5 2" xfId="36677" xr:uid="{00000000-0005-0000-0000-00004C8F0000}"/>
    <cellStyle name="표준 9 6 5 2 2" xfId="36678" xr:uid="{00000000-0005-0000-0000-00004D8F0000}"/>
    <cellStyle name="표준 9 6 5 2 3" xfId="36679" xr:uid="{00000000-0005-0000-0000-00004E8F0000}"/>
    <cellStyle name="표준 9 6 5 2 4" xfId="36680" xr:uid="{00000000-0005-0000-0000-00004F8F0000}"/>
    <cellStyle name="표준 9 6 5 2 5" xfId="36681" xr:uid="{00000000-0005-0000-0000-0000508F0000}"/>
    <cellStyle name="표준 9 6 5 2 6" xfId="36682" xr:uid="{00000000-0005-0000-0000-0000518F0000}"/>
    <cellStyle name="표준 9 6 5 3" xfId="36683" xr:uid="{00000000-0005-0000-0000-0000528F0000}"/>
    <cellStyle name="표준 9 6 5 3 2" xfId="36684" xr:uid="{00000000-0005-0000-0000-0000538F0000}"/>
    <cellStyle name="표준 9 6 5 4" xfId="36685" xr:uid="{00000000-0005-0000-0000-0000548F0000}"/>
    <cellStyle name="표준 9 6 5 4 2" xfId="36686" xr:uid="{00000000-0005-0000-0000-0000558F0000}"/>
    <cellStyle name="표준 9 6 5 5" xfId="36687" xr:uid="{00000000-0005-0000-0000-0000568F0000}"/>
    <cellStyle name="표준 9 6 5 5 2" xfId="36688" xr:uid="{00000000-0005-0000-0000-0000578F0000}"/>
    <cellStyle name="표준 9 6 5 6" xfId="36689" xr:uid="{00000000-0005-0000-0000-0000588F0000}"/>
    <cellStyle name="표준 9 6 5 7" xfId="36690" xr:uid="{00000000-0005-0000-0000-0000598F0000}"/>
    <cellStyle name="표준 9 6 5 8" xfId="36691" xr:uid="{00000000-0005-0000-0000-00005A8F0000}"/>
    <cellStyle name="표준 9 6 5 9" xfId="36692" xr:uid="{00000000-0005-0000-0000-00005B8F0000}"/>
    <cellStyle name="표준 9 6 6" xfId="36693" xr:uid="{00000000-0005-0000-0000-00005C8F0000}"/>
    <cellStyle name="표준 9 6 6 2" xfId="36694" xr:uid="{00000000-0005-0000-0000-00005D8F0000}"/>
    <cellStyle name="표준 9 6 6 3" xfId="36695" xr:uid="{00000000-0005-0000-0000-00005E8F0000}"/>
    <cellStyle name="표준 9 6 6 4" xfId="36696" xr:uid="{00000000-0005-0000-0000-00005F8F0000}"/>
    <cellStyle name="표준 9 6 6 5" xfId="36697" xr:uid="{00000000-0005-0000-0000-0000608F0000}"/>
    <cellStyle name="표준 9 6 6 6" xfId="36698" xr:uid="{00000000-0005-0000-0000-0000618F0000}"/>
    <cellStyle name="표준 9 6 7" xfId="36699" xr:uid="{00000000-0005-0000-0000-0000628F0000}"/>
    <cellStyle name="표준 9 6 7 2" xfId="36700" xr:uid="{00000000-0005-0000-0000-0000638F0000}"/>
    <cellStyle name="표준 9 6 8" xfId="36701" xr:uid="{00000000-0005-0000-0000-0000648F0000}"/>
    <cellStyle name="표준 9 6 8 2" xfId="36702" xr:uid="{00000000-0005-0000-0000-0000658F0000}"/>
    <cellStyle name="표준 9 6 9" xfId="36703" xr:uid="{00000000-0005-0000-0000-0000668F0000}"/>
    <cellStyle name="표준 9 6 9 2" xfId="36704" xr:uid="{00000000-0005-0000-0000-0000678F0000}"/>
    <cellStyle name="표준 9 7" xfId="36705" xr:uid="{00000000-0005-0000-0000-0000688F0000}"/>
    <cellStyle name="표준 9 7 10" xfId="36706" xr:uid="{00000000-0005-0000-0000-0000698F0000}"/>
    <cellStyle name="표준 9 7 11" xfId="36707" xr:uid="{00000000-0005-0000-0000-00006A8F0000}"/>
    <cellStyle name="표준 9 7 12" xfId="36708" xr:uid="{00000000-0005-0000-0000-00006B8F0000}"/>
    <cellStyle name="표준 9 7 13" xfId="36709" xr:uid="{00000000-0005-0000-0000-00006C8F0000}"/>
    <cellStyle name="표준 9 7 2" xfId="36710" xr:uid="{00000000-0005-0000-0000-00006D8F0000}"/>
    <cellStyle name="표준 9 7 2 10" xfId="36711" xr:uid="{00000000-0005-0000-0000-00006E8F0000}"/>
    <cellStyle name="표준 9 7 2 2" xfId="36712" xr:uid="{00000000-0005-0000-0000-00006F8F0000}"/>
    <cellStyle name="표준 9 7 2 2 2" xfId="36713" xr:uid="{00000000-0005-0000-0000-0000708F0000}"/>
    <cellStyle name="표준 9 7 2 2 2 2" xfId="36714" xr:uid="{00000000-0005-0000-0000-0000718F0000}"/>
    <cellStyle name="표준 9 7 2 2 2 3" xfId="36715" xr:uid="{00000000-0005-0000-0000-0000728F0000}"/>
    <cellStyle name="표준 9 7 2 2 2 4" xfId="36716" xr:uid="{00000000-0005-0000-0000-0000738F0000}"/>
    <cellStyle name="표준 9 7 2 2 2 5" xfId="36717" xr:uid="{00000000-0005-0000-0000-0000748F0000}"/>
    <cellStyle name="표준 9 7 2 2 3" xfId="36718" xr:uid="{00000000-0005-0000-0000-0000758F0000}"/>
    <cellStyle name="표준 9 7 2 2 4" xfId="36719" xr:uid="{00000000-0005-0000-0000-0000768F0000}"/>
    <cellStyle name="표준 9 7 2 2 5" xfId="36720" xr:uid="{00000000-0005-0000-0000-0000778F0000}"/>
    <cellStyle name="표준 9 7 2 2 6" xfId="36721" xr:uid="{00000000-0005-0000-0000-0000788F0000}"/>
    <cellStyle name="표준 9 7 2 2 7" xfId="36722" xr:uid="{00000000-0005-0000-0000-0000798F0000}"/>
    <cellStyle name="표준 9 7 2 3" xfId="36723" xr:uid="{00000000-0005-0000-0000-00007A8F0000}"/>
    <cellStyle name="표준 9 7 2 3 2" xfId="36724" xr:uid="{00000000-0005-0000-0000-00007B8F0000}"/>
    <cellStyle name="표준 9 7 2 3 3" xfId="36725" xr:uid="{00000000-0005-0000-0000-00007C8F0000}"/>
    <cellStyle name="표준 9 7 2 3 4" xfId="36726" xr:uid="{00000000-0005-0000-0000-00007D8F0000}"/>
    <cellStyle name="표준 9 7 2 3 5" xfId="36727" xr:uid="{00000000-0005-0000-0000-00007E8F0000}"/>
    <cellStyle name="표준 9 7 2 3 6" xfId="36728" xr:uid="{00000000-0005-0000-0000-00007F8F0000}"/>
    <cellStyle name="표준 9 7 2 4" xfId="36729" xr:uid="{00000000-0005-0000-0000-0000808F0000}"/>
    <cellStyle name="표준 9 7 2 4 2" xfId="36730" xr:uid="{00000000-0005-0000-0000-0000818F0000}"/>
    <cellStyle name="표준 9 7 2 5" xfId="36731" xr:uid="{00000000-0005-0000-0000-0000828F0000}"/>
    <cellStyle name="표준 9 7 2 5 2" xfId="36732" xr:uid="{00000000-0005-0000-0000-0000838F0000}"/>
    <cellStyle name="표준 9 7 2 6" xfId="36733" xr:uid="{00000000-0005-0000-0000-0000848F0000}"/>
    <cellStyle name="표준 9 7 2 7" xfId="36734" xr:uid="{00000000-0005-0000-0000-0000858F0000}"/>
    <cellStyle name="표준 9 7 2 8" xfId="36735" xr:uid="{00000000-0005-0000-0000-0000868F0000}"/>
    <cellStyle name="표준 9 7 2 9" xfId="36736" xr:uid="{00000000-0005-0000-0000-0000878F0000}"/>
    <cellStyle name="표준 9 7 3" xfId="36737" xr:uid="{00000000-0005-0000-0000-0000888F0000}"/>
    <cellStyle name="표준 9 7 3 10" xfId="36738" xr:uid="{00000000-0005-0000-0000-0000898F0000}"/>
    <cellStyle name="표준 9 7 3 2" xfId="36739" xr:uid="{00000000-0005-0000-0000-00008A8F0000}"/>
    <cellStyle name="표준 9 7 3 2 2" xfId="36740" xr:uid="{00000000-0005-0000-0000-00008B8F0000}"/>
    <cellStyle name="표준 9 7 3 2 2 2" xfId="36741" xr:uid="{00000000-0005-0000-0000-00008C8F0000}"/>
    <cellStyle name="표준 9 7 3 2 2 3" xfId="36742" xr:uid="{00000000-0005-0000-0000-00008D8F0000}"/>
    <cellStyle name="표준 9 7 3 2 2 4" xfId="36743" xr:uid="{00000000-0005-0000-0000-00008E8F0000}"/>
    <cellStyle name="표준 9 7 3 2 2 5" xfId="36744" xr:uid="{00000000-0005-0000-0000-00008F8F0000}"/>
    <cellStyle name="표준 9 7 3 2 3" xfId="36745" xr:uid="{00000000-0005-0000-0000-0000908F0000}"/>
    <cellStyle name="표준 9 7 3 2 4" xfId="36746" xr:uid="{00000000-0005-0000-0000-0000918F0000}"/>
    <cellStyle name="표준 9 7 3 2 5" xfId="36747" xr:uid="{00000000-0005-0000-0000-0000928F0000}"/>
    <cellStyle name="표준 9 7 3 2 6" xfId="36748" xr:uid="{00000000-0005-0000-0000-0000938F0000}"/>
    <cellStyle name="표준 9 7 3 2 7" xfId="36749" xr:uid="{00000000-0005-0000-0000-0000948F0000}"/>
    <cellStyle name="표준 9 7 3 3" xfId="36750" xr:uid="{00000000-0005-0000-0000-0000958F0000}"/>
    <cellStyle name="표준 9 7 3 3 2" xfId="36751" xr:uid="{00000000-0005-0000-0000-0000968F0000}"/>
    <cellStyle name="표준 9 7 3 3 3" xfId="36752" xr:uid="{00000000-0005-0000-0000-0000978F0000}"/>
    <cellStyle name="표준 9 7 3 3 4" xfId="36753" xr:uid="{00000000-0005-0000-0000-0000988F0000}"/>
    <cellStyle name="표준 9 7 3 3 5" xfId="36754" xr:uid="{00000000-0005-0000-0000-0000998F0000}"/>
    <cellStyle name="표준 9 7 3 3 6" xfId="36755" xr:uid="{00000000-0005-0000-0000-00009A8F0000}"/>
    <cellStyle name="표준 9 7 3 4" xfId="36756" xr:uid="{00000000-0005-0000-0000-00009B8F0000}"/>
    <cellStyle name="표준 9 7 3 4 2" xfId="36757" xr:uid="{00000000-0005-0000-0000-00009C8F0000}"/>
    <cellStyle name="표준 9 7 3 5" xfId="36758" xr:uid="{00000000-0005-0000-0000-00009D8F0000}"/>
    <cellStyle name="표준 9 7 3 5 2" xfId="36759" xr:uid="{00000000-0005-0000-0000-00009E8F0000}"/>
    <cellStyle name="표준 9 7 3 6" xfId="36760" xr:uid="{00000000-0005-0000-0000-00009F8F0000}"/>
    <cellStyle name="표준 9 7 3 7" xfId="36761" xr:uid="{00000000-0005-0000-0000-0000A08F0000}"/>
    <cellStyle name="표준 9 7 3 8" xfId="36762" xr:uid="{00000000-0005-0000-0000-0000A18F0000}"/>
    <cellStyle name="표준 9 7 3 9" xfId="36763" xr:uid="{00000000-0005-0000-0000-0000A28F0000}"/>
    <cellStyle name="표준 9 7 4" xfId="36764" xr:uid="{00000000-0005-0000-0000-0000A38F0000}"/>
    <cellStyle name="표준 9 7 4 10" xfId="36765" xr:uid="{00000000-0005-0000-0000-0000A48F0000}"/>
    <cellStyle name="표준 9 7 4 2" xfId="36766" xr:uid="{00000000-0005-0000-0000-0000A58F0000}"/>
    <cellStyle name="표준 9 7 4 2 2" xfId="36767" xr:uid="{00000000-0005-0000-0000-0000A68F0000}"/>
    <cellStyle name="표준 9 7 4 2 3" xfId="36768" xr:uid="{00000000-0005-0000-0000-0000A78F0000}"/>
    <cellStyle name="표준 9 7 4 2 4" xfId="36769" xr:uid="{00000000-0005-0000-0000-0000A88F0000}"/>
    <cellStyle name="표준 9 7 4 2 5" xfId="36770" xr:uid="{00000000-0005-0000-0000-0000A98F0000}"/>
    <cellStyle name="표준 9 7 4 2 6" xfId="36771" xr:uid="{00000000-0005-0000-0000-0000AA8F0000}"/>
    <cellStyle name="표준 9 7 4 3" xfId="36772" xr:uid="{00000000-0005-0000-0000-0000AB8F0000}"/>
    <cellStyle name="표준 9 7 4 3 2" xfId="36773" xr:uid="{00000000-0005-0000-0000-0000AC8F0000}"/>
    <cellStyle name="표준 9 7 4 4" xfId="36774" xr:uid="{00000000-0005-0000-0000-0000AD8F0000}"/>
    <cellStyle name="표준 9 7 4 4 2" xfId="36775" xr:uid="{00000000-0005-0000-0000-0000AE8F0000}"/>
    <cellStyle name="표준 9 7 4 5" xfId="36776" xr:uid="{00000000-0005-0000-0000-0000AF8F0000}"/>
    <cellStyle name="표준 9 7 4 5 2" xfId="36777" xr:uid="{00000000-0005-0000-0000-0000B08F0000}"/>
    <cellStyle name="표준 9 7 4 6" xfId="36778" xr:uid="{00000000-0005-0000-0000-0000B18F0000}"/>
    <cellStyle name="표준 9 7 4 7" xfId="36779" xr:uid="{00000000-0005-0000-0000-0000B28F0000}"/>
    <cellStyle name="표준 9 7 4 8" xfId="36780" xr:uid="{00000000-0005-0000-0000-0000B38F0000}"/>
    <cellStyle name="표준 9 7 4 9" xfId="36781" xr:uid="{00000000-0005-0000-0000-0000B48F0000}"/>
    <cellStyle name="표준 9 7 5" xfId="36782" xr:uid="{00000000-0005-0000-0000-0000B58F0000}"/>
    <cellStyle name="표준 9 7 5 2" xfId="36783" xr:uid="{00000000-0005-0000-0000-0000B68F0000}"/>
    <cellStyle name="표준 9 7 5 3" xfId="36784" xr:uid="{00000000-0005-0000-0000-0000B78F0000}"/>
    <cellStyle name="표준 9 7 5 4" xfId="36785" xr:uid="{00000000-0005-0000-0000-0000B88F0000}"/>
    <cellStyle name="표준 9 7 5 5" xfId="36786" xr:uid="{00000000-0005-0000-0000-0000B98F0000}"/>
    <cellStyle name="표준 9 7 5 6" xfId="36787" xr:uid="{00000000-0005-0000-0000-0000BA8F0000}"/>
    <cellStyle name="표준 9 7 6" xfId="36788" xr:uid="{00000000-0005-0000-0000-0000BB8F0000}"/>
    <cellStyle name="표준 9 7 6 2" xfId="36789" xr:uid="{00000000-0005-0000-0000-0000BC8F0000}"/>
    <cellStyle name="표준 9 7 7" xfId="36790" xr:uid="{00000000-0005-0000-0000-0000BD8F0000}"/>
    <cellStyle name="표준 9 7 7 2" xfId="36791" xr:uid="{00000000-0005-0000-0000-0000BE8F0000}"/>
    <cellStyle name="표준 9 7 8" xfId="36792" xr:uid="{00000000-0005-0000-0000-0000BF8F0000}"/>
    <cellStyle name="표준 9 7 8 2" xfId="36793" xr:uid="{00000000-0005-0000-0000-0000C08F0000}"/>
    <cellStyle name="표준 9 7 9" xfId="36794" xr:uid="{00000000-0005-0000-0000-0000C18F0000}"/>
    <cellStyle name="표준 9 8" xfId="36795" xr:uid="{00000000-0005-0000-0000-0000C28F0000}"/>
    <cellStyle name="표준 9 8 10" xfId="36796" xr:uid="{00000000-0005-0000-0000-0000C38F0000}"/>
    <cellStyle name="표준 9 8 11" xfId="36797" xr:uid="{00000000-0005-0000-0000-0000C48F0000}"/>
    <cellStyle name="표준 9 8 12" xfId="36798" xr:uid="{00000000-0005-0000-0000-0000C58F0000}"/>
    <cellStyle name="표준 9 8 2" xfId="36799" xr:uid="{00000000-0005-0000-0000-0000C68F0000}"/>
    <cellStyle name="표준 9 8 2 10" xfId="36800" xr:uid="{00000000-0005-0000-0000-0000C78F0000}"/>
    <cellStyle name="표준 9 8 2 2" xfId="36801" xr:uid="{00000000-0005-0000-0000-0000C88F0000}"/>
    <cellStyle name="표준 9 8 2 2 2" xfId="36802" xr:uid="{00000000-0005-0000-0000-0000C98F0000}"/>
    <cellStyle name="표준 9 8 2 2 2 2" xfId="36803" xr:uid="{00000000-0005-0000-0000-0000CA8F0000}"/>
    <cellStyle name="표준 9 8 2 2 2 3" xfId="36804" xr:uid="{00000000-0005-0000-0000-0000CB8F0000}"/>
    <cellStyle name="표준 9 8 2 2 2 4" xfId="36805" xr:uid="{00000000-0005-0000-0000-0000CC8F0000}"/>
    <cellStyle name="표준 9 8 2 2 2 5" xfId="36806" xr:uid="{00000000-0005-0000-0000-0000CD8F0000}"/>
    <cellStyle name="표준 9 8 2 2 3" xfId="36807" xr:uid="{00000000-0005-0000-0000-0000CE8F0000}"/>
    <cellStyle name="표준 9 8 2 2 4" xfId="36808" xr:uid="{00000000-0005-0000-0000-0000CF8F0000}"/>
    <cellStyle name="표준 9 8 2 2 5" xfId="36809" xr:uid="{00000000-0005-0000-0000-0000D08F0000}"/>
    <cellStyle name="표준 9 8 2 2 6" xfId="36810" xr:uid="{00000000-0005-0000-0000-0000D18F0000}"/>
    <cellStyle name="표준 9 8 2 2 7" xfId="36811" xr:uid="{00000000-0005-0000-0000-0000D28F0000}"/>
    <cellStyle name="표준 9 8 2 3" xfId="36812" xr:uid="{00000000-0005-0000-0000-0000D38F0000}"/>
    <cellStyle name="표준 9 8 2 3 2" xfId="36813" xr:uid="{00000000-0005-0000-0000-0000D48F0000}"/>
    <cellStyle name="표준 9 8 2 3 3" xfId="36814" xr:uid="{00000000-0005-0000-0000-0000D58F0000}"/>
    <cellStyle name="표준 9 8 2 3 4" xfId="36815" xr:uid="{00000000-0005-0000-0000-0000D68F0000}"/>
    <cellStyle name="표준 9 8 2 3 5" xfId="36816" xr:uid="{00000000-0005-0000-0000-0000D78F0000}"/>
    <cellStyle name="표준 9 8 2 3 6" xfId="36817" xr:uid="{00000000-0005-0000-0000-0000D88F0000}"/>
    <cellStyle name="표준 9 8 2 4" xfId="36818" xr:uid="{00000000-0005-0000-0000-0000D98F0000}"/>
    <cellStyle name="표준 9 8 2 4 2" xfId="36819" xr:uid="{00000000-0005-0000-0000-0000DA8F0000}"/>
    <cellStyle name="표준 9 8 2 5" xfId="36820" xr:uid="{00000000-0005-0000-0000-0000DB8F0000}"/>
    <cellStyle name="표준 9 8 2 5 2" xfId="36821" xr:uid="{00000000-0005-0000-0000-0000DC8F0000}"/>
    <cellStyle name="표준 9 8 2 6" xfId="36822" xr:uid="{00000000-0005-0000-0000-0000DD8F0000}"/>
    <cellStyle name="표준 9 8 2 7" xfId="36823" xr:uid="{00000000-0005-0000-0000-0000DE8F0000}"/>
    <cellStyle name="표준 9 8 2 8" xfId="36824" xr:uid="{00000000-0005-0000-0000-0000DF8F0000}"/>
    <cellStyle name="표준 9 8 2 9" xfId="36825" xr:uid="{00000000-0005-0000-0000-0000E08F0000}"/>
    <cellStyle name="표준 9 8 3" xfId="36826" xr:uid="{00000000-0005-0000-0000-0000E18F0000}"/>
    <cellStyle name="표준 9 8 3 10" xfId="36827" xr:uid="{00000000-0005-0000-0000-0000E28F0000}"/>
    <cellStyle name="표준 9 8 3 2" xfId="36828" xr:uid="{00000000-0005-0000-0000-0000E38F0000}"/>
    <cellStyle name="표준 9 8 3 2 2" xfId="36829" xr:uid="{00000000-0005-0000-0000-0000E48F0000}"/>
    <cellStyle name="표준 9 8 3 2 3" xfId="36830" xr:uid="{00000000-0005-0000-0000-0000E58F0000}"/>
    <cellStyle name="표준 9 8 3 2 4" xfId="36831" xr:uid="{00000000-0005-0000-0000-0000E68F0000}"/>
    <cellStyle name="표준 9 8 3 2 5" xfId="36832" xr:uid="{00000000-0005-0000-0000-0000E78F0000}"/>
    <cellStyle name="표준 9 8 3 2 6" xfId="36833" xr:uid="{00000000-0005-0000-0000-0000E88F0000}"/>
    <cellStyle name="표준 9 8 3 3" xfId="36834" xr:uid="{00000000-0005-0000-0000-0000E98F0000}"/>
    <cellStyle name="표준 9 8 3 3 2" xfId="36835" xr:uid="{00000000-0005-0000-0000-0000EA8F0000}"/>
    <cellStyle name="표준 9 8 3 4" xfId="36836" xr:uid="{00000000-0005-0000-0000-0000EB8F0000}"/>
    <cellStyle name="표준 9 8 3 4 2" xfId="36837" xr:uid="{00000000-0005-0000-0000-0000EC8F0000}"/>
    <cellStyle name="표준 9 8 3 5" xfId="36838" xr:uid="{00000000-0005-0000-0000-0000ED8F0000}"/>
    <cellStyle name="표준 9 8 3 5 2" xfId="36839" xr:uid="{00000000-0005-0000-0000-0000EE8F0000}"/>
    <cellStyle name="표준 9 8 3 6" xfId="36840" xr:uid="{00000000-0005-0000-0000-0000EF8F0000}"/>
    <cellStyle name="표준 9 8 3 7" xfId="36841" xr:uid="{00000000-0005-0000-0000-0000F08F0000}"/>
    <cellStyle name="표준 9 8 3 8" xfId="36842" xr:uid="{00000000-0005-0000-0000-0000F18F0000}"/>
    <cellStyle name="표준 9 8 3 9" xfId="36843" xr:uid="{00000000-0005-0000-0000-0000F28F0000}"/>
    <cellStyle name="표준 9 8 4" xfId="36844" xr:uid="{00000000-0005-0000-0000-0000F38F0000}"/>
    <cellStyle name="표준 9 8 4 2" xfId="36845" xr:uid="{00000000-0005-0000-0000-0000F48F0000}"/>
    <cellStyle name="표준 9 8 4 3" xfId="36846" xr:uid="{00000000-0005-0000-0000-0000F58F0000}"/>
    <cellStyle name="표준 9 8 4 4" xfId="36847" xr:uid="{00000000-0005-0000-0000-0000F68F0000}"/>
    <cellStyle name="표준 9 8 4 5" xfId="36848" xr:uid="{00000000-0005-0000-0000-0000F78F0000}"/>
    <cellStyle name="표준 9 8 4 6" xfId="36849" xr:uid="{00000000-0005-0000-0000-0000F88F0000}"/>
    <cellStyle name="표준 9 8 5" xfId="36850" xr:uid="{00000000-0005-0000-0000-0000F98F0000}"/>
    <cellStyle name="표준 9 8 5 2" xfId="36851" xr:uid="{00000000-0005-0000-0000-0000FA8F0000}"/>
    <cellStyle name="표준 9 8 6" xfId="36852" xr:uid="{00000000-0005-0000-0000-0000FB8F0000}"/>
    <cellStyle name="표준 9 8 6 2" xfId="36853" xr:uid="{00000000-0005-0000-0000-0000FC8F0000}"/>
    <cellStyle name="표준 9 8 7" xfId="36854" xr:uid="{00000000-0005-0000-0000-0000FD8F0000}"/>
    <cellStyle name="표준 9 8 7 2" xfId="36855" xr:uid="{00000000-0005-0000-0000-0000FE8F0000}"/>
    <cellStyle name="표준 9 8 8" xfId="36856" xr:uid="{00000000-0005-0000-0000-0000FF8F0000}"/>
    <cellStyle name="표준 9 8 9" xfId="36857" xr:uid="{00000000-0005-0000-0000-000000900000}"/>
    <cellStyle name="표준 9 9" xfId="36858" xr:uid="{00000000-0005-0000-0000-000001900000}"/>
    <cellStyle name="표준 9 9 10" xfId="36859" xr:uid="{00000000-0005-0000-0000-000002900000}"/>
    <cellStyle name="표준 9 9 2" xfId="36860" xr:uid="{00000000-0005-0000-0000-000003900000}"/>
    <cellStyle name="표준 9 9 2 2" xfId="36861" xr:uid="{00000000-0005-0000-0000-000004900000}"/>
    <cellStyle name="표준 9 9 2 2 2" xfId="36862" xr:uid="{00000000-0005-0000-0000-000005900000}"/>
    <cellStyle name="표준 9 9 2 2 3" xfId="36863" xr:uid="{00000000-0005-0000-0000-000006900000}"/>
    <cellStyle name="표준 9 9 2 2 4" xfId="36864" xr:uid="{00000000-0005-0000-0000-000007900000}"/>
    <cellStyle name="표준 9 9 2 2 5" xfId="36865" xr:uid="{00000000-0005-0000-0000-000008900000}"/>
    <cellStyle name="표준 9 9 2 3" xfId="36866" xr:uid="{00000000-0005-0000-0000-000009900000}"/>
    <cellStyle name="표준 9 9 2 4" xfId="36867" xr:uid="{00000000-0005-0000-0000-00000A900000}"/>
    <cellStyle name="표준 9 9 2 5" xfId="36868" xr:uid="{00000000-0005-0000-0000-00000B900000}"/>
    <cellStyle name="표준 9 9 2 6" xfId="36869" xr:uid="{00000000-0005-0000-0000-00000C900000}"/>
    <cellStyle name="표준 9 9 2 7" xfId="36870" xr:uid="{00000000-0005-0000-0000-00000D900000}"/>
    <cellStyle name="표준 9 9 3" xfId="36871" xr:uid="{00000000-0005-0000-0000-00000E900000}"/>
    <cellStyle name="표준 9 9 3 2" xfId="36872" xr:uid="{00000000-0005-0000-0000-00000F900000}"/>
    <cellStyle name="표준 9 9 3 3" xfId="36873" xr:uid="{00000000-0005-0000-0000-000010900000}"/>
    <cellStyle name="표준 9 9 3 4" xfId="36874" xr:uid="{00000000-0005-0000-0000-000011900000}"/>
    <cellStyle name="표준 9 9 3 5" xfId="36875" xr:uid="{00000000-0005-0000-0000-000012900000}"/>
    <cellStyle name="표준 9 9 3 6" xfId="36876" xr:uid="{00000000-0005-0000-0000-000013900000}"/>
    <cellStyle name="표준 9 9 4" xfId="36877" xr:uid="{00000000-0005-0000-0000-000014900000}"/>
    <cellStyle name="표준 9 9 4 2" xfId="36878" xr:uid="{00000000-0005-0000-0000-000015900000}"/>
    <cellStyle name="표준 9 9 5" xfId="36879" xr:uid="{00000000-0005-0000-0000-000016900000}"/>
    <cellStyle name="표준 9 9 5 2" xfId="36880" xr:uid="{00000000-0005-0000-0000-000017900000}"/>
    <cellStyle name="표준 9 9 6" xfId="36881" xr:uid="{00000000-0005-0000-0000-000018900000}"/>
    <cellStyle name="표준 9 9 7" xfId="36882" xr:uid="{00000000-0005-0000-0000-000019900000}"/>
    <cellStyle name="표준 9 9 8" xfId="36883" xr:uid="{00000000-0005-0000-0000-00001A900000}"/>
    <cellStyle name="표준 9 9 9" xfId="36884" xr:uid="{00000000-0005-0000-0000-00001B900000}"/>
    <cellStyle name="표준_06_녹야순회_1차추경예산서(1)" xfId="10" xr:uid="{00000000-0005-0000-0000-00001C900000}"/>
    <cellStyle name="표준_2분기 예산(남부)" xfId="2" xr:uid="{00000000-0005-0000-0000-00001D900000}"/>
    <cellStyle name="표준_Sheet1" xfId="3" xr:uid="{00000000-0005-0000-0000-00001E9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5</xdr:row>
      <xdr:rowOff>963928</xdr:rowOff>
    </xdr:from>
    <xdr:to>
      <xdr:col>11</xdr:col>
      <xdr:colOff>466725</xdr:colOff>
      <xdr:row>5</xdr:row>
      <xdr:rowOff>1000122</xdr:rowOff>
    </xdr:to>
    <xdr:pic>
      <xdr:nvPicPr>
        <xdr:cNvPr id="2" name="_x186634944" descr="EMB0000030841d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1388"/>
        <a:stretch>
          <a:fillRect/>
        </a:stretch>
      </xdr:blipFill>
      <xdr:spPr bwMode="auto">
        <a:xfrm>
          <a:off x="304800" y="1821178"/>
          <a:ext cx="8543925" cy="361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57151</xdr:colOff>
      <xdr:row>24</xdr:row>
      <xdr:rowOff>59080</xdr:rowOff>
    </xdr:from>
    <xdr:to>
      <xdr:col>8</xdr:col>
      <xdr:colOff>723901</xdr:colOff>
      <xdr:row>27</xdr:row>
      <xdr:rowOff>152400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06" t="24867" r="28824" b="61200"/>
        <a:stretch/>
      </xdr:blipFill>
      <xdr:spPr>
        <a:xfrm>
          <a:off x="2343151" y="5154955"/>
          <a:ext cx="4476750" cy="6076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6:L26"/>
  <sheetViews>
    <sheetView tabSelected="1" view="pageBreakPreview" zoomScaleNormal="100" zoomScaleSheetLayoutView="100" workbookViewId="0">
      <selection activeCell="S6" sqref="S6"/>
    </sheetView>
  </sheetViews>
  <sheetFormatPr defaultColWidth="8.88671875" defaultRowHeight="13.5" x14ac:dyDescent="0.15"/>
  <cols>
    <col min="1" max="16384" width="8.88671875" style="11"/>
  </cols>
  <sheetData>
    <row r="6" spans="1:12" ht="80.099999999999994" customHeight="1" x14ac:dyDescent="0.15">
      <c r="A6" s="842" t="s">
        <v>1063</v>
      </c>
      <c r="B6" s="842"/>
      <c r="C6" s="842"/>
      <c r="D6" s="842"/>
      <c r="E6" s="842"/>
      <c r="F6" s="842"/>
      <c r="G6" s="842"/>
      <c r="H6" s="842"/>
      <c r="I6" s="842"/>
      <c r="J6" s="842"/>
      <c r="K6" s="842"/>
      <c r="L6" s="842"/>
    </row>
    <row r="14" spans="1:12" ht="24.95" customHeight="1" x14ac:dyDescent="0.15">
      <c r="E14" s="843" t="s">
        <v>1062</v>
      </c>
      <c r="F14" s="843"/>
      <c r="G14" s="843"/>
      <c r="H14" s="843"/>
    </row>
    <row r="16" spans="1:12" x14ac:dyDescent="0.15">
      <c r="D16" s="7"/>
      <c r="E16" s="7"/>
      <c r="F16" s="7"/>
      <c r="G16" s="7"/>
      <c r="H16" s="7"/>
      <c r="I16" s="7"/>
    </row>
    <row r="17" spans="4:9" x14ac:dyDescent="0.15">
      <c r="D17" s="7"/>
      <c r="E17" s="7"/>
      <c r="F17" s="7"/>
      <c r="G17" s="7"/>
      <c r="H17" s="7"/>
      <c r="I17" s="7"/>
    </row>
    <row r="23" spans="4:9" ht="13.5" customHeight="1" x14ac:dyDescent="0.15">
      <c r="D23" s="269"/>
      <c r="E23" s="269"/>
      <c r="F23" s="269"/>
      <c r="G23" s="269"/>
      <c r="H23" s="269"/>
      <c r="I23" s="269"/>
    </row>
    <row r="24" spans="4:9" ht="13.5" customHeight="1" x14ac:dyDescent="0.15">
      <c r="D24" s="269"/>
      <c r="E24" s="269"/>
      <c r="F24" s="269"/>
      <c r="G24" s="269"/>
      <c r="H24" s="269"/>
      <c r="I24" s="269"/>
    </row>
    <row r="25" spans="4:9" ht="13.5" customHeight="1" x14ac:dyDescent="0.15">
      <c r="D25" s="269"/>
      <c r="E25" s="269"/>
      <c r="F25" s="269"/>
      <c r="G25" s="269"/>
      <c r="H25" s="269"/>
      <c r="I25" s="269"/>
    </row>
    <row r="26" spans="4:9" ht="13.5" customHeight="1" x14ac:dyDescent="0.15">
      <c r="D26" s="128"/>
      <c r="E26" s="128"/>
      <c r="F26" s="128"/>
      <c r="G26" s="128"/>
      <c r="H26" s="128"/>
      <c r="I26" s="128"/>
    </row>
  </sheetData>
  <sheetProtection sheet="1" objects="1" scenarios="1"/>
  <mergeCells count="2">
    <mergeCell ref="A6:L6"/>
    <mergeCell ref="E14:H14"/>
  </mergeCells>
  <phoneticPr fontId="26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3C722-6E07-48F5-8B77-5975731201E7}">
  <sheetPr codeName="Sheet2"/>
  <dimension ref="A1:P127"/>
  <sheetViews>
    <sheetView view="pageBreakPreview" zoomScale="70" zoomScaleNormal="55" zoomScaleSheetLayoutView="70" zoomScalePageLayoutView="55" workbookViewId="0">
      <selection activeCell="V83" sqref="V83"/>
    </sheetView>
  </sheetViews>
  <sheetFormatPr defaultColWidth="8.88671875" defaultRowHeight="11.25" x14ac:dyDescent="0.15"/>
  <cols>
    <col min="1" max="2" width="12.77734375" style="641" customWidth="1"/>
    <col min="3" max="3" width="10.77734375" style="641" customWidth="1"/>
    <col min="4" max="4" width="15.77734375" style="641" customWidth="1"/>
    <col min="5" max="5" width="31.77734375" style="726" customWidth="1"/>
    <col min="6" max="6" width="12.21875" style="641" customWidth="1"/>
    <col min="7" max="7" width="16.109375" style="641" customWidth="1"/>
    <col min="8" max="8" width="7.77734375" style="644" customWidth="1"/>
    <col min="9" max="9" width="2.77734375" style="641" customWidth="1"/>
    <col min="10" max="10" width="7.77734375" style="643" customWidth="1"/>
    <col min="11" max="11" width="2.77734375" style="641" customWidth="1"/>
    <col min="12" max="12" width="7.77734375" style="642" customWidth="1"/>
    <col min="13" max="13" width="15.44140625" style="641" customWidth="1"/>
    <col min="14" max="14" width="7.6640625" style="641" customWidth="1"/>
    <col min="15" max="15" width="10.77734375" style="641" customWidth="1"/>
    <col min="16" max="16384" width="8.88671875" style="640"/>
  </cols>
  <sheetData>
    <row r="1" spans="1:16" s="699" customFormat="1" ht="42.75" customHeight="1" x14ac:dyDescent="0.15">
      <c r="A1" s="884" t="s">
        <v>975</v>
      </c>
      <c r="B1" s="884"/>
      <c r="C1" s="884"/>
      <c r="D1" s="884"/>
      <c r="E1" s="884"/>
      <c r="F1" s="884"/>
      <c r="G1" s="884"/>
      <c r="H1" s="884"/>
      <c r="I1" s="884"/>
      <c r="J1" s="884"/>
      <c r="K1" s="884"/>
      <c r="L1" s="884"/>
      <c r="M1" s="884"/>
      <c r="N1" s="884"/>
      <c r="O1" s="884"/>
      <c r="P1" s="640"/>
    </row>
    <row r="2" spans="1:16" s="699" customFormat="1" ht="15" customHeight="1" x14ac:dyDescent="0.15">
      <c r="A2" s="885"/>
      <c r="B2" s="885"/>
      <c r="C2" s="885"/>
      <c r="D2" s="885"/>
      <c r="E2" s="885"/>
      <c r="F2" s="885"/>
      <c r="G2" s="885"/>
      <c r="H2" s="885"/>
      <c r="I2" s="885"/>
      <c r="J2" s="885"/>
      <c r="K2" s="885"/>
      <c r="L2" s="885"/>
      <c r="M2" s="885"/>
      <c r="N2" s="885"/>
      <c r="O2" s="885"/>
      <c r="P2" s="640"/>
    </row>
    <row r="3" spans="1:16" s="699" customFormat="1" ht="4.5" customHeight="1" x14ac:dyDescent="0.15">
      <c r="A3" s="886"/>
      <c r="B3" s="886"/>
      <c r="C3" s="886"/>
      <c r="D3" s="886"/>
      <c r="E3" s="886"/>
      <c r="F3" s="886"/>
      <c r="G3" s="886"/>
      <c r="H3" s="886"/>
      <c r="I3" s="886"/>
      <c r="J3" s="886"/>
      <c r="K3" s="886"/>
      <c r="L3" s="886"/>
      <c r="M3" s="886"/>
      <c r="N3" s="886"/>
      <c r="O3" s="886"/>
      <c r="P3" s="640"/>
    </row>
    <row r="4" spans="1:16" ht="39.950000000000003" customHeight="1" x14ac:dyDescent="0.15">
      <c r="A4" s="723" t="s">
        <v>974</v>
      </c>
      <c r="B4" s="723" t="s">
        <v>973</v>
      </c>
      <c r="C4" s="887" t="s">
        <v>972</v>
      </c>
      <c r="D4" s="888"/>
      <c r="E4" s="698" t="s">
        <v>971</v>
      </c>
      <c r="F4" s="723" t="s">
        <v>970</v>
      </c>
      <c r="G4" s="723" t="s">
        <v>969</v>
      </c>
      <c r="H4" s="889" t="s">
        <v>968</v>
      </c>
      <c r="I4" s="889"/>
      <c r="J4" s="889"/>
      <c r="K4" s="889"/>
      <c r="L4" s="889"/>
      <c r="M4" s="723" t="s">
        <v>967</v>
      </c>
      <c r="N4" s="723" t="s">
        <v>966</v>
      </c>
      <c r="O4" s="723" t="s">
        <v>965</v>
      </c>
    </row>
    <row r="5" spans="1:16" ht="39.950000000000003" customHeight="1" x14ac:dyDescent="0.15">
      <c r="A5" s="889" t="s">
        <v>964</v>
      </c>
      <c r="B5" s="889"/>
      <c r="C5" s="889"/>
      <c r="D5" s="889"/>
      <c r="E5" s="889"/>
      <c r="F5" s="889"/>
      <c r="G5" s="889"/>
      <c r="H5" s="890">
        <f>SUM(H6+H43+H51+H54+H79+H86+H89+H93+H106+H113+H119)</f>
        <v>103860</v>
      </c>
      <c r="I5" s="890"/>
      <c r="J5" s="890"/>
      <c r="K5" s="890"/>
      <c r="L5" s="889"/>
      <c r="M5" s="723"/>
      <c r="N5" s="723"/>
      <c r="O5" s="723"/>
    </row>
    <row r="6" spans="1:16" ht="39.950000000000003" customHeight="1" x14ac:dyDescent="0.15">
      <c r="A6" s="712" t="s">
        <v>424</v>
      </c>
      <c r="B6" s="875" t="s">
        <v>5</v>
      </c>
      <c r="C6" s="876"/>
      <c r="D6" s="876"/>
      <c r="E6" s="876"/>
      <c r="F6" s="876"/>
      <c r="G6" s="877"/>
      <c r="H6" s="850">
        <f>SUM(H7+H21+H23+H26+H30+H35)</f>
        <v>8244</v>
      </c>
      <c r="I6" s="850"/>
      <c r="J6" s="850"/>
      <c r="K6" s="850"/>
      <c r="L6" s="851"/>
      <c r="M6" s="712"/>
      <c r="N6" s="712"/>
      <c r="O6" s="712"/>
    </row>
    <row r="7" spans="1:16" ht="39.950000000000003" customHeight="1" x14ac:dyDescent="0.15">
      <c r="A7" s="648"/>
      <c r="B7" s="653" t="s">
        <v>963</v>
      </c>
      <c r="C7" s="881" t="s">
        <v>6</v>
      </c>
      <c r="D7" s="882"/>
      <c r="E7" s="882"/>
      <c r="F7" s="882"/>
      <c r="G7" s="883"/>
      <c r="H7" s="854">
        <f>SUM(L8:L20)</f>
        <v>3800</v>
      </c>
      <c r="I7" s="854"/>
      <c r="J7" s="854"/>
      <c r="K7" s="854"/>
      <c r="L7" s="855"/>
      <c r="M7" s="713"/>
      <c r="N7" s="713"/>
      <c r="O7" s="713"/>
    </row>
    <row r="8" spans="1:16" ht="39.950000000000003" customHeight="1" x14ac:dyDescent="0.15">
      <c r="A8" s="648"/>
      <c r="B8" s="709"/>
      <c r="C8" s="873" t="s">
        <v>962</v>
      </c>
      <c r="D8" s="874"/>
      <c r="E8" s="655" t="s">
        <v>1061</v>
      </c>
      <c r="F8" s="716" t="s">
        <v>961</v>
      </c>
      <c r="G8" s="650" t="s">
        <v>960</v>
      </c>
      <c r="H8" s="677">
        <v>10</v>
      </c>
      <c r="I8" s="646" t="s">
        <v>694</v>
      </c>
      <c r="J8" s="684">
        <v>4</v>
      </c>
      <c r="K8" s="646" t="s">
        <v>3</v>
      </c>
      <c r="L8" s="645">
        <f t="shared" ref="L8:L18" si="0">SUM(H8*J8)</f>
        <v>40</v>
      </c>
      <c r="M8" s="650" t="s">
        <v>716</v>
      </c>
      <c r="N8" s="650" t="s">
        <v>924</v>
      </c>
      <c r="O8" s="650"/>
    </row>
    <row r="9" spans="1:16" ht="39.950000000000003" customHeight="1" x14ac:dyDescent="0.15">
      <c r="A9" s="648"/>
      <c r="B9" s="709"/>
      <c r="C9" s="873" t="s">
        <v>959</v>
      </c>
      <c r="D9" s="874"/>
      <c r="E9" s="655" t="s">
        <v>1060</v>
      </c>
      <c r="F9" s="716" t="s">
        <v>958</v>
      </c>
      <c r="G9" s="650" t="s">
        <v>957</v>
      </c>
      <c r="H9" s="677">
        <v>10</v>
      </c>
      <c r="I9" s="646" t="s">
        <v>694</v>
      </c>
      <c r="J9" s="684">
        <v>8</v>
      </c>
      <c r="K9" s="646" t="s">
        <v>3</v>
      </c>
      <c r="L9" s="645">
        <f t="shared" si="0"/>
        <v>80</v>
      </c>
      <c r="M9" s="650" t="s">
        <v>716</v>
      </c>
      <c r="N9" s="650" t="s">
        <v>924</v>
      </c>
      <c r="O9" s="650"/>
    </row>
    <row r="10" spans="1:16" ht="39.950000000000003" customHeight="1" x14ac:dyDescent="0.15">
      <c r="A10" s="648"/>
      <c r="B10" s="709"/>
      <c r="C10" s="873" t="s">
        <v>956</v>
      </c>
      <c r="D10" s="874"/>
      <c r="E10" s="655" t="s">
        <v>1059</v>
      </c>
      <c r="F10" s="716" t="s">
        <v>955</v>
      </c>
      <c r="G10" s="650" t="s">
        <v>954</v>
      </c>
      <c r="H10" s="677">
        <v>10</v>
      </c>
      <c r="I10" s="646" t="s">
        <v>694</v>
      </c>
      <c r="J10" s="684">
        <v>8</v>
      </c>
      <c r="K10" s="646" t="s">
        <v>3</v>
      </c>
      <c r="L10" s="645">
        <f t="shared" si="0"/>
        <v>80</v>
      </c>
      <c r="M10" s="650" t="s">
        <v>716</v>
      </c>
      <c r="N10" s="650" t="s">
        <v>924</v>
      </c>
      <c r="O10" s="650"/>
    </row>
    <row r="11" spans="1:16" ht="39.950000000000003" customHeight="1" x14ac:dyDescent="0.15">
      <c r="A11" s="648"/>
      <c r="B11" s="709"/>
      <c r="C11" s="873" t="s">
        <v>953</v>
      </c>
      <c r="D11" s="874"/>
      <c r="E11" s="655" t="s">
        <v>1058</v>
      </c>
      <c r="F11" s="716" t="s">
        <v>952</v>
      </c>
      <c r="G11" s="716" t="s">
        <v>951</v>
      </c>
      <c r="H11" s="677">
        <v>12</v>
      </c>
      <c r="I11" s="646" t="s">
        <v>694</v>
      </c>
      <c r="J11" s="684">
        <v>6</v>
      </c>
      <c r="K11" s="646" t="s">
        <v>3</v>
      </c>
      <c r="L11" s="645">
        <f t="shared" si="0"/>
        <v>72</v>
      </c>
      <c r="M11" s="650" t="s">
        <v>716</v>
      </c>
      <c r="N11" s="650" t="s">
        <v>924</v>
      </c>
      <c r="O11" s="716"/>
    </row>
    <row r="12" spans="1:16" ht="39.950000000000003" customHeight="1" x14ac:dyDescent="0.15">
      <c r="A12" s="648"/>
      <c r="B12" s="709"/>
      <c r="C12" s="856" t="s">
        <v>950</v>
      </c>
      <c r="D12" s="857"/>
      <c r="E12" s="655" t="s">
        <v>949</v>
      </c>
      <c r="F12" s="716" t="s">
        <v>948</v>
      </c>
      <c r="G12" s="716" t="s">
        <v>943</v>
      </c>
      <c r="H12" s="677">
        <v>10</v>
      </c>
      <c r="I12" s="646" t="s">
        <v>694</v>
      </c>
      <c r="J12" s="684">
        <v>32</v>
      </c>
      <c r="K12" s="646" t="s">
        <v>3</v>
      </c>
      <c r="L12" s="645">
        <f t="shared" si="0"/>
        <v>320</v>
      </c>
      <c r="M12" s="716" t="s">
        <v>947</v>
      </c>
      <c r="N12" s="650" t="s">
        <v>924</v>
      </c>
      <c r="O12" s="650"/>
    </row>
    <row r="13" spans="1:16" ht="39.950000000000003" customHeight="1" x14ac:dyDescent="0.15">
      <c r="A13" s="648"/>
      <c r="B13" s="709"/>
      <c r="C13" s="856" t="s">
        <v>946</v>
      </c>
      <c r="D13" s="857"/>
      <c r="E13" s="655" t="s">
        <v>945</v>
      </c>
      <c r="F13" s="716" t="s">
        <v>944</v>
      </c>
      <c r="G13" s="716" t="s">
        <v>943</v>
      </c>
      <c r="H13" s="677">
        <v>10</v>
      </c>
      <c r="I13" s="646" t="s">
        <v>694</v>
      </c>
      <c r="J13" s="684">
        <v>16</v>
      </c>
      <c r="K13" s="646" t="s">
        <v>3</v>
      </c>
      <c r="L13" s="645">
        <f t="shared" si="0"/>
        <v>160</v>
      </c>
      <c r="M13" s="716" t="s">
        <v>942</v>
      </c>
      <c r="N13" s="650" t="s">
        <v>924</v>
      </c>
      <c r="O13" s="650"/>
    </row>
    <row r="14" spans="1:16" ht="39.950000000000003" customHeight="1" x14ac:dyDescent="0.15">
      <c r="A14" s="648"/>
      <c r="B14" s="709"/>
      <c r="C14" s="856" t="s">
        <v>941</v>
      </c>
      <c r="D14" s="857"/>
      <c r="E14" s="655" t="s">
        <v>1057</v>
      </c>
      <c r="F14" s="716" t="s">
        <v>940</v>
      </c>
      <c r="G14" s="716" t="s">
        <v>1056</v>
      </c>
      <c r="H14" s="677">
        <v>20</v>
      </c>
      <c r="I14" s="646" t="s">
        <v>694</v>
      </c>
      <c r="J14" s="684">
        <v>1</v>
      </c>
      <c r="K14" s="646" t="s">
        <v>3</v>
      </c>
      <c r="L14" s="645">
        <f t="shared" si="0"/>
        <v>20</v>
      </c>
      <c r="M14" s="716" t="s">
        <v>836</v>
      </c>
      <c r="N14" s="650" t="s">
        <v>924</v>
      </c>
      <c r="O14" s="650"/>
    </row>
    <row r="15" spans="1:16" ht="39.950000000000003" customHeight="1" x14ac:dyDescent="0.15">
      <c r="A15" s="648"/>
      <c r="B15" s="709"/>
      <c r="C15" s="856" t="s">
        <v>939</v>
      </c>
      <c r="D15" s="857"/>
      <c r="E15" s="655" t="s">
        <v>1055</v>
      </c>
      <c r="F15" s="716" t="s">
        <v>938</v>
      </c>
      <c r="G15" s="650" t="s">
        <v>937</v>
      </c>
      <c r="H15" s="697">
        <v>900</v>
      </c>
      <c r="I15" s="695" t="s">
        <v>694</v>
      </c>
      <c r="J15" s="696">
        <v>2</v>
      </c>
      <c r="K15" s="695" t="s">
        <v>3</v>
      </c>
      <c r="L15" s="645">
        <f t="shared" si="0"/>
        <v>1800</v>
      </c>
      <c r="M15" s="716"/>
      <c r="N15" s="650" t="s">
        <v>924</v>
      </c>
      <c r="O15" s="650"/>
    </row>
    <row r="16" spans="1:16" ht="39.950000000000003" customHeight="1" x14ac:dyDescent="0.15">
      <c r="A16" s="648"/>
      <c r="B16" s="709"/>
      <c r="C16" s="856" t="s">
        <v>936</v>
      </c>
      <c r="D16" s="857"/>
      <c r="E16" s="655" t="s">
        <v>1054</v>
      </c>
      <c r="F16" s="716" t="s">
        <v>933</v>
      </c>
      <c r="G16" s="650" t="s">
        <v>935</v>
      </c>
      <c r="H16" s="697">
        <v>8</v>
      </c>
      <c r="I16" s="695" t="s">
        <v>694</v>
      </c>
      <c r="J16" s="696">
        <v>4</v>
      </c>
      <c r="K16" s="695" t="s">
        <v>3</v>
      </c>
      <c r="L16" s="645">
        <f t="shared" si="0"/>
        <v>32</v>
      </c>
      <c r="M16" s="716" t="s">
        <v>716</v>
      </c>
      <c r="N16" s="650" t="s">
        <v>924</v>
      </c>
      <c r="O16" s="722"/>
    </row>
    <row r="17" spans="1:15" ht="39.950000000000003" customHeight="1" x14ac:dyDescent="0.15">
      <c r="A17" s="648"/>
      <c r="B17" s="709"/>
      <c r="C17" s="856" t="s">
        <v>934</v>
      </c>
      <c r="D17" s="857"/>
      <c r="E17" s="655" t="s">
        <v>1053</v>
      </c>
      <c r="F17" s="716" t="s">
        <v>933</v>
      </c>
      <c r="G17" s="650" t="s">
        <v>932</v>
      </c>
      <c r="H17" s="697">
        <v>8</v>
      </c>
      <c r="I17" s="695" t="s">
        <v>694</v>
      </c>
      <c r="J17" s="696">
        <v>4</v>
      </c>
      <c r="K17" s="695" t="s">
        <v>3</v>
      </c>
      <c r="L17" s="645">
        <f t="shared" si="0"/>
        <v>32</v>
      </c>
      <c r="M17" s="716" t="s">
        <v>716</v>
      </c>
      <c r="N17" s="650" t="s">
        <v>924</v>
      </c>
      <c r="O17" s="722"/>
    </row>
    <row r="18" spans="1:15" ht="39.950000000000003" customHeight="1" x14ac:dyDescent="0.15">
      <c r="A18" s="648"/>
      <c r="B18" s="709"/>
      <c r="C18" s="856" t="s">
        <v>931</v>
      </c>
      <c r="D18" s="857"/>
      <c r="E18" s="655" t="s">
        <v>1052</v>
      </c>
      <c r="F18" s="716" t="s">
        <v>930</v>
      </c>
      <c r="G18" s="650" t="s">
        <v>929</v>
      </c>
      <c r="H18" s="697">
        <v>6</v>
      </c>
      <c r="I18" s="695" t="s">
        <v>694</v>
      </c>
      <c r="J18" s="696">
        <v>4</v>
      </c>
      <c r="K18" s="695" t="s">
        <v>3</v>
      </c>
      <c r="L18" s="645">
        <f t="shared" si="0"/>
        <v>24</v>
      </c>
      <c r="M18" s="716"/>
      <c r="N18" s="650" t="s">
        <v>924</v>
      </c>
      <c r="O18" s="722"/>
    </row>
    <row r="19" spans="1:15" ht="39.950000000000003" customHeight="1" x14ac:dyDescent="0.15">
      <c r="A19" s="648"/>
      <c r="B19" s="709"/>
      <c r="C19" s="856" t="s">
        <v>928</v>
      </c>
      <c r="D19" s="857"/>
      <c r="E19" s="655" t="s">
        <v>927</v>
      </c>
      <c r="F19" s="716" t="s">
        <v>926</v>
      </c>
      <c r="G19" s="650" t="s">
        <v>925</v>
      </c>
      <c r="H19" s="697">
        <v>14</v>
      </c>
      <c r="I19" s="695" t="s">
        <v>694</v>
      </c>
      <c r="J19" s="696">
        <v>12</v>
      </c>
      <c r="K19" s="695" t="s">
        <v>3</v>
      </c>
      <c r="L19" s="645">
        <v>168</v>
      </c>
      <c r="M19" s="716"/>
      <c r="N19" s="650" t="s">
        <v>924</v>
      </c>
      <c r="O19" s="722"/>
    </row>
    <row r="20" spans="1:15" ht="39.950000000000003" customHeight="1" x14ac:dyDescent="0.15">
      <c r="A20" s="648"/>
      <c r="B20" s="709"/>
      <c r="C20" s="856" t="s">
        <v>923</v>
      </c>
      <c r="D20" s="857"/>
      <c r="E20" s="725" t="s">
        <v>922</v>
      </c>
      <c r="F20" s="714" t="s">
        <v>921</v>
      </c>
      <c r="G20" s="722" t="s">
        <v>920</v>
      </c>
      <c r="H20" s="679">
        <v>162</v>
      </c>
      <c r="I20" s="695" t="s">
        <v>694</v>
      </c>
      <c r="J20" s="678">
        <v>6</v>
      </c>
      <c r="K20" s="695" t="s">
        <v>3</v>
      </c>
      <c r="L20" s="665">
        <v>972</v>
      </c>
      <c r="M20" s="714" t="s">
        <v>716</v>
      </c>
      <c r="N20" s="722" t="s">
        <v>251</v>
      </c>
      <c r="O20" s="722"/>
    </row>
    <row r="21" spans="1:15" ht="39.950000000000003" customHeight="1" x14ac:dyDescent="0.15">
      <c r="A21" s="648"/>
      <c r="B21" s="653" t="s">
        <v>919</v>
      </c>
      <c r="C21" s="881" t="s">
        <v>6</v>
      </c>
      <c r="D21" s="882"/>
      <c r="E21" s="882"/>
      <c r="F21" s="882"/>
      <c r="G21" s="883"/>
      <c r="H21" s="854">
        <f>SUM(L22)</f>
        <v>50</v>
      </c>
      <c r="I21" s="854"/>
      <c r="J21" s="854"/>
      <c r="K21" s="854"/>
      <c r="L21" s="855"/>
      <c r="M21" s="651"/>
      <c r="N21" s="718"/>
      <c r="O21" s="718"/>
    </row>
    <row r="22" spans="1:15" ht="39.950000000000003" customHeight="1" x14ac:dyDescent="0.15">
      <c r="A22" s="694"/>
      <c r="B22" s="716"/>
      <c r="C22" s="869" t="s">
        <v>918</v>
      </c>
      <c r="D22" s="870"/>
      <c r="E22" s="725" t="s">
        <v>1051</v>
      </c>
      <c r="F22" s="714" t="s">
        <v>917</v>
      </c>
      <c r="G22" s="714" t="s">
        <v>1050</v>
      </c>
      <c r="H22" s="682">
        <v>10</v>
      </c>
      <c r="I22" s="700" t="s">
        <v>694</v>
      </c>
      <c r="J22" s="681">
        <v>5</v>
      </c>
      <c r="K22" s="662" t="s">
        <v>3</v>
      </c>
      <c r="L22" s="665">
        <f>SUM(H22*J22)</f>
        <v>50</v>
      </c>
      <c r="M22" s="722" t="s">
        <v>716</v>
      </c>
      <c r="N22" s="714" t="s">
        <v>863</v>
      </c>
      <c r="O22" s="722"/>
    </row>
    <row r="23" spans="1:15" ht="39.950000000000003" customHeight="1" x14ac:dyDescent="0.15">
      <c r="A23" s="721"/>
      <c r="B23" s="653" t="s">
        <v>916</v>
      </c>
      <c r="C23" s="881" t="s">
        <v>6</v>
      </c>
      <c r="D23" s="882"/>
      <c r="E23" s="882"/>
      <c r="F23" s="882"/>
      <c r="G23" s="883"/>
      <c r="H23" s="854">
        <f>SUM(L24:L25)</f>
        <v>40</v>
      </c>
      <c r="I23" s="854"/>
      <c r="J23" s="854"/>
      <c r="K23" s="854"/>
      <c r="L23" s="855"/>
      <c r="M23" s="653"/>
      <c r="N23" s="713"/>
      <c r="O23" s="713"/>
    </row>
    <row r="24" spans="1:15" ht="39.950000000000003" customHeight="1" x14ac:dyDescent="0.15">
      <c r="A24" s="648"/>
      <c r="B24" s="709"/>
      <c r="C24" s="856" t="s">
        <v>915</v>
      </c>
      <c r="D24" s="857"/>
      <c r="E24" s="655" t="s">
        <v>1049</v>
      </c>
      <c r="F24" s="714" t="s">
        <v>914</v>
      </c>
      <c r="G24" s="722" t="s">
        <v>802</v>
      </c>
      <c r="H24" s="675">
        <v>10</v>
      </c>
      <c r="I24" s="695" t="s">
        <v>694</v>
      </c>
      <c r="J24" s="674">
        <v>3</v>
      </c>
      <c r="K24" s="646" t="s">
        <v>3</v>
      </c>
      <c r="L24" s="645">
        <f>SUM(H24*J24)</f>
        <v>30</v>
      </c>
      <c r="M24" s="722" t="s">
        <v>893</v>
      </c>
      <c r="N24" s="722" t="s">
        <v>253</v>
      </c>
      <c r="O24" s="722"/>
    </row>
    <row r="25" spans="1:15" ht="39.950000000000003" customHeight="1" x14ac:dyDescent="0.15">
      <c r="A25" s="648"/>
      <c r="B25" s="709"/>
      <c r="C25" s="856" t="s">
        <v>913</v>
      </c>
      <c r="D25" s="857"/>
      <c r="E25" s="655" t="s">
        <v>1048</v>
      </c>
      <c r="F25" s="714" t="s">
        <v>912</v>
      </c>
      <c r="G25" s="722" t="s">
        <v>911</v>
      </c>
      <c r="H25" s="675">
        <v>10</v>
      </c>
      <c r="I25" s="695" t="s">
        <v>694</v>
      </c>
      <c r="J25" s="674">
        <v>1</v>
      </c>
      <c r="K25" s="646" t="s">
        <v>3</v>
      </c>
      <c r="L25" s="645">
        <f>SUM(H25*J25)</f>
        <v>10</v>
      </c>
      <c r="M25" s="722"/>
      <c r="N25" s="722" t="s">
        <v>253</v>
      </c>
      <c r="O25" s="722"/>
    </row>
    <row r="26" spans="1:15" ht="39.950000000000003" customHeight="1" x14ac:dyDescent="0.15">
      <c r="A26" s="648"/>
      <c r="B26" s="653" t="s">
        <v>910</v>
      </c>
      <c r="C26" s="881" t="s">
        <v>6</v>
      </c>
      <c r="D26" s="882"/>
      <c r="E26" s="882"/>
      <c r="F26" s="882"/>
      <c r="G26" s="883"/>
      <c r="H26" s="854">
        <f>SUM(L27:L29)</f>
        <v>290</v>
      </c>
      <c r="I26" s="854"/>
      <c r="J26" s="854"/>
      <c r="K26" s="854"/>
      <c r="L26" s="855"/>
      <c r="M26" s="692"/>
      <c r="N26" s="713"/>
      <c r="O26" s="713"/>
    </row>
    <row r="27" spans="1:15" ht="39.950000000000003" customHeight="1" x14ac:dyDescent="0.15">
      <c r="A27" s="648"/>
      <c r="B27" s="709"/>
      <c r="C27" s="869" t="s">
        <v>909</v>
      </c>
      <c r="D27" s="870"/>
      <c r="E27" s="725" t="s">
        <v>1047</v>
      </c>
      <c r="F27" s="714" t="s">
        <v>908</v>
      </c>
      <c r="G27" s="714" t="s">
        <v>1045</v>
      </c>
      <c r="H27" s="675">
        <v>5</v>
      </c>
      <c r="I27" s="700" t="s">
        <v>694</v>
      </c>
      <c r="J27" s="674">
        <v>8</v>
      </c>
      <c r="K27" s="662" t="s">
        <v>3</v>
      </c>
      <c r="L27" s="665">
        <f>SUM(H27*J27)</f>
        <v>40</v>
      </c>
      <c r="M27" s="693"/>
      <c r="N27" s="648" t="s">
        <v>902</v>
      </c>
      <c r="O27" s="722"/>
    </row>
    <row r="28" spans="1:15" ht="39.950000000000003" customHeight="1" x14ac:dyDescent="0.15">
      <c r="A28" s="648"/>
      <c r="B28" s="709"/>
      <c r="C28" s="856" t="s">
        <v>907</v>
      </c>
      <c r="D28" s="857"/>
      <c r="E28" s="655" t="s">
        <v>906</v>
      </c>
      <c r="F28" s="716" t="s">
        <v>905</v>
      </c>
      <c r="G28" s="716" t="s">
        <v>1045</v>
      </c>
      <c r="H28" s="677">
        <v>5</v>
      </c>
      <c r="I28" s="695" t="s">
        <v>694</v>
      </c>
      <c r="J28" s="684">
        <v>42</v>
      </c>
      <c r="K28" s="646" t="s">
        <v>3</v>
      </c>
      <c r="L28" s="645">
        <f>SUM(H28*J28)</f>
        <v>210</v>
      </c>
      <c r="M28" s="685"/>
      <c r="N28" s="721" t="s">
        <v>902</v>
      </c>
      <c r="O28" s="650"/>
    </row>
    <row r="29" spans="1:15" ht="39.950000000000003" customHeight="1" x14ac:dyDescent="0.15">
      <c r="A29" s="648"/>
      <c r="B29" s="709"/>
      <c r="C29" s="856" t="s">
        <v>904</v>
      </c>
      <c r="D29" s="857"/>
      <c r="E29" s="655" t="s">
        <v>1046</v>
      </c>
      <c r="F29" s="716" t="s">
        <v>903</v>
      </c>
      <c r="G29" s="716" t="s">
        <v>1045</v>
      </c>
      <c r="H29" s="677">
        <v>5</v>
      </c>
      <c r="I29" s="695" t="s">
        <v>694</v>
      </c>
      <c r="J29" s="684">
        <v>8</v>
      </c>
      <c r="K29" s="646" t="s">
        <v>3</v>
      </c>
      <c r="L29" s="645">
        <f>SUM(H29*J29)</f>
        <v>40</v>
      </c>
      <c r="M29" s="685"/>
      <c r="N29" s="721" t="s">
        <v>902</v>
      </c>
      <c r="O29" s="650"/>
    </row>
    <row r="30" spans="1:15" ht="39.950000000000003" customHeight="1" x14ac:dyDescent="0.15">
      <c r="A30" s="648"/>
      <c r="B30" s="653" t="s">
        <v>901</v>
      </c>
      <c r="C30" s="881" t="s">
        <v>6</v>
      </c>
      <c r="D30" s="882"/>
      <c r="E30" s="882"/>
      <c r="F30" s="882"/>
      <c r="G30" s="883"/>
      <c r="H30" s="854">
        <f>SUM(L31:L34)</f>
        <v>536</v>
      </c>
      <c r="I30" s="854"/>
      <c r="J30" s="854"/>
      <c r="K30" s="854"/>
      <c r="L30" s="855"/>
      <c r="M30" s="692"/>
      <c r="N30" s="713"/>
      <c r="O30" s="713"/>
    </row>
    <row r="31" spans="1:15" ht="39.950000000000003" customHeight="1" x14ac:dyDescent="0.15">
      <c r="A31" s="648"/>
      <c r="B31" s="709"/>
      <c r="C31" s="893" t="s">
        <v>900</v>
      </c>
      <c r="D31" s="894"/>
      <c r="E31" s="891" t="s">
        <v>1044</v>
      </c>
      <c r="F31" s="862" t="s">
        <v>899</v>
      </c>
      <c r="G31" s="862" t="s">
        <v>898</v>
      </c>
      <c r="H31" s="691">
        <v>12</v>
      </c>
      <c r="I31" s="701" t="s">
        <v>694</v>
      </c>
      <c r="J31" s="690">
        <v>8</v>
      </c>
      <c r="K31" s="689" t="s">
        <v>3</v>
      </c>
      <c r="L31" s="688">
        <f>SUM(H31*J31)</f>
        <v>96</v>
      </c>
      <c r="M31" s="879" t="s">
        <v>893</v>
      </c>
      <c r="N31" s="879" t="s">
        <v>252</v>
      </c>
      <c r="O31" s="879"/>
    </row>
    <row r="32" spans="1:15" ht="39.950000000000003" customHeight="1" x14ac:dyDescent="0.15">
      <c r="A32" s="648"/>
      <c r="B32" s="709"/>
      <c r="C32" s="869"/>
      <c r="D32" s="870"/>
      <c r="E32" s="892"/>
      <c r="F32" s="863"/>
      <c r="G32" s="863"/>
      <c r="H32" s="687">
        <v>10</v>
      </c>
      <c r="I32" s="742" t="s">
        <v>694</v>
      </c>
      <c r="J32" s="741">
        <v>4</v>
      </c>
      <c r="K32" s="740" t="s">
        <v>3</v>
      </c>
      <c r="L32" s="686">
        <f>SUM(H32*J32)</f>
        <v>40</v>
      </c>
      <c r="M32" s="880"/>
      <c r="N32" s="880"/>
      <c r="O32" s="880"/>
    </row>
    <row r="33" spans="1:15" ht="39.950000000000003" customHeight="1" x14ac:dyDescent="0.15">
      <c r="A33" s="648"/>
      <c r="B33" s="709"/>
      <c r="C33" s="856" t="s">
        <v>897</v>
      </c>
      <c r="D33" s="857"/>
      <c r="E33" s="724" t="s">
        <v>896</v>
      </c>
      <c r="F33" s="716" t="s">
        <v>895</v>
      </c>
      <c r="G33" s="714" t="s">
        <v>894</v>
      </c>
      <c r="H33" s="677">
        <v>12</v>
      </c>
      <c r="I33" s="695" t="s">
        <v>694</v>
      </c>
      <c r="J33" s="684">
        <v>32</v>
      </c>
      <c r="K33" s="646" t="s">
        <v>3</v>
      </c>
      <c r="L33" s="645">
        <f>SUM(H33*J33)</f>
        <v>384</v>
      </c>
      <c r="M33" s="650" t="s">
        <v>893</v>
      </c>
      <c r="N33" s="650" t="s">
        <v>252</v>
      </c>
      <c r="O33" s="650"/>
    </row>
    <row r="34" spans="1:15" ht="39.950000000000003" customHeight="1" x14ac:dyDescent="0.15">
      <c r="A34" s="648"/>
      <c r="B34" s="709"/>
      <c r="C34" s="856" t="s">
        <v>892</v>
      </c>
      <c r="D34" s="857"/>
      <c r="E34" s="655" t="s">
        <v>1043</v>
      </c>
      <c r="F34" s="716" t="s">
        <v>891</v>
      </c>
      <c r="G34" s="716" t="s">
        <v>1042</v>
      </c>
      <c r="H34" s="677">
        <v>2</v>
      </c>
      <c r="I34" s="695" t="s">
        <v>694</v>
      </c>
      <c r="J34" s="684">
        <v>8</v>
      </c>
      <c r="K34" s="646" t="s">
        <v>3</v>
      </c>
      <c r="L34" s="645">
        <f>SUM(H34*J34)</f>
        <v>16</v>
      </c>
      <c r="M34" s="685" t="s">
        <v>890</v>
      </c>
      <c r="N34" s="650" t="s">
        <v>252</v>
      </c>
      <c r="O34" s="650"/>
    </row>
    <row r="35" spans="1:15" ht="39.950000000000003" customHeight="1" x14ac:dyDescent="0.15">
      <c r="A35" s="648"/>
      <c r="B35" s="653" t="s">
        <v>889</v>
      </c>
      <c r="C35" s="881" t="s">
        <v>6</v>
      </c>
      <c r="D35" s="882"/>
      <c r="E35" s="882"/>
      <c r="F35" s="882"/>
      <c r="G35" s="883"/>
      <c r="H35" s="854">
        <f>SUM(L36:L42)</f>
        <v>3528</v>
      </c>
      <c r="I35" s="854"/>
      <c r="J35" s="854"/>
      <c r="K35" s="854"/>
      <c r="L35" s="855"/>
      <c r="M35" s="653"/>
      <c r="N35" s="713"/>
      <c r="O35" s="713"/>
    </row>
    <row r="36" spans="1:15" ht="38.1" customHeight="1" x14ac:dyDescent="0.15">
      <c r="A36" s="648"/>
      <c r="B36" s="709"/>
      <c r="C36" s="708" t="s">
        <v>888</v>
      </c>
      <c r="D36" s="714" t="s">
        <v>887</v>
      </c>
      <c r="E36" s="725" t="s">
        <v>886</v>
      </c>
      <c r="F36" s="714" t="s">
        <v>885</v>
      </c>
      <c r="G36" s="714" t="s">
        <v>884</v>
      </c>
      <c r="H36" s="679">
        <v>280</v>
      </c>
      <c r="I36" s="695" t="s">
        <v>694</v>
      </c>
      <c r="J36" s="678">
        <v>12</v>
      </c>
      <c r="K36" s="646" t="s">
        <v>3</v>
      </c>
      <c r="L36" s="645">
        <f t="shared" ref="L36:L42" si="1">SUM(H36*J36)</f>
        <v>3360</v>
      </c>
      <c r="M36" s="714" t="s">
        <v>981</v>
      </c>
      <c r="N36" s="716" t="s">
        <v>863</v>
      </c>
      <c r="O36" s="722"/>
    </row>
    <row r="37" spans="1:15" ht="38.1" customHeight="1" x14ac:dyDescent="0.15">
      <c r="A37" s="648"/>
      <c r="B37" s="709"/>
      <c r="C37" s="862" t="s">
        <v>877</v>
      </c>
      <c r="D37" s="708" t="s">
        <v>883</v>
      </c>
      <c r="E37" s="724" t="s">
        <v>882</v>
      </c>
      <c r="F37" s="716" t="s">
        <v>881</v>
      </c>
      <c r="G37" s="721" t="s">
        <v>864</v>
      </c>
      <c r="H37" s="677">
        <v>5</v>
      </c>
      <c r="I37" s="695" t="s">
        <v>694</v>
      </c>
      <c r="J37" s="684">
        <v>4</v>
      </c>
      <c r="K37" s="646" t="s">
        <v>3</v>
      </c>
      <c r="L37" s="645">
        <f t="shared" si="1"/>
        <v>20</v>
      </c>
      <c r="M37" s="716"/>
      <c r="N37" s="716" t="s">
        <v>863</v>
      </c>
      <c r="O37" s="650"/>
    </row>
    <row r="38" spans="1:15" ht="38.1" customHeight="1" x14ac:dyDescent="0.15">
      <c r="A38" s="648"/>
      <c r="B38" s="709"/>
      <c r="C38" s="863"/>
      <c r="D38" s="650" t="s">
        <v>880</v>
      </c>
      <c r="E38" s="739" t="s">
        <v>879</v>
      </c>
      <c r="F38" s="716" t="s">
        <v>878</v>
      </c>
      <c r="G38" s="650" t="s">
        <v>864</v>
      </c>
      <c r="H38" s="677">
        <v>7</v>
      </c>
      <c r="I38" s="695" t="s">
        <v>694</v>
      </c>
      <c r="J38" s="684">
        <v>10</v>
      </c>
      <c r="K38" s="646" t="s">
        <v>3</v>
      </c>
      <c r="L38" s="645">
        <f t="shared" si="1"/>
        <v>70</v>
      </c>
      <c r="M38" s="650" t="s">
        <v>716</v>
      </c>
      <c r="N38" s="716" t="s">
        <v>863</v>
      </c>
      <c r="O38" s="650"/>
    </row>
    <row r="39" spans="1:15" ht="38.1" customHeight="1" x14ac:dyDescent="0.15">
      <c r="A39" s="648"/>
      <c r="B39" s="709"/>
      <c r="C39" s="862" t="s">
        <v>877</v>
      </c>
      <c r="D39" s="722" t="s">
        <v>876</v>
      </c>
      <c r="E39" s="739" t="s">
        <v>1041</v>
      </c>
      <c r="F39" s="714" t="s">
        <v>875</v>
      </c>
      <c r="G39" s="722" t="s">
        <v>864</v>
      </c>
      <c r="H39" s="675">
        <v>6</v>
      </c>
      <c r="I39" s="700" t="s">
        <v>694</v>
      </c>
      <c r="J39" s="674">
        <v>4</v>
      </c>
      <c r="K39" s="662" t="s">
        <v>3</v>
      </c>
      <c r="L39" s="665">
        <f t="shared" si="1"/>
        <v>24</v>
      </c>
      <c r="M39" s="714" t="s">
        <v>982</v>
      </c>
      <c r="N39" s="716" t="s">
        <v>863</v>
      </c>
      <c r="O39" s="722"/>
    </row>
    <row r="40" spans="1:15" ht="38.1" customHeight="1" x14ac:dyDescent="0.15">
      <c r="A40" s="648"/>
      <c r="B40" s="709"/>
      <c r="C40" s="872"/>
      <c r="D40" s="650" t="s">
        <v>874</v>
      </c>
      <c r="E40" s="739" t="s">
        <v>873</v>
      </c>
      <c r="F40" s="716" t="s">
        <v>872</v>
      </c>
      <c r="G40" s="721" t="s">
        <v>864</v>
      </c>
      <c r="H40" s="669">
        <v>13</v>
      </c>
      <c r="I40" s="695" t="s">
        <v>694</v>
      </c>
      <c r="J40" s="683">
        <v>2</v>
      </c>
      <c r="K40" s="646" t="s">
        <v>3</v>
      </c>
      <c r="L40" s="645">
        <f t="shared" si="1"/>
        <v>26</v>
      </c>
      <c r="M40" s="650" t="s">
        <v>716</v>
      </c>
      <c r="N40" s="716" t="s">
        <v>863</v>
      </c>
      <c r="O40" s="650"/>
    </row>
    <row r="41" spans="1:15" ht="38.1" customHeight="1" x14ac:dyDescent="0.15">
      <c r="A41" s="648"/>
      <c r="B41" s="709"/>
      <c r="C41" s="872"/>
      <c r="D41" s="650" t="s">
        <v>871</v>
      </c>
      <c r="E41" s="655" t="s">
        <v>870</v>
      </c>
      <c r="F41" s="716" t="s">
        <v>869</v>
      </c>
      <c r="G41" s="650" t="s">
        <v>868</v>
      </c>
      <c r="H41" s="669">
        <v>8</v>
      </c>
      <c r="I41" s="695" t="s">
        <v>694</v>
      </c>
      <c r="J41" s="683">
        <v>1</v>
      </c>
      <c r="K41" s="646" t="s">
        <v>3</v>
      </c>
      <c r="L41" s="645">
        <f t="shared" si="1"/>
        <v>8</v>
      </c>
      <c r="M41" s="650" t="s">
        <v>867</v>
      </c>
      <c r="N41" s="716" t="s">
        <v>863</v>
      </c>
      <c r="O41" s="650"/>
    </row>
    <row r="42" spans="1:15" ht="38.1" customHeight="1" x14ac:dyDescent="0.15">
      <c r="A42" s="722"/>
      <c r="B42" s="714"/>
      <c r="C42" s="863"/>
      <c r="D42" s="722" t="s">
        <v>866</v>
      </c>
      <c r="E42" s="725" t="s">
        <v>1040</v>
      </c>
      <c r="F42" s="714" t="s">
        <v>865</v>
      </c>
      <c r="G42" s="722" t="s">
        <v>864</v>
      </c>
      <c r="H42" s="682">
        <v>10</v>
      </c>
      <c r="I42" s="700" t="s">
        <v>694</v>
      </c>
      <c r="J42" s="681">
        <v>2</v>
      </c>
      <c r="K42" s="662" t="s">
        <v>3</v>
      </c>
      <c r="L42" s="665">
        <f t="shared" si="1"/>
        <v>20</v>
      </c>
      <c r="M42" s="722"/>
      <c r="N42" s="714" t="s">
        <v>863</v>
      </c>
      <c r="O42" s="722"/>
    </row>
    <row r="43" spans="1:15" ht="39.950000000000003" customHeight="1" x14ac:dyDescent="0.15">
      <c r="A43" s="712" t="s">
        <v>862</v>
      </c>
      <c r="B43" s="875" t="s">
        <v>5</v>
      </c>
      <c r="C43" s="876"/>
      <c r="D43" s="876"/>
      <c r="E43" s="876"/>
      <c r="F43" s="876"/>
      <c r="G43" s="877"/>
      <c r="H43" s="850">
        <f>SUM(H44+H47)</f>
        <v>2859</v>
      </c>
      <c r="I43" s="850"/>
      <c r="J43" s="850"/>
      <c r="K43" s="850"/>
      <c r="L43" s="851"/>
      <c r="M43" s="712"/>
      <c r="N43" s="712"/>
      <c r="O43" s="712"/>
    </row>
    <row r="44" spans="1:15" ht="42" customHeight="1" x14ac:dyDescent="0.15">
      <c r="A44" s="648"/>
      <c r="B44" s="653" t="s">
        <v>861</v>
      </c>
      <c r="C44" s="881" t="s">
        <v>6</v>
      </c>
      <c r="D44" s="882"/>
      <c r="E44" s="882"/>
      <c r="F44" s="882"/>
      <c r="G44" s="883"/>
      <c r="H44" s="854">
        <f>SUM(L45:L46)</f>
        <v>219</v>
      </c>
      <c r="I44" s="854"/>
      <c r="J44" s="854"/>
      <c r="K44" s="854"/>
      <c r="L44" s="855"/>
      <c r="M44" s="713"/>
      <c r="N44" s="713"/>
      <c r="O44" s="713"/>
    </row>
    <row r="45" spans="1:15" ht="42" customHeight="1" x14ac:dyDescent="0.15">
      <c r="A45" s="648"/>
      <c r="B45" s="648"/>
      <c r="C45" s="862" t="s">
        <v>860</v>
      </c>
      <c r="D45" s="707" t="s">
        <v>983</v>
      </c>
      <c r="E45" s="725" t="s">
        <v>1039</v>
      </c>
      <c r="F45" s="714" t="s">
        <v>859</v>
      </c>
      <c r="G45" s="722" t="s">
        <v>856</v>
      </c>
      <c r="H45" s="679">
        <v>6</v>
      </c>
      <c r="I45" s="695" t="s">
        <v>694</v>
      </c>
      <c r="J45" s="678">
        <v>9</v>
      </c>
      <c r="K45" s="646" t="s">
        <v>3</v>
      </c>
      <c r="L45" s="645">
        <f>SUM(H45*J45)</f>
        <v>54</v>
      </c>
      <c r="M45" s="722" t="s">
        <v>716</v>
      </c>
      <c r="N45" s="722" t="s">
        <v>253</v>
      </c>
      <c r="O45" s="722"/>
    </row>
    <row r="46" spans="1:15" ht="42" customHeight="1" x14ac:dyDescent="0.15">
      <c r="A46" s="648"/>
      <c r="B46" s="648"/>
      <c r="C46" s="863"/>
      <c r="D46" s="716" t="s">
        <v>1038</v>
      </c>
      <c r="E46" s="680" t="s">
        <v>858</v>
      </c>
      <c r="F46" s="714" t="s">
        <v>857</v>
      </c>
      <c r="G46" s="722" t="s">
        <v>856</v>
      </c>
      <c r="H46" s="679">
        <v>15</v>
      </c>
      <c r="I46" s="695" t="s">
        <v>694</v>
      </c>
      <c r="J46" s="678">
        <v>11</v>
      </c>
      <c r="K46" s="646" t="s">
        <v>3</v>
      </c>
      <c r="L46" s="645">
        <f>SUM(H46*J46)</f>
        <v>165</v>
      </c>
      <c r="M46" s="722"/>
      <c r="N46" s="722" t="s">
        <v>748</v>
      </c>
      <c r="O46" s="722"/>
    </row>
    <row r="47" spans="1:15" ht="42" customHeight="1" x14ac:dyDescent="0.15">
      <c r="A47" s="648"/>
      <c r="B47" s="713" t="s">
        <v>428</v>
      </c>
      <c r="C47" s="881" t="s">
        <v>6</v>
      </c>
      <c r="D47" s="882"/>
      <c r="E47" s="882"/>
      <c r="F47" s="882"/>
      <c r="G47" s="883"/>
      <c r="H47" s="854">
        <f>SUM(L48:L50)</f>
        <v>2640</v>
      </c>
      <c r="I47" s="854"/>
      <c r="J47" s="854"/>
      <c r="K47" s="854"/>
      <c r="L47" s="855"/>
      <c r="M47" s="713"/>
      <c r="N47" s="713"/>
      <c r="O47" s="650"/>
    </row>
    <row r="48" spans="1:15" ht="42" customHeight="1" x14ac:dyDescent="0.15">
      <c r="A48" s="648"/>
      <c r="B48" s="648"/>
      <c r="C48" s="873" t="s">
        <v>855</v>
      </c>
      <c r="D48" s="874"/>
      <c r="E48" s="725" t="s">
        <v>1037</v>
      </c>
      <c r="F48" s="714" t="s">
        <v>854</v>
      </c>
      <c r="G48" s="714" t="s">
        <v>1036</v>
      </c>
      <c r="H48" s="675">
        <v>10</v>
      </c>
      <c r="I48" s="695" t="s">
        <v>694</v>
      </c>
      <c r="J48" s="674">
        <v>80</v>
      </c>
      <c r="K48" s="646" t="s">
        <v>3</v>
      </c>
      <c r="L48" s="645">
        <f>SUM(H48*J48)</f>
        <v>800</v>
      </c>
      <c r="M48" s="722"/>
      <c r="N48" s="648" t="s">
        <v>847</v>
      </c>
      <c r="O48" s="722"/>
    </row>
    <row r="49" spans="1:15" ht="42" customHeight="1" x14ac:dyDescent="0.15">
      <c r="A49" s="648"/>
      <c r="B49" s="648"/>
      <c r="C49" s="873" t="s">
        <v>853</v>
      </c>
      <c r="D49" s="874"/>
      <c r="E49" s="655" t="s">
        <v>1035</v>
      </c>
      <c r="F49" s="716" t="s">
        <v>852</v>
      </c>
      <c r="G49" s="650" t="s">
        <v>851</v>
      </c>
      <c r="H49" s="677">
        <v>2</v>
      </c>
      <c r="I49" s="695" t="s">
        <v>694</v>
      </c>
      <c r="J49" s="674">
        <v>40</v>
      </c>
      <c r="K49" s="646" t="s">
        <v>3</v>
      </c>
      <c r="L49" s="645">
        <f>SUM(H49*J49)</f>
        <v>80</v>
      </c>
      <c r="M49" s="650"/>
      <c r="N49" s="721" t="s">
        <v>847</v>
      </c>
      <c r="O49" s="650"/>
    </row>
    <row r="50" spans="1:15" ht="42" customHeight="1" x14ac:dyDescent="0.15">
      <c r="A50" s="648"/>
      <c r="B50" s="648"/>
      <c r="C50" s="873" t="s">
        <v>850</v>
      </c>
      <c r="D50" s="874"/>
      <c r="E50" s="676" t="s">
        <v>1034</v>
      </c>
      <c r="F50" s="709" t="s">
        <v>849</v>
      </c>
      <c r="G50" s="709" t="s">
        <v>848</v>
      </c>
      <c r="H50" s="675">
        <v>22</v>
      </c>
      <c r="I50" s="695" t="s">
        <v>694</v>
      </c>
      <c r="J50" s="674">
        <v>80</v>
      </c>
      <c r="K50" s="646" t="s">
        <v>3</v>
      </c>
      <c r="L50" s="645">
        <f>SUM(H50*J50)</f>
        <v>1760</v>
      </c>
      <c r="M50" s="722"/>
      <c r="N50" s="650" t="s">
        <v>847</v>
      </c>
      <c r="O50" s="722"/>
    </row>
    <row r="51" spans="1:15" ht="39.950000000000003" customHeight="1" x14ac:dyDescent="0.15">
      <c r="A51" s="712" t="s">
        <v>846</v>
      </c>
      <c r="B51" s="875" t="s">
        <v>5</v>
      </c>
      <c r="C51" s="876"/>
      <c r="D51" s="876"/>
      <c r="E51" s="876"/>
      <c r="F51" s="876"/>
      <c r="G51" s="877"/>
      <c r="H51" s="850">
        <f>SUM(H52)</f>
        <v>1700</v>
      </c>
      <c r="I51" s="850"/>
      <c r="J51" s="850"/>
      <c r="K51" s="850"/>
      <c r="L51" s="851"/>
      <c r="M51" s="712"/>
      <c r="N51" s="712"/>
      <c r="O51" s="712"/>
    </row>
    <row r="52" spans="1:15" ht="42" customHeight="1" x14ac:dyDescent="0.15">
      <c r="A52" s="648"/>
      <c r="B52" s="653" t="s">
        <v>845</v>
      </c>
      <c r="C52" s="881" t="s">
        <v>6</v>
      </c>
      <c r="D52" s="882"/>
      <c r="E52" s="882"/>
      <c r="F52" s="882"/>
      <c r="G52" s="883"/>
      <c r="H52" s="854">
        <f>SUM(L53)</f>
        <v>1700</v>
      </c>
      <c r="I52" s="854"/>
      <c r="J52" s="854"/>
      <c r="K52" s="854"/>
      <c r="L52" s="855"/>
      <c r="M52" s="713"/>
      <c r="N52" s="713"/>
      <c r="O52" s="713"/>
    </row>
    <row r="53" spans="1:15" ht="42" customHeight="1" x14ac:dyDescent="0.15">
      <c r="A53" s="648"/>
      <c r="B53" s="648"/>
      <c r="C53" s="844" t="s">
        <v>844</v>
      </c>
      <c r="D53" s="845"/>
      <c r="E53" s="702" t="s">
        <v>843</v>
      </c>
      <c r="F53" s="709" t="s">
        <v>842</v>
      </c>
      <c r="G53" s="709" t="s">
        <v>841</v>
      </c>
      <c r="H53" s="675">
        <v>85</v>
      </c>
      <c r="I53" s="695" t="s">
        <v>694</v>
      </c>
      <c r="J53" s="674">
        <v>20</v>
      </c>
      <c r="K53" s="646" t="s">
        <v>3</v>
      </c>
      <c r="L53" s="645">
        <f>SUM(H53*J53)</f>
        <v>1700</v>
      </c>
      <c r="M53" s="670" t="s">
        <v>1033</v>
      </c>
      <c r="N53" s="738" t="s">
        <v>254</v>
      </c>
      <c r="O53" s="722"/>
    </row>
    <row r="54" spans="1:15" ht="39.950000000000003" customHeight="1" x14ac:dyDescent="0.15">
      <c r="A54" s="649" t="s">
        <v>840</v>
      </c>
      <c r="B54" s="875" t="s">
        <v>5</v>
      </c>
      <c r="C54" s="876"/>
      <c r="D54" s="876"/>
      <c r="E54" s="876"/>
      <c r="F54" s="876"/>
      <c r="G54" s="877"/>
      <c r="H54" s="850">
        <f>SUM(H55+H57+H59+H61+H64+H67+H69+H71)</f>
        <v>15992</v>
      </c>
      <c r="I54" s="850"/>
      <c r="J54" s="850"/>
      <c r="K54" s="850"/>
      <c r="L54" s="851"/>
      <c r="M54" s="712"/>
      <c r="N54" s="712"/>
      <c r="O54" s="712"/>
    </row>
    <row r="55" spans="1:15" ht="42" customHeight="1" x14ac:dyDescent="0.15">
      <c r="A55" s="709"/>
      <c r="B55" s="658" t="s">
        <v>1032</v>
      </c>
      <c r="C55" s="881" t="s">
        <v>6</v>
      </c>
      <c r="D55" s="882"/>
      <c r="E55" s="882"/>
      <c r="F55" s="882"/>
      <c r="G55" s="883"/>
      <c r="H55" s="854">
        <f>SUM(L56)</f>
        <v>180</v>
      </c>
      <c r="I55" s="854"/>
      <c r="J55" s="854"/>
      <c r="K55" s="854"/>
      <c r="L55" s="855"/>
      <c r="M55" s="713"/>
      <c r="N55" s="713"/>
      <c r="O55" s="713"/>
    </row>
    <row r="56" spans="1:15" ht="42" customHeight="1" x14ac:dyDescent="0.15">
      <c r="A56" s="648"/>
      <c r="B56" s="717"/>
      <c r="C56" s="873" t="s">
        <v>839</v>
      </c>
      <c r="D56" s="874"/>
      <c r="E56" s="655" t="s">
        <v>1031</v>
      </c>
      <c r="F56" s="716" t="s">
        <v>838</v>
      </c>
      <c r="G56" s="650" t="s">
        <v>837</v>
      </c>
      <c r="H56" s="675">
        <v>10</v>
      </c>
      <c r="I56" s="695" t="s">
        <v>694</v>
      </c>
      <c r="J56" s="674">
        <v>18</v>
      </c>
      <c r="K56" s="646" t="s">
        <v>3</v>
      </c>
      <c r="L56" s="645">
        <f>SUM(H56*J56)</f>
        <v>180</v>
      </c>
      <c r="M56" s="650" t="s">
        <v>836</v>
      </c>
      <c r="N56" s="650" t="s">
        <v>250</v>
      </c>
      <c r="O56" s="650"/>
    </row>
    <row r="57" spans="1:15" ht="42" customHeight="1" x14ac:dyDescent="0.15">
      <c r="A57" s="648"/>
      <c r="B57" s="658" t="s">
        <v>1030</v>
      </c>
      <c r="C57" s="881" t="s">
        <v>6</v>
      </c>
      <c r="D57" s="882"/>
      <c r="E57" s="882"/>
      <c r="F57" s="882"/>
      <c r="G57" s="883"/>
      <c r="H57" s="854">
        <f>SUM(L58)</f>
        <v>4600</v>
      </c>
      <c r="I57" s="854"/>
      <c r="J57" s="854"/>
      <c r="K57" s="854"/>
      <c r="L57" s="855"/>
      <c r="M57" s="719"/>
      <c r="N57" s="713"/>
      <c r="O57" s="720"/>
    </row>
    <row r="58" spans="1:15" ht="42" customHeight="1" x14ac:dyDescent="0.15">
      <c r="A58" s="648"/>
      <c r="B58" s="710"/>
      <c r="C58" s="869" t="s">
        <v>835</v>
      </c>
      <c r="D58" s="870"/>
      <c r="E58" s="725" t="s">
        <v>834</v>
      </c>
      <c r="F58" s="714" t="s">
        <v>833</v>
      </c>
      <c r="G58" s="722" t="s">
        <v>832</v>
      </c>
      <c r="H58" s="675">
        <v>46</v>
      </c>
      <c r="I58" s="700" t="s">
        <v>694</v>
      </c>
      <c r="J58" s="674">
        <v>100</v>
      </c>
      <c r="K58" s="662" t="s">
        <v>3</v>
      </c>
      <c r="L58" s="665">
        <f>SUM(H58*J58)</f>
        <v>4600</v>
      </c>
      <c r="M58" s="710" t="s">
        <v>831</v>
      </c>
      <c r="N58" s="722" t="s">
        <v>256</v>
      </c>
      <c r="O58" s="666"/>
    </row>
    <row r="59" spans="1:15" ht="42" customHeight="1" x14ac:dyDescent="0.15">
      <c r="A59" s="648"/>
      <c r="B59" s="658" t="s">
        <v>830</v>
      </c>
      <c r="C59" s="881" t="s">
        <v>6</v>
      </c>
      <c r="D59" s="882"/>
      <c r="E59" s="882"/>
      <c r="F59" s="882"/>
      <c r="G59" s="883"/>
      <c r="H59" s="854">
        <f>SUM(L60)</f>
        <v>250</v>
      </c>
      <c r="I59" s="854"/>
      <c r="J59" s="854"/>
      <c r="K59" s="854"/>
      <c r="L59" s="855"/>
      <c r="M59" s="658"/>
      <c r="N59" s="713"/>
      <c r="O59" s="720"/>
    </row>
    <row r="60" spans="1:15" ht="42" customHeight="1" x14ac:dyDescent="0.15">
      <c r="A60" s="722"/>
      <c r="B60" s="707"/>
      <c r="C60" s="856" t="s">
        <v>830</v>
      </c>
      <c r="D60" s="857"/>
      <c r="E60" s="655" t="s">
        <v>1029</v>
      </c>
      <c r="F60" s="716" t="s">
        <v>829</v>
      </c>
      <c r="G60" s="650" t="s">
        <v>828</v>
      </c>
      <c r="H60" s="715">
        <v>10</v>
      </c>
      <c r="I60" s="695" t="s">
        <v>694</v>
      </c>
      <c r="J60" s="647">
        <v>25</v>
      </c>
      <c r="K60" s="646" t="s">
        <v>3</v>
      </c>
      <c r="L60" s="645">
        <f>SUM(H60*J60)</f>
        <v>250</v>
      </c>
      <c r="M60" s="716"/>
      <c r="N60" s="722" t="s">
        <v>250</v>
      </c>
      <c r="O60" s="650"/>
    </row>
    <row r="61" spans="1:15" ht="42" customHeight="1" x14ac:dyDescent="0.15">
      <c r="A61" s="721"/>
      <c r="B61" s="658" t="s">
        <v>436</v>
      </c>
      <c r="C61" s="881" t="s">
        <v>6</v>
      </c>
      <c r="D61" s="882"/>
      <c r="E61" s="882"/>
      <c r="F61" s="882"/>
      <c r="G61" s="883"/>
      <c r="H61" s="854">
        <f>SUM(L62:L63)</f>
        <v>7850</v>
      </c>
      <c r="I61" s="854"/>
      <c r="J61" s="854"/>
      <c r="K61" s="854"/>
      <c r="L61" s="855"/>
      <c r="M61" s="653"/>
      <c r="N61" s="713"/>
      <c r="O61" s="713"/>
    </row>
    <row r="62" spans="1:15" ht="42" customHeight="1" x14ac:dyDescent="0.15">
      <c r="A62" s="648"/>
      <c r="B62" s="709"/>
      <c r="C62" s="869" t="s">
        <v>436</v>
      </c>
      <c r="D62" s="870"/>
      <c r="E62" s="725" t="s">
        <v>1028</v>
      </c>
      <c r="F62" s="714" t="s">
        <v>827</v>
      </c>
      <c r="G62" s="722" t="s">
        <v>826</v>
      </c>
      <c r="H62" s="715">
        <v>15</v>
      </c>
      <c r="I62" s="695" t="s">
        <v>694</v>
      </c>
      <c r="J62" s="647">
        <v>400</v>
      </c>
      <c r="K62" s="646" t="s">
        <v>3</v>
      </c>
      <c r="L62" s="645">
        <f>SUM(H62*J62)</f>
        <v>6000</v>
      </c>
      <c r="M62" s="714"/>
      <c r="N62" s="722" t="s">
        <v>255</v>
      </c>
      <c r="O62" s="722"/>
    </row>
    <row r="63" spans="1:15" ht="42" customHeight="1" x14ac:dyDescent="0.15">
      <c r="A63" s="648"/>
      <c r="B63" s="714"/>
      <c r="C63" s="856" t="s">
        <v>825</v>
      </c>
      <c r="D63" s="857"/>
      <c r="E63" s="655" t="s">
        <v>1027</v>
      </c>
      <c r="F63" s="716" t="s">
        <v>824</v>
      </c>
      <c r="G63" s="716" t="s">
        <v>1026</v>
      </c>
      <c r="H63" s="715">
        <v>10</v>
      </c>
      <c r="I63" s="695" t="s">
        <v>694</v>
      </c>
      <c r="J63" s="647">
        <v>185</v>
      </c>
      <c r="K63" s="646" t="s">
        <v>3</v>
      </c>
      <c r="L63" s="645">
        <f>SUM(H63*J63)</f>
        <v>1850</v>
      </c>
      <c r="M63" s="716"/>
      <c r="N63" s="722" t="s">
        <v>255</v>
      </c>
      <c r="O63" s="650"/>
    </row>
    <row r="64" spans="1:15" ht="42" customHeight="1" x14ac:dyDescent="0.15">
      <c r="A64" s="673"/>
      <c r="B64" s="653" t="s">
        <v>804</v>
      </c>
      <c r="C64" s="881" t="s">
        <v>6</v>
      </c>
      <c r="D64" s="882"/>
      <c r="E64" s="882"/>
      <c r="F64" s="882"/>
      <c r="G64" s="883"/>
      <c r="H64" s="854">
        <f>SUM(L65:L66)</f>
        <v>300</v>
      </c>
      <c r="I64" s="854"/>
      <c r="J64" s="854"/>
      <c r="K64" s="854"/>
      <c r="L64" s="855"/>
      <c r="M64" s="671"/>
      <c r="N64" s="713"/>
      <c r="O64" s="713"/>
    </row>
    <row r="65" spans="1:15" ht="42" customHeight="1" x14ac:dyDescent="0.15">
      <c r="A65" s="673"/>
      <c r="B65" s="709"/>
      <c r="C65" s="856" t="s">
        <v>823</v>
      </c>
      <c r="D65" s="857"/>
      <c r="E65" s="725" t="s">
        <v>822</v>
      </c>
      <c r="F65" s="714" t="s">
        <v>821</v>
      </c>
      <c r="G65" s="722" t="s">
        <v>820</v>
      </c>
      <c r="H65" s="715">
        <v>10</v>
      </c>
      <c r="I65" s="695" t="s">
        <v>694</v>
      </c>
      <c r="J65" s="647">
        <v>20</v>
      </c>
      <c r="K65" s="646" t="s">
        <v>3</v>
      </c>
      <c r="L65" s="645">
        <f>SUM(H65*J65)</f>
        <v>200</v>
      </c>
      <c r="M65" s="670" t="s">
        <v>816</v>
      </c>
      <c r="N65" s="648" t="s">
        <v>254</v>
      </c>
      <c r="O65" s="722"/>
    </row>
    <row r="66" spans="1:15" ht="42" customHeight="1" x14ac:dyDescent="0.15">
      <c r="A66" s="673"/>
      <c r="B66" s="709"/>
      <c r="C66" s="856" t="s">
        <v>819</v>
      </c>
      <c r="D66" s="857"/>
      <c r="E66" s="725" t="s">
        <v>1025</v>
      </c>
      <c r="F66" s="714" t="s">
        <v>818</v>
      </c>
      <c r="G66" s="722" t="s">
        <v>817</v>
      </c>
      <c r="H66" s="715">
        <v>10</v>
      </c>
      <c r="I66" s="695" t="s">
        <v>694</v>
      </c>
      <c r="J66" s="647">
        <v>10</v>
      </c>
      <c r="K66" s="646" t="s">
        <v>3</v>
      </c>
      <c r="L66" s="645">
        <f>SUM(H66*J66)</f>
        <v>100</v>
      </c>
      <c r="M66" s="670" t="s">
        <v>816</v>
      </c>
      <c r="N66" s="721" t="s">
        <v>254</v>
      </c>
      <c r="O66" s="722"/>
    </row>
    <row r="67" spans="1:15" ht="42" customHeight="1" x14ac:dyDescent="0.15">
      <c r="A67" s="648"/>
      <c r="B67" s="653" t="s">
        <v>815</v>
      </c>
      <c r="C67" s="881" t="s">
        <v>6</v>
      </c>
      <c r="D67" s="882"/>
      <c r="E67" s="882"/>
      <c r="F67" s="882"/>
      <c r="G67" s="883"/>
      <c r="H67" s="854">
        <f>SUM(L68:L68)</f>
        <v>800</v>
      </c>
      <c r="I67" s="854"/>
      <c r="J67" s="854"/>
      <c r="K67" s="854"/>
      <c r="L67" s="855"/>
      <c r="M67" s="671"/>
      <c r="N67" s="713"/>
      <c r="O67" s="713"/>
    </row>
    <row r="68" spans="1:15" ht="42" customHeight="1" x14ac:dyDescent="0.15">
      <c r="A68" s="648"/>
      <c r="B68" s="709"/>
      <c r="C68" s="869" t="s">
        <v>814</v>
      </c>
      <c r="D68" s="870"/>
      <c r="E68" s="725" t="s">
        <v>1024</v>
      </c>
      <c r="F68" s="714" t="s">
        <v>813</v>
      </c>
      <c r="G68" s="714" t="s">
        <v>1023</v>
      </c>
      <c r="H68" s="672">
        <v>400</v>
      </c>
      <c r="I68" s="700" t="s">
        <v>694</v>
      </c>
      <c r="J68" s="663">
        <v>2</v>
      </c>
      <c r="K68" s="662" t="s">
        <v>3</v>
      </c>
      <c r="L68" s="665">
        <f>SUM(H68*J68)</f>
        <v>800</v>
      </c>
      <c r="M68" s="670" t="s">
        <v>812</v>
      </c>
      <c r="N68" s="722" t="s">
        <v>252</v>
      </c>
      <c r="O68" s="722"/>
    </row>
    <row r="69" spans="1:15" ht="42" customHeight="1" x14ac:dyDescent="0.15">
      <c r="A69" s="648"/>
      <c r="B69" s="653" t="s">
        <v>811</v>
      </c>
      <c r="C69" s="881" t="s">
        <v>6</v>
      </c>
      <c r="D69" s="882"/>
      <c r="E69" s="882"/>
      <c r="F69" s="882"/>
      <c r="G69" s="883"/>
      <c r="H69" s="854">
        <f>SUM(L70)</f>
        <v>750</v>
      </c>
      <c r="I69" s="854"/>
      <c r="J69" s="854"/>
      <c r="K69" s="854"/>
      <c r="L69" s="855"/>
      <c r="M69" s="671"/>
      <c r="N69" s="713"/>
      <c r="O69" s="722"/>
    </row>
    <row r="70" spans="1:15" ht="42" customHeight="1" x14ac:dyDescent="0.15">
      <c r="A70" s="648"/>
      <c r="B70" s="710"/>
      <c r="C70" s="856" t="s">
        <v>810</v>
      </c>
      <c r="D70" s="857"/>
      <c r="E70" s="725" t="s">
        <v>1022</v>
      </c>
      <c r="F70" s="716" t="s">
        <v>809</v>
      </c>
      <c r="G70" s="716" t="s">
        <v>1021</v>
      </c>
      <c r="H70" s="715">
        <v>15</v>
      </c>
      <c r="I70" s="695" t="s">
        <v>808</v>
      </c>
      <c r="J70" s="647">
        <v>50</v>
      </c>
      <c r="K70" s="646" t="s">
        <v>3</v>
      </c>
      <c r="L70" s="645">
        <f>SUM(H70*J70)</f>
        <v>750</v>
      </c>
      <c r="M70" s="670" t="s">
        <v>807</v>
      </c>
      <c r="N70" s="650" t="s">
        <v>806</v>
      </c>
      <c r="O70" s="722"/>
    </row>
    <row r="71" spans="1:15" ht="42" customHeight="1" x14ac:dyDescent="0.15">
      <c r="A71" s="648"/>
      <c r="B71" s="653" t="s">
        <v>805</v>
      </c>
      <c r="C71" s="881" t="s">
        <v>6</v>
      </c>
      <c r="D71" s="882"/>
      <c r="E71" s="882"/>
      <c r="F71" s="882"/>
      <c r="G71" s="883"/>
      <c r="H71" s="854">
        <f>SUM(L72:L78)</f>
        <v>1262</v>
      </c>
      <c r="I71" s="854"/>
      <c r="J71" s="854"/>
      <c r="K71" s="854"/>
      <c r="L71" s="855"/>
      <c r="M71" s="651"/>
      <c r="N71" s="718"/>
      <c r="O71" s="718"/>
    </row>
    <row r="72" spans="1:15" ht="42" customHeight="1" x14ac:dyDescent="0.15">
      <c r="A72" s="648"/>
      <c r="B72" s="668"/>
      <c r="C72" s="856" t="s">
        <v>804</v>
      </c>
      <c r="D72" s="857"/>
      <c r="E72" s="703" t="s">
        <v>1020</v>
      </c>
      <c r="F72" s="714" t="s">
        <v>803</v>
      </c>
      <c r="G72" s="666" t="s">
        <v>802</v>
      </c>
      <c r="H72" s="669">
        <v>24</v>
      </c>
      <c r="I72" s="706" t="s">
        <v>694</v>
      </c>
      <c r="J72" s="647">
        <v>25</v>
      </c>
      <c r="K72" s="706" t="s">
        <v>694</v>
      </c>
      <c r="L72" s="665">
        <f t="shared" ref="L72:L78" si="2">SUM(H72*J72)</f>
        <v>600</v>
      </c>
      <c r="M72" s="651"/>
      <c r="N72" s="722" t="s">
        <v>784</v>
      </c>
      <c r="O72" s="718"/>
    </row>
    <row r="73" spans="1:15" ht="42" customHeight="1" x14ac:dyDescent="0.15">
      <c r="A73" s="648"/>
      <c r="B73" s="668"/>
      <c r="C73" s="856" t="s">
        <v>801</v>
      </c>
      <c r="D73" s="857"/>
      <c r="E73" s="703" t="s">
        <v>800</v>
      </c>
      <c r="F73" s="714" t="s">
        <v>799</v>
      </c>
      <c r="G73" s="666" t="s">
        <v>798</v>
      </c>
      <c r="H73" s="669">
        <v>8</v>
      </c>
      <c r="I73" s="706" t="s">
        <v>694</v>
      </c>
      <c r="J73" s="647">
        <v>18</v>
      </c>
      <c r="K73" s="706" t="s">
        <v>694</v>
      </c>
      <c r="L73" s="665">
        <f t="shared" si="2"/>
        <v>144</v>
      </c>
      <c r="M73" s="651"/>
      <c r="N73" s="722" t="s">
        <v>784</v>
      </c>
      <c r="O73" s="718"/>
    </row>
    <row r="74" spans="1:15" ht="42" customHeight="1" x14ac:dyDescent="0.15">
      <c r="A74" s="648"/>
      <c r="B74" s="668"/>
      <c r="C74" s="856" t="s">
        <v>797</v>
      </c>
      <c r="D74" s="857"/>
      <c r="E74" s="655" t="s">
        <v>1019</v>
      </c>
      <c r="F74" s="714" t="s">
        <v>796</v>
      </c>
      <c r="G74" s="711" t="s">
        <v>1017</v>
      </c>
      <c r="H74" s="715">
        <v>20</v>
      </c>
      <c r="I74" s="706" t="s">
        <v>694</v>
      </c>
      <c r="J74" s="647">
        <v>8</v>
      </c>
      <c r="K74" s="706" t="s">
        <v>694</v>
      </c>
      <c r="L74" s="665">
        <f t="shared" si="2"/>
        <v>160</v>
      </c>
      <c r="M74" s="651"/>
      <c r="N74" s="722" t="s">
        <v>784</v>
      </c>
      <c r="O74" s="718"/>
    </row>
    <row r="75" spans="1:15" ht="42" customHeight="1" x14ac:dyDescent="0.15">
      <c r="A75" s="648"/>
      <c r="B75" s="668"/>
      <c r="C75" s="856" t="s">
        <v>795</v>
      </c>
      <c r="D75" s="857"/>
      <c r="E75" s="655" t="s">
        <v>1018</v>
      </c>
      <c r="F75" s="714" t="s">
        <v>794</v>
      </c>
      <c r="G75" s="711" t="s">
        <v>1017</v>
      </c>
      <c r="H75" s="715">
        <v>20</v>
      </c>
      <c r="I75" s="706" t="s">
        <v>694</v>
      </c>
      <c r="J75" s="647">
        <v>2</v>
      </c>
      <c r="K75" s="706" t="s">
        <v>694</v>
      </c>
      <c r="L75" s="665">
        <f t="shared" si="2"/>
        <v>40</v>
      </c>
      <c r="M75" s="651"/>
      <c r="N75" s="722" t="s">
        <v>784</v>
      </c>
      <c r="O75" s="718"/>
    </row>
    <row r="76" spans="1:15" ht="42" customHeight="1" x14ac:dyDescent="0.15">
      <c r="A76" s="648"/>
      <c r="B76" s="668"/>
      <c r="C76" s="856" t="s">
        <v>793</v>
      </c>
      <c r="D76" s="857"/>
      <c r="E76" s="655" t="s">
        <v>1016</v>
      </c>
      <c r="F76" s="714" t="s">
        <v>706</v>
      </c>
      <c r="G76" s="666" t="s">
        <v>792</v>
      </c>
      <c r="H76" s="715">
        <v>5</v>
      </c>
      <c r="I76" s="706" t="s">
        <v>694</v>
      </c>
      <c r="J76" s="647">
        <v>12</v>
      </c>
      <c r="K76" s="706" t="s">
        <v>694</v>
      </c>
      <c r="L76" s="665">
        <f t="shared" si="2"/>
        <v>60</v>
      </c>
      <c r="M76" s="651"/>
      <c r="N76" s="722" t="s">
        <v>784</v>
      </c>
      <c r="O76" s="718"/>
    </row>
    <row r="77" spans="1:15" ht="42" customHeight="1" x14ac:dyDescent="0.15">
      <c r="A77" s="648"/>
      <c r="B77" s="668"/>
      <c r="C77" s="856" t="s">
        <v>791</v>
      </c>
      <c r="D77" s="857"/>
      <c r="E77" s="655" t="s">
        <v>790</v>
      </c>
      <c r="F77" s="714" t="s">
        <v>706</v>
      </c>
      <c r="G77" s="666" t="s">
        <v>789</v>
      </c>
      <c r="H77" s="715">
        <v>20</v>
      </c>
      <c r="I77" s="706" t="s">
        <v>694</v>
      </c>
      <c r="J77" s="647">
        <v>12</v>
      </c>
      <c r="K77" s="706" t="s">
        <v>694</v>
      </c>
      <c r="L77" s="665">
        <f t="shared" si="2"/>
        <v>240</v>
      </c>
      <c r="M77" s="651"/>
      <c r="N77" s="722" t="s">
        <v>784</v>
      </c>
      <c r="O77" s="718"/>
    </row>
    <row r="78" spans="1:15" ht="42" customHeight="1" x14ac:dyDescent="0.15">
      <c r="A78" s="722"/>
      <c r="B78" s="667"/>
      <c r="C78" s="856" t="s">
        <v>788</v>
      </c>
      <c r="D78" s="857"/>
      <c r="E78" s="655" t="s">
        <v>787</v>
      </c>
      <c r="F78" s="714" t="s">
        <v>786</v>
      </c>
      <c r="G78" s="666" t="s">
        <v>785</v>
      </c>
      <c r="H78" s="715">
        <v>9</v>
      </c>
      <c r="I78" s="706" t="s">
        <v>694</v>
      </c>
      <c r="J78" s="647">
        <v>2</v>
      </c>
      <c r="K78" s="706" t="s">
        <v>694</v>
      </c>
      <c r="L78" s="665">
        <f t="shared" si="2"/>
        <v>18</v>
      </c>
      <c r="M78" s="651"/>
      <c r="N78" s="722" t="s">
        <v>784</v>
      </c>
      <c r="O78" s="718"/>
    </row>
    <row r="79" spans="1:15" ht="39.950000000000003" customHeight="1" x14ac:dyDescent="0.15">
      <c r="A79" s="649" t="s">
        <v>783</v>
      </c>
      <c r="B79" s="875" t="s">
        <v>5</v>
      </c>
      <c r="C79" s="876"/>
      <c r="D79" s="876"/>
      <c r="E79" s="876"/>
      <c r="F79" s="876"/>
      <c r="G79" s="877"/>
      <c r="H79" s="850">
        <f>SUM(H80+H82+H84)</f>
        <v>125</v>
      </c>
      <c r="I79" s="850"/>
      <c r="J79" s="850"/>
      <c r="K79" s="850"/>
      <c r="L79" s="851"/>
      <c r="M79" s="796"/>
      <c r="N79" s="796"/>
      <c r="O79" s="796"/>
    </row>
    <row r="80" spans="1:15" ht="39.950000000000003" customHeight="1" x14ac:dyDescent="0.15">
      <c r="A80" s="792"/>
      <c r="B80" s="653" t="s">
        <v>782</v>
      </c>
      <c r="C80" s="881" t="s">
        <v>6</v>
      </c>
      <c r="D80" s="882"/>
      <c r="E80" s="882"/>
      <c r="F80" s="882"/>
      <c r="G80" s="883"/>
      <c r="H80" s="895">
        <f>SUM(L81)</f>
        <v>5</v>
      </c>
      <c r="I80" s="895"/>
      <c r="J80" s="895"/>
      <c r="K80" s="895"/>
      <c r="L80" s="896"/>
      <c r="M80" s="798"/>
      <c r="N80" s="798"/>
      <c r="O80" s="798"/>
    </row>
    <row r="81" spans="1:15" ht="39.950000000000003" customHeight="1" x14ac:dyDescent="0.15">
      <c r="A81" s="648"/>
      <c r="B81" s="788"/>
      <c r="C81" s="869" t="s">
        <v>781</v>
      </c>
      <c r="D81" s="870"/>
      <c r="E81" s="791" t="s">
        <v>1015</v>
      </c>
      <c r="F81" s="789" t="s">
        <v>780</v>
      </c>
      <c r="G81" s="789" t="s">
        <v>772</v>
      </c>
      <c r="H81" s="664">
        <v>1</v>
      </c>
      <c r="I81" s="700" t="s">
        <v>694</v>
      </c>
      <c r="J81" s="663">
        <v>5</v>
      </c>
      <c r="K81" s="662" t="s">
        <v>3</v>
      </c>
      <c r="L81" s="661">
        <f>SUM(H81*J81)</f>
        <v>5</v>
      </c>
      <c r="M81" s="789"/>
      <c r="N81" s="793" t="s">
        <v>251</v>
      </c>
      <c r="O81" s="793"/>
    </row>
    <row r="82" spans="1:15" ht="39.950000000000003" customHeight="1" x14ac:dyDescent="0.15">
      <c r="A82" s="648"/>
      <c r="B82" s="653" t="s">
        <v>984</v>
      </c>
      <c r="C82" s="881" t="s">
        <v>6</v>
      </c>
      <c r="D82" s="882"/>
      <c r="E82" s="882"/>
      <c r="F82" s="882"/>
      <c r="G82" s="883"/>
      <c r="H82" s="895">
        <f>SUM(L83)</f>
        <v>40</v>
      </c>
      <c r="I82" s="895"/>
      <c r="J82" s="895"/>
      <c r="K82" s="895"/>
      <c r="L82" s="896"/>
      <c r="M82" s="794"/>
      <c r="N82" s="798"/>
      <c r="O82" s="794"/>
    </row>
    <row r="83" spans="1:15" ht="39.950000000000003" customHeight="1" x14ac:dyDescent="0.15">
      <c r="A83" s="648"/>
      <c r="B83" s="788"/>
      <c r="C83" s="856" t="s">
        <v>779</v>
      </c>
      <c r="D83" s="857"/>
      <c r="E83" s="655" t="s">
        <v>778</v>
      </c>
      <c r="F83" s="797" t="s">
        <v>777</v>
      </c>
      <c r="G83" s="797" t="s">
        <v>772</v>
      </c>
      <c r="H83" s="795">
        <v>1</v>
      </c>
      <c r="I83" s="695" t="s">
        <v>694</v>
      </c>
      <c r="J83" s="647">
        <v>40</v>
      </c>
      <c r="K83" s="646" t="s">
        <v>3</v>
      </c>
      <c r="L83" s="660">
        <f>SUM(H83*J83)</f>
        <v>40</v>
      </c>
      <c r="M83" s="797"/>
      <c r="N83" s="650" t="s">
        <v>251</v>
      </c>
      <c r="O83" s="650"/>
    </row>
    <row r="84" spans="1:15" ht="39.950000000000003" customHeight="1" x14ac:dyDescent="0.15">
      <c r="A84" s="648"/>
      <c r="B84" s="653" t="s">
        <v>776</v>
      </c>
      <c r="C84" s="881" t="s">
        <v>6</v>
      </c>
      <c r="D84" s="882"/>
      <c r="E84" s="882"/>
      <c r="F84" s="882"/>
      <c r="G84" s="883"/>
      <c r="H84" s="895">
        <f>SUM(L85)</f>
        <v>80</v>
      </c>
      <c r="I84" s="895"/>
      <c r="J84" s="895"/>
      <c r="K84" s="895"/>
      <c r="L84" s="896"/>
      <c r="M84" s="794"/>
      <c r="N84" s="798"/>
      <c r="O84" s="794"/>
    </row>
    <row r="85" spans="1:15" ht="39.950000000000003" customHeight="1" x14ac:dyDescent="0.15">
      <c r="A85" s="648"/>
      <c r="B85" s="789"/>
      <c r="C85" s="856" t="s">
        <v>775</v>
      </c>
      <c r="D85" s="857"/>
      <c r="E85" s="655" t="s">
        <v>774</v>
      </c>
      <c r="F85" s="797" t="s">
        <v>773</v>
      </c>
      <c r="G85" s="797" t="s">
        <v>772</v>
      </c>
      <c r="H85" s="795">
        <v>1</v>
      </c>
      <c r="I85" s="695" t="s">
        <v>694</v>
      </c>
      <c r="J85" s="647">
        <v>80</v>
      </c>
      <c r="K85" s="646" t="s">
        <v>3</v>
      </c>
      <c r="L85" s="660">
        <f>SUM(H85*J85)</f>
        <v>80</v>
      </c>
      <c r="M85" s="797"/>
      <c r="N85" s="650" t="s">
        <v>251</v>
      </c>
      <c r="O85" s="650"/>
    </row>
    <row r="86" spans="1:15" ht="39.950000000000003" customHeight="1" x14ac:dyDescent="0.15">
      <c r="A86" s="796" t="s">
        <v>382</v>
      </c>
      <c r="B86" s="849" t="s">
        <v>5</v>
      </c>
      <c r="C86" s="849"/>
      <c r="D86" s="849"/>
      <c r="E86" s="849"/>
      <c r="F86" s="849"/>
      <c r="G86" s="849"/>
      <c r="H86" s="850">
        <f>SUM(H87)</f>
        <v>300</v>
      </c>
      <c r="I86" s="850"/>
      <c r="J86" s="850"/>
      <c r="K86" s="850"/>
      <c r="L86" s="851"/>
      <c r="M86" s="659"/>
      <c r="N86" s="796"/>
      <c r="O86" s="796"/>
    </row>
    <row r="87" spans="1:15" ht="39.950000000000003" customHeight="1" x14ac:dyDescent="0.15">
      <c r="A87" s="792"/>
      <c r="B87" s="658" t="s">
        <v>771</v>
      </c>
      <c r="C87" s="852" t="s">
        <v>6</v>
      </c>
      <c r="D87" s="852"/>
      <c r="E87" s="852"/>
      <c r="F87" s="852"/>
      <c r="G87" s="852"/>
      <c r="H87" s="854">
        <f>SUM(L88)</f>
        <v>300</v>
      </c>
      <c r="I87" s="854"/>
      <c r="J87" s="854"/>
      <c r="K87" s="854"/>
      <c r="L87" s="855"/>
      <c r="M87" s="798"/>
      <c r="N87" s="798"/>
      <c r="O87" s="798"/>
    </row>
    <row r="88" spans="1:15" ht="39.950000000000003" customHeight="1" x14ac:dyDescent="0.15">
      <c r="A88" s="648"/>
      <c r="B88" s="786"/>
      <c r="C88" s="856" t="s">
        <v>771</v>
      </c>
      <c r="D88" s="857"/>
      <c r="E88" s="655" t="s">
        <v>1014</v>
      </c>
      <c r="F88" s="797" t="s">
        <v>770</v>
      </c>
      <c r="G88" s="650" t="s">
        <v>769</v>
      </c>
      <c r="H88" s="795">
        <v>20</v>
      </c>
      <c r="I88" s="695" t="s">
        <v>694</v>
      </c>
      <c r="J88" s="647">
        <v>15</v>
      </c>
      <c r="K88" s="646" t="s">
        <v>3</v>
      </c>
      <c r="L88" s="645">
        <f>SUM(H88*J88)</f>
        <v>300</v>
      </c>
      <c r="M88" s="654" t="s">
        <v>768</v>
      </c>
      <c r="N88" s="793" t="s">
        <v>625</v>
      </c>
      <c r="O88" s="650"/>
    </row>
    <row r="89" spans="1:15" ht="39.950000000000003" customHeight="1" x14ac:dyDescent="0.15">
      <c r="A89" s="649" t="s">
        <v>976</v>
      </c>
      <c r="B89" s="875" t="s">
        <v>5</v>
      </c>
      <c r="C89" s="876"/>
      <c r="D89" s="876"/>
      <c r="E89" s="876"/>
      <c r="F89" s="876"/>
      <c r="G89" s="877"/>
      <c r="H89" s="850">
        <f>SUM(H90)</f>
        <v>1670</v>
      </c>
      <c r="I89" s="850"/>
      <c r="J89" s="850"/>
      <c r="K89" s="850"/>
      <c r="L89" s="851"/>
      <c r="M89" s="796"/>
      <c r="N89" s="796"/>
      <c r="O89" s="796"/>
    </row>
    <row r="90" spans="1:15" ht="39.950000000000003" customHeight="1" x14ac:dyDescent="0.15">
      <c r="A90" s="788"/>
      <c r="B90" s="653" t="s">
        <v>747</v>
      </c>
      <c r="C90" s="878" t="s">
        <v>6</v>
      </c>
      <c r="D90" s="878"/>
      <c r="E90" s="878"/>
      <c r="F90" s="878"/>
      <c r="G90" s="878"/>
      <c r="H90" s="854">
        <f>SUM(L91:L92)</f>
        <v>1670</v>
      </c>
      <c r="I90" s="854"/>
      <c r="J90" s="854"/>
      <c r="K90" s="854"/>
      <c r="L90" s="855"/>
      <c r="M90" s="652"/>
      <c r="N90" s="652"/>
      <c r="O90" s="794"/>
    </row>
    <row r="91" spans="1:15" ht="39.950000000000003" customHeight="1" x14ac:dyDescent="0.15">
      <c r="A91" s="788"/>
      <c r="B91" s="788"/>
      <c r="C91" s="856" t="s">
        <v>746</v>
      </c>
      <c r="D91" s="857"/>
      <c r="E91" s="790" t="s">
        <v>745</v>
      </c>
      <c r="F91" s="862" t="s">
        <v>1013</v>
      </c>
      <c r="G91" s="792" t="s">
        <v>742</v>
      </c>
      <c r="H91" s="795">
        <v>35</v>
      </c>
      <c r="I91" s="695" t="s">
        <v>694</v>
      </c>
      <c r="J91" s="647">
        <v>4</v>
      </c>
      <c r="K91" s="646" t="s">
        <v>3</v>
      </c>
      <c r="L91" s="645">
        <f>SUM(H91*J91)</f>
        <v>140</v>
      </c>
      <c r="M91" s="797" t="s">
        <v>744</v>
      </c>
      <c r="N91" s="787" t="s">
        <v>740</v>
      </c>
      <c r="O91" s="650"/>
    </row>
    <row r="92" spans="1:15" ht="39.950000000000003" customHeight="1" x14ac:dyDescent="0.15">
      <c r="A92" s="788"/>
      <c r="B92" s="788"/>
      <c r="C92" s="856" t="s">
        <v>743</v>
      </c>
      <c r="D92" s="857"/>
      <c r="E92" s="790" t="s">
        <v>1012</v>
      </c>
      <c r="F92" s="872"/>
      <c r="G92" s="792" t="s">
        <v>742</v>
      </c>
      <c r="H92" s="795">
        <v>51</v>
      </c>
      <c r="I92" s="695" t="s">
        <v>694</v>
      </c>
      <c r="J92" s="647">
        <v>30</v>
      </c>
      <c r="K92" s="646" t="s">
        <v>3</v>
      </c>
      <c r="L92" s="645">
        <f>SUM(H92*J92)</f>
        <v>1530</v>
      </c>
      <c r="M92" s="797" t="s">
        <v>741</v>
      </c>
      <c r="N92" s="787" t="s">
        <v>740</v>
      </c>
      <c r="O92" s="792"/>
    </row>
    <row r="93" spans="1:15" ht="39.950000000000003" customHeight="1" x14ac:dyDescent="0.15">
      <c r="A93" s="649" t="s">
        <v>767</v>
      </c>
      <c r="B93" s="875" t="s">
        <v>5</v>
      </c>
      <c r="C93" s="876"/>
      <c r="D93" s="876"/>
      <c r="E93" s="876"/>
      <c r="F93" s="876"/>
      <c r="G93" s="877"/>
      <c r="H93" s="850">
        <f>SUM(H94)</f>
        <v>7825</v>
      </c>
      <c r="I93" s="850"/>
      <c r="J93" s="850"/>
      <c r="K93" s="850"/>
      <c r="L93" s="851"/>
      <c r="M93" s="796"/>
      <c r="N93" s="796"/>
      <c r="O93" s="796"/>
    </row>
    <row r="94" spans="1:15" ht="39.950000000000003" customHeight="1" x14ac:dyDescent="0.15">
      <c r="A94" s="788"/>
      <c r="B94" s="653" t="s">
        <v>767</v>
      </c>
      <c r="C94" s="878" t="s">
        <v>6</v>
      </c>
      <c r="D94" s="878"/>
      <c r="E94" s="878"/>
      <c r="F94" s="878"/>
      <c r="G94" s="878"/>
      <c r="H94" s="854">
        <f>SUM(L95:L105)</f>
        <v>7825</v>
      </c>
      <c r="I94" s="854"/>
      <c r="J94" s="854"/>
      <c r="K94" s="854"/>
      <c r="L94" s="855"/>
      <c r="M94" s="657"/>
      <c r="N94" s="657"/>
      <c r="O94" s="798"/>
    </row>
    <row r="95" spans="1:15" ht="39.950000000000003" customHeight="1" x14ac:dyDescent="0.15">
      <c r="A95" s="648"/>
      <c r="B95" s="648"/>
      <c r="C95" s="873" t="s">
        <v>766</v>
      </c>
      <c r="D95" s="874"/>
      <c r="E95" s="655" t="s">
        <v>1011</v>
      </c>
      <c r="F95" s="862" t="s">
        <v>765</v>
      </c>
      <c r="G95" s="797" t="s">
        <v>749</v>
      </c>
      <c r="H95" s="795">
        <v>15</v>
      </c>
      <c r="I95" s="695" t="s">
        <v>694</v>
      </c>
      <c r="J95" s="647">
        <v>65</v>
      </c>
      <c r="K95" s="646" t="s">
        <v>3</v>
      </c>
      <c r="L95" s="645">
        <f t="shared" ref="L95:L105" si="3">SUM(H95*J95)</f>
        <v>975</v>
      </c>
      <c r="M95" s="656" t="s">
        <v>1010</v>
      </c>
      <c r="N95" s="792" t="s">
        <v>748</v>
      </c>
      <c r="O95" s="793"/>
    </row>
    <row r="96" spans="1:15" ht="39.950000000000003" customHeight="1" x14ac:dyDescent="0.15">
      <c r="A96" s="648"/>
      <c r="B96" s="648"/>
      <c r="C96" s="856" t="s">
        <v>764</v>
      </c>
      <c r="D96" s="874"/>
      <c r="E96" s="655" t="s">
        <v>1011</v>
      </c>
      <c r="F96" s="872"/>
      <c r="G96" s="797" t="s">
        <v>749</v>
      </c>
      <c r="H96" s="795">
        <v>15</v>
      </c>
      <c r="I96" s="695" t="s">
        <v>694</v>
      </c>
      <c r="J96" s="647">
        <v>50</v>
      </c>
      <c r="K96" s="646" t="s">
        <v>3</v>
      </c>
      <c r="L96" s="645">
        <f t="shared" si="3"/>
        <v>750</v>
      </c>
      <c r="M96" s="656" t="s">
        <v>1010</v>
      </c>
      <c r="N96" s="792" t="s">
        <v>748</v>
      </c>
      <c r="O96" s="650"/>
    </row>
    <row r="97" spans="1:15" ht="39.950000000000003" customHeight="1" x14ac:dyDescent="0.15">
      <c r="A97" s="793"/>
      <c r="B97" s="793"/>
      <c r="C97" s="856" t="s">
        <v>763</v>
      </c>
      <c r="D97" s="874"/>
      <c r="E97" s="655" t="s">
        <v>1011</v>
      </c>
      <c r="F97" s="863"/>
      <c r="G97" s="797" t="s">
        <v>749</v>
      </c>
      <c r="H97" s="795">
        <v>15</v>
      </c>
      <c r="I97" s="695" t="s">
        <v>694</v>
      </c>
      <c r="J97" s="647">
        <v>50</v>
      </c>
      <c r="K97" s="646" t="s">
        <v>3</v>
      </c>
      <c r="L97" s="645">
        <f t="shared" si="3"/>
        <v>750</v>
      </c>
      <c r="M97" s="654" t="s">
        <v>1010</v>
      </c>
      <c r="N97" s="650" t="s">
        <v>748</v>
      </c>
      <c r="O97" s="793"/>
    </row>
    <row r="98" spans="1:15" ht="39.950000000000003" customHeight="1" x14ac:dyDescent="0.15">
      <c r="A98" s="721"/>
      <c r="B98" s="721"/>
      <c r="C98" s="871" t="s">
        <v>762</v>
      </c>
      <c r="D98" s="871"/>
      <c r="E98" s="655" t="s">
        <v>1009</v>
      </c>
      <c r="F98" s="704"/>
      <c r="G98" s="716" t="s">
        <v>749</v>
      </c>
      <c r="H98" s="715">
        <v>15</v>
      </c>
      <c r="I98" s="695" t="s">
        <v>694</v>
      </c>
      <c r="J98" s="647">
        <v>50</v>
      </c>
      <c r="K98" s="646" t="s">
        <v>3</v>
      </c>
      <c r="L98" s="645">
        <f t="shared" si="3"/>
        <v>750</v>
      </c>
      <c r="M98" s="654" t="s">
        <v>1007</v>
      </c>
      <c r="N98" s="721" t="s">
        <v>748</v>
      </c>
      <c r="O98" s="650"/>
    </row>
    <row r="99" spans="1:15" ht="39.950000000000003" customHeight="1" x14ac:dyDescent="0.15">
      <c r="A99" s="648"/>
      <c r="B99" s="648"/>
      <c r="C99" s="871" t="s">
        <v>761</v>
      </c>
      <c r="D99" s="871"/>
      <c r="E99" s="655" t="s">
        <v>1009</v>
      </c>
      <c r="F99" s="702"/>
      <c r="G99" s="716" t="s">
        <v>749</v>
      </c>
      <c r="H99" s="715">
        <v>15</v>
      </c>
      <c r="I99" s="695" t="s">
        <v>694</v>
      </c>
      <c r="J99" s="647">
        <v>50</v>
      </c>
      <c r="K99" s="646" t="s">
        <v>3</v>
      </c>
      <c r="L99" s="645">
        <f t="shared" si="3"/>
        <v>750</v>
      </c>
      <c r="M99" s="654" t="s">
        <v>1007</v>
      </c>
      <c r="N99" s="721" t="s">
        <v>748</v>
      </c>
      <c r="O99" s="722"/>
    </row>
    <row r="100" spans="1:15" ht="39.950000000000003" customHeight="1" x14ac:dyDescent="0.15">
      <c r="A100" s="648"/>
      <c r="B100" s="648"/>
      <c r="C100" s="871" t="s">
        <v>760</v>
      </c>
      <c r="D100" s="871"/>
      <c r="E100" s="655" t="s">
        <v>759</v>
      </c>
      <c r="F100" s="702"/>
      <c r="G100" s="716" t="s">
        <v>749</v>
      </c>
      <c r="H100" s="715">
        <v>10</v>
      </c>
      <c r="I100" s="695" t="s">
        <v>694</v>
      </c>
      <c r="J100" s="647">
        <v>50</v>
      </c>
      <c r="K100" s="646" t="s">
        <v>3</v>
      </c>
      <c r="L100" s="645">
        <f t="shared" si="3"/>
        <v>500</v>
      </c>
      <c r="M100" s="654" t="s">
        <v>1007</v>
      </c>
      <c r="N100" s="721" t="s">
        <v>748</v>
      </c>
      <c r="O100" s="722"/>
    </row>
    <row r="101" spans="1:15" ht="39.950000000000003" customHeight="1" x14ac:dyDescent="0.15">
      <c r="A101" s="648"/>
      <c r="B101" s="648"/>
      <c r="C101" s="871" t="s">
        <v>758</v>
      </c>
      <c r="D101" s="871"/>
      <c r="E101" s="655" t="s">
        <v>1008</v>
      </c>
      <c r="F101" s="702"/>
      <c r="G101" s="716" t="s">
        <v>749</v>
      </c>
      <c r="H101" s="715">
        <v>10</v>
      </c>
      <c r="I101" s="695" t="s">
        <v>694</v>
      </c>
      <c r="J101" s="647">
        <v>50</v>
      </c>
      <c r="K101" s="646" t="s">
        <v>3</v>
      </c>
      <c r="L101" s="645">
        <f t="shared" si="3"/>
        <v>500</v>
      </c>
      <c r="M101" s="654" t="s">
        <v>1007</v>
      </c>
      <c r="N101" s="721" t="s">
        <v>748</v>
      </c>
      <c r="O101" s="722"/>
    </row>
    <row r="102" spans="1:15" ht="39.950000000000003" customHeight="1" x14ac:dyDescent="0.15">
      <c r="A102" s="648"/>
      <c r="B102" s="648"/>
      <c r="C102" s="871" t="s">
        <v>757</v>
      </c>
      <c r="D102" s="871"/>
      <c r="E102" s="655" t="s">
        <v>756</v>
      </c>
      <c r="F102" s="702"/>
      <c r="G102" s="716" t="s">
        <v>749</v>
      </c>
      <c r="H102" s="715">
        <v>15</v>
      </c>
      <c r="I102" s="695" t="s">
        <v>694</v>
      </c>
      <c r="J102" s="647">
        <v>50</v>
      </c>
      <c r="K102" s="646" t="s">
        <v>3</v>
      </c>
      <c r="L102" s="645">
        <f t="shared" si="3"/>
        <v>750</v>
      </c>
      <c r="M102" s="654" t="s">
        <v>1007</v>
      </c>
      <c r="N102" s="721" t="s">
        <v>748</v>
      </c>
      <c r="O102" s="722"/>
    </row>
    <row r="103" spans="1:15" ht="39.950000000000003" customHeight="1" x14ac:dyDescent="0.15">
      <c r="A103" s="648"/>
      <c r="B103" s="648"/>
      <c r="C103" s="869" t="s">
        <v>755</v>
      </c>
      <c r="D103" s="870"/>
      <c r="E103" s="725" t="s">
        <v>754</v>
      </c>
      <c r="F103" s="702"/>
      <c r="G103" s="716" t="s">
        <v>749</v>
      </c>
      <c r="H103" s="715">
        <v>15</v>
      </c>
      <c r="I103" s="695" t="s">
        <v>694</v>
      </c>
      <c r="J103" s="647">
        <v>50</v>
      </c>
      <c r="K103" s="646" t="s">
        <v>3</v>
      </c>
      <c r="L103" s="645">
        <f t="shared" si="3"/>
        <v>750</v>
      </c>
      <c r="M103" s="654" t="s">
        <v>1007</v>
      </c>
      <c r="N103" s="721" t="s">
        <v>748</v>
      </c>
      <c r="O103" s="722"/>
    </row>
    <row r="104" spans="1:15" ht="39.950000000000003" customHeight="1" x14ac:dyDescent="0.15">
      <c r="A104" s="648"/>
      <c r="B104" s="648"/>
      <c r="C104" s="856" t="s">
        <v>753</v>
      </c>
      <c r="D104" s="857"/>
      <c r="E104" s="655" t="s">
        <v>752</v>
      </c>
      <c r="F104" s="702"/>
      <c r="G104" s="716" t="s">
        <v>749</v>
      </c>
      <c r="H104" s="715">
        <v>15</v>
      </c>
      <c r="I104" s="695" t="s">
        <v>694</v>
      </c>
      <c r="J104" s="647">
        <v>45</v>
      </c>
      <c r="K104" s="646" t="s">
        <v>3</v>
      </c>
      <c r="L104" s="645">
        <f t="shared" si="3"/>
        <v>675</v>
      </c>
      <c r="M104" s="654" t="s">
        <v>1007</v>
      </c>
      <c r="N104" s="650" t="s">
        <v>748</v>
      </c>
      <c r="O104" s="650"/>
    </row>
    <row r="105" spans="1:15" ht="39.950000000000003" customHeight="1" x14ac:dyDescent="0.15">
      <c r="A105" s="648"/>
      <c r="B105" s="648"/>
      <c r="C105" s="871" t="s">
        <v>751</v>
      </c>
      <c r="D105" s="871"/>
      <c r="E105" s="655" t="s">
        <v>750</v>
      </c>
      <c r="F105" s="705"/>
      <c r="G105" s="716" t="s">
        <v>749</v>
      </c>
      <c r="H105" s="715">
        <v>15</v>
      </c>
      <c r="I105" s="695" t="s">
        <v>694</v>
      </c>
      <c r="J105" s="647">
        <v>45</v>
      </c>
      <c r="K105" s="646" t="s">
        <v>3</v>
      </c>
      <c r="L105" s="645">
        <f t="shared" si="3"/>
        <v>675</v>
      </c>
      <c r="M105" s="654" t="s">
        <v>1007</v>
      </c>
      <c r="N105" s="721" t="s">
        <v>748</v>
      </c>
      <c r="O105" s="722"/>
    </row>
    <row r="106" spans="1:15" ht="39.950000000000003" customHeight="1" x14ac:dyDescent="0.15">
      <c r="A106" s="649" t="s">
        <v>408</v>
      </c>
      <c r="B106" s="849" t="s">
        <v>5</v>
      </c>
      <c r="C106" s="849"/>
      <c r="D106" s="849"/>
      <c r="E106" s="849"/>
      <c r="F106" s="849"/>
      <c r="G106" s="849"/>
      <c r="H106" s="850">
        <f>SUM(H107)</f>
        <v>986</v>
      </c>
      <c r="I106" s="850"/>
      <c r="J106" s="850"/>
      <c r="K106" s="850"/>
      <c r="L106" s="851"/>
      <c r="M106" s="712"/>
      <c r="N106" s="712"/>
      <c r="O106" s="712"/>
    </row>
    <row r="107" spans="1:15" ht="39.950000000000003" customHeight="1" x14ac:dyDescent="0.15">
      <c r="A107" s="709"/>
      <c r="B107" s="713" t="s">
        <v>739</v>
      </c>
      <c r="C107" s="852" t="s">
        <v>6</v>
      </c>
      <c r="D107" s="852"/>
      <c r="E107" s="852"/>
      <c r="F107" s="852"/>
      <c r="G107" s="852"/>
      <c r="H107" s="854">
        <f>SUM(L108:L112)</f>
        <v>986</v>
      </c>
      <c r="I107" s="854"/>
      <c r="J107" s="854"/>
      <c r="K107" s="854"/>
      <c r="L107" s="855"/>
      <c r="M107" s="713"/>
      <c r="N107" s="713"/>
      <c r="O107" s="713"/>
    </row>
    <row r="108" spans="1:15" ht="39.950000000000003" customHeight="1" x14ac:dyDescent="0.15">
      <c r="A108" s="709"/>
      <c r="B108" s="709"/>
      <c r="C108" s="856" t="s">
        <v>738</v>
      </c>
      <c r="D108" s="857"/>
      <c r="E108" s="725" t="s">
        <v>1006</v>
      </c>
      <c r="F108" s="714" t="s">
        <v>737</v>
      </c>
      <c r="G108" s="714" t="s">
        <v>1005</v>
      </c>
      <c r="H108" s="715">
        <v>26</v>
      </c>
      <c r="I108" s="695" t="s">
        <v>694</v>
      </c>
      <c r="J108" s="647">
        <v>8</v>
      </c>
      <c r="K108" s="646" t="s">
        <v>3</v>
      </c>
      <c r="L108" s="645">
        <f>SUM(H108*J108)</f>
        <v>208</v>
      </c>
      <c r="M108" s="714" t="s">
        <v>725</v>
      </c>
      <c r="N108" s="650" t="s">
        <v>256</v>
      </c>
      <c r="O108" s="722"/>
    </row>
    <row r="109" spans="1:15" ht="39.950000000000003" customHeight="1" x14ac:dyDescent="0.15">
      <c r="A109" s="709"/>
      <c r="B109" s="709"/>
      <c r="C109" s="862" t="s">
        <v>736</v>
      </c>
      <c r="D109" s="707" t="s">
        <v>735</v>
      </c>
      <c r="E109" s="655" t="s">
        <v>1004</v>
      </c>
      <c r="F109" s="716" t="s">
        <v>732</v>
      </c>
      <c r="G109" s="650" t="s">
        <v>734</v>
      </c>
      <c r="H109" s="715">
        <v>20</v>
      </c>
      <c r="I109" s="695" t="s">
        <v>694</v>
      </c>
      <c r="J109" s="647">
        <v>6</v>
      </c>
      <c r="K109" s="646" t="s">
        <v>3</v>
      </c>
      <c r="L109" s="645">
        <f>SUM(H109*J109)</f>
        <v>120</v>
      </c>
      <c r="M109" s="716" t="s">
        <v>725</v>
      </c>
      <c r="N109" s="650" t="s">
        <v>256</v>
      </c>
      <c r="O109" s="650"/>
    </row>
    <row r="110" spans="1:15" ht="39.950000000000003" customHeight="1" x14ac:dyDescent="0.15">
      <c r="A110" s="709"/>
      <c r="B110" s="709"/>
      <c r="C110" s="863"/>
      <c r="D110" s="707" t="s">
        <v>733</v>
      </c>
      <c r="E110" s="655" t="s">
        <v>1003</v>
      </c>
      <c r="F110" s="716" t="s">
        <v>732</v>
      </c>
      <c r="G110" s="650" t="s">
        <v>731</v>
      </c>
      <c r="H110" s="715">
        <v>20</v>
      </c>
      <c r="I110" s="695" t="s">
        <v>694</v>
      </c>
      <c r="J110" s="647">
        <v>6</v>
      </c>
      <c r="K110" s="646" t="s">
        <v>3</v>
      </c>
      <c r="L110" s="645">
        <f>SUM(H110*J110)</f>
        <v>120</v>
      </c>
      <c r="M110" s="716" t="s">
        <v>725</v>
      </c>
      <c r="N110" s="650" t="s">
        <v>256</v>
      </c>
      <c r="O110" s="650"/>
    </row>
    <row r="111" spans="1:15" ht="39.950000000000003" customHeight="1" x14ac:dyDescent="0.15">
      <c r="A111" s="709"/>
      <c r="B111" s="709"/>
      <c r="C111" s="856" t="s">
        <v>730</v>
      </c>
      <c r="D111" s="857"/>
      <c r="E111" s="655" t="s">
        <v>1002</v>
      </c>
      <c r="F111" s="716" t="s">
        <v>727</v>
      </c>
      <c r="G111" s="650" t="s">
        <v>729</v>
      </c>
      <c r="H111" s="715">
        <v>17</v>
      </c>
      <c r="I111" s="695" t="s">
        <v>694</v>
      </c>
      <c r="J111" s="647">
        <v>14</v>
      </c>
      <c r="K111" s="646" t="s">
        <v>3</v>
      </c>
      <c r="L111" s="645">
        <f>SUM(H111*J111)</f>
        <v>238</v>
      </c>
      <c r="M111" s="716" t="s">
        <v>725</v>
      </c>
      <c r="N111" s="650" t="s">
        <v>256</v>
      </c>
      <c r="O111" s="650"/>
    </row>
    <row r="112" spans="1:15" ht="39.950000000000003" customHeight="1" x14ac:dyDescent="0.15">
      <c r="A112" s="709"/>
      <c r="B112" s="714"/>
      <c r="C112" s="856" t="s">
        <v>728</v>
      </c>
      <c r="D112" s="857"/>
      <c r="E112" s="655" t="s">
        <v>1001</v>
      </c>
      <c r="F112" s="716" t="s">
        <v>727</v>
      </c>
      <c r="G112" s="716" t="s">
        <v>726</v>
      </c>
      <c r="H112" s="715">
        <v>25</v>
      </c>
      <c r="I112" s="695" t="s">
        <v>694</v>
      </c>
      <c r="J112" s="647">
        <v>12</v>
      </c>
      <c r="K112" s="646" t="s">
        <v>3</v>
      </c>
      <c r="L112" s="645">
        <f>SUM(H112*J112)</f>
        <v>300</v>
      </c>
      <c r="M112" s="716" t="s">
        <v>725</v>
      </c>
      <c r="N112" s="650" t="s">
        <v>256</v>
      </c>
      <c r="O112" s="650"/>
    </row>
    <row r="113" spans="1:15" ht="39.950000000000003" customHeight="1" x14ac:dyDescent="0.15">
      <c r="A113" s="649" t="s">
        <v>977</v>
      </c>
      <c r="B113" s="849" t="s">
        <v>5</v>
      </c>
      <c r="C113" s="849"/>
      <c r="D113" s="849"/>
      <c r="E113" s="849"/>
      <c r="F113" s="849"/>
      <c r="G113" s="849"/>
      <c r="H113" s="850">
        <f>SUM(H114)</f>
        <v>364</v>
      </c>
      <c r="I113" s="850"/>
      <c r="J113" s="850"/>
      <c r="K113" s="850"/>
      <c r="L113" s="851"/>
      <c r="M113" s="712"/>
      <c r="N113" s="712"/>
      <c r="O113" s="712"/>
    </row>
    <row r="114" spans="1:15" ht="39.950000000000003" customHeight="1" x14ac:dyDescent="0.15">
      <c r="A114" s="709"/>
      <c r="B114" s="651" t="s">
        <v>978</v>
      </c>
      <c r="C114" s="852" t="s">
        <v>6</v>
      </c>
      <c r="D114" s="852"/>
      <c r="E114" s="852"/>
      <c r="F114" s="852"/>
      <c r="G114" s="852"/>
      <c r="H114" s="866">
        <f>SUM(L115:L118)</f>
        <v>364</v>
      </c>
      <c r="I114" s="867"/>
      <c r="J114" s="867"/>
      <c r="K114" s="867"/>
      <c r="L114" s="868"/>
      <c r="M114" s="716"/>
      <c r="N114" s="650"/>
      <c r="O114" s="650"/>
    </row>
    <row r="115" spans="1:15" ht="39.950000000000003" customHeight="1" x14ac:dyDescent="0.15">
      <c r="A115" s="709"/>
      <c r="B115" s="708"/>
      <c r="C115" s="856" t="s">
        <v>724</v>
      </c>
      <c r="D115" s="857"/>
      <c r="E115" s="655" t="s">
        <v>723</v>
      </c>
      <c r="F115" s="716" t="s">
        <v>722</v>
      </c>
      <c r="G115" s="716" t="s">
        <v>712</v>
      </c>
      <c r="H115" s="715">
        <v>8</v>
      </c>
      <c r="I115" s="695" t="s">
        <v>694</v>
      </c>
      <c r="J115" s="647">
        <v>3</v>
      </c>
      <c r="K115" s="646" t="s">
        <v>3</v>
      </c>
      <c r="L115" s="645">
        <f>SUM(H115*J115)</f>
        <v>24</v>
      </c>
      <c r="M115" s="716" t="s">
        <v>721</v>
      </c>
      <c r="N115" s="650" t="s">
        <v>711</v>
      </c>
      <c r="O115" s="650"/>
    </row>
    <row r="116" spans="1:15" ht="39.950000000000003" customHeight="1" x14ac:dyDescent="0.15">
      <c r="A116" s="714"/>
      <c r="B116" s="714"/>
      <c r="C116" s="856" t="s">
        <v>720</v>
      </c>
      <c r="D116" s="857"/>
      <c r="E116" s="655" t="s">
        <v>1000</v>
      </c>
      <c r="F116" s="716" t="s">
        <v>719</v>
      </c>
      <c r="G116" s="716" t="s">
        <v>712</v>
      </c>
      <c r="H116" s="715">
        <v>8</v>
      </c>
      <c r="I116" s="695" t="s">
        <v>694</v>
      </c>
      <c r="J116" s="647">
        <v>15</v>
      </c>
      <c r="K116" s="646" t="s">
        <v>3</v>
      </c>
      <c r="L116" s="645">
        <f>SUM(H116*J116)</f>
        <v>120</v>
      </c>
      <c r="M116" s="716" t="s">
        <v>716</v>
      </c>
      <c r="N116" s="650" t="s">
        <v>711</v>
      </c>
      <c r="O116" s="650"/>
    </row>
    <row r="117" spans="1:15" ht="39.950000000000003" customHeight="1" x14ac:dyDescent="0.15">
      <c r="A117" s="708"/>
      <c r="B117" s="708"/>
      <c r="C117" s="856" t="s">
        <v>718</v>
      </c>
      <c r="D117" s="857"/>
      <c r="E117" s="655" t="s">
        <v>717</v>
      </c>
      <c r="F117" s="716" t="s">
        <v>999</v>
      </c>
      <c r="G117" s="716" t="s">
        <v>712</v>
      </c>
      <c r="H117" s="715">
        <v>5</v>
      </c>
      <c r="I117" s="695" t="s">
        <v>694</v>
      </c>
      <c r="J117" s="647">
        <v>20</v>
      </c>
      <c r="K117" s="646" t="s">
        <v>3</v>
      </c>
      <c r="L117" s="645">
        <f>SUM(H117*J117)</f>
        <v>100</v>
      </c>
      <c r="M117" s="716" t="s">
        <v>716</v>
      </c>
      <c r="N117" s="650" t="s">
        <v>711</v>
      </c>
      <c r="O117" s="650"/>
    </row>
    <row r="118" spans="1:15" ht="39.950000000000003" customHeight="1" x14ac:dyDescent="0.15">
      <c r="A118" s="714"/>
      <c r="B118" s="714"/>
      <c r="C118" s="869" t="s">
        <v>715</v>
      </c>
      <c r="D118" s="870"/>
      <c r="E118" s="655" t="s">
        <v>714</v>
      </c>
      <c r="F118" s="716" t="s">
        <v>713</v>
      </c>
      <c r="G118" s="716" t="s">
        <v>712</v>
      </c>
      <c r="H118" s="715">
        <v>3</v>
      </c>
      <c r="I118" s="695" t="s">
        <v>694</v>
      </c>
      <c r="J118" s="647">
        <v>40</v>
      </c>
      <c r="K118" s="646" t="s">
        <v>3</v>
      </c>
      <c r="L118" s="645">
        <f>SUM(H118*J118)</f>
        <v>120</v>
      </c>
      <c r="M118" s="716"/>
      <c r="N118" s="650" t="s">
        <v>711</v>
      </c>
      <c r="O118" s="650"/>
    </row>
    <row r="119" spans="1:15" ht="39.950000000000003" customHeight="1" x14ac:dyDescent="0.15">
      <c r="A119" s="649" t="s">
        <v>409</v>
      </c>
      <c r="B119" s="858" t="s">
        <v>5</v>
      </c>
      <c r="C119" s="858"/>
      <c r="D119" s="858"/>
      <c r="E119" s="858"/>
      <c r="F119" s="858"/>
      <c r="G119" s="858"/>
      <c r="H119" s="850">
        <f>SUM(H120+H123)</f>
        <v>63795</v>
      </c>
      <c r="I119" s="850"/>
      <c r="J119" s="850"/>
      <c r="K119" s="850"/>
      <c r="L119" s="851"/>
      <c r="M119" s="737"/>
      <c r="N119" s="737"/>
      <c r="O119" s="737"/>
    </row>
    <row r="120" spans="1:15" ht="39.950000000000003" customHeight="1" x14ac:dyDescent="0.15">
      <c r="A120" s="709"/>
      <c r="B120" s="736" t="s">
        <v>409</v>
      </c>
      <c r="C120" s="859" t="s">
        <v>6</v>
      </c>
      <c r="D120" s="859"/>
      <c r="E120" s="859"/>
      <c r="F120" s="859"/>
      <c r="G120" s="859"/>
      <c r="H120" s="860">
        <f>SUM(L121:L122)</f>
        <v>63000</v>
      </c>
      <c r="I120" s="860"/>
      <c r="J120" s="860"/>
      <c r="K120" s="860"/>
      <c r="L120" s="861"/>
      <c r="M120" s="735"/>
      <c r="N120" s="735"/>
      <c r="O120" s="735"/>
    </row>
    <row r="121" spans="1:15" ht="39.950000000000003" customHeight="1" x14ac:dyDescent="0.15">
      <c r="A121" s="648"/>
      <c r="B121" s="731"/>
      <c r="C121" s="864" t="s">
        <v>710</v>
      </c>
      <c r="D121" s="865"/>
      <c r="E121" s="846" t="s">
        <v>709</v>
      </c>
      <c r="F121" s="728" t="s">
        <v>706</v>
      </c>
      <c r="G121" s="728" t="s">
        <v>708</v>
      </c>
      <c r="H121" s="715">
        <v>5000</v>
      </c>
      <c r="I121" s="695" t="s">
        <v>694</v>
      </c>
      <c r="J121" s="647">
        <v>12</v>
      </c>
      <c r="K121" s="646" t="s">
        <v>3</v>
      </c>
      <c r="L121" s="645">
        <f>SUM(H121*J121)</f>
        <v>60000</v>
      </c>
      <c r="M121" s="728"/>
      <c r="N121" s="728" t="s">
        <v>979</v>
      </c>
      <c r="O121" s="727"/>
    </row>
    <row r="122" spans="1:15" ht="39.950000000000003" customHeight="1" x14ac:dyDescent="0.15">
      <c r="A122" s="648"/>
      <c r="B122" s="729"/>
      <c r="C122" s="864" t="s">
        <v>707</v>
      </c>
      <c r="D122" s="865"/>
      <c r="E122" s="848"/>
      <c r="F122" s="728" t="s">
        <v>706</v>
      </c>
      <c r="G122" s="728" t="s">
        <v>705</v>
      </c>
      <c r="H122" s="715">
        <v>250</v>
      </c>
      <c r="I122" s="695" t="s">
        <v>694</v>
      </c>
      <c r="J122" s="647">
        <v>12</v>
      </c>
      <c r="K122" s="646" t="s">
        <v>3</v>
      </c>
      <c r="L122" s="645">
        <f>SUM(H122*J122)</f>
        <v>3000</v>
      </c>
      <c r="M122" s="728"/>
      <c r="N122" s="728" t="s">
        <v>979</v>
      </c>
      <c r="O122" s="727"/>
    </row>
    <row r="123" spans="1:15" ht="39.950000000000003" customHeight="1" x14ac:dyDescent="0.15">
      <c r="A123" s="648"/>
      <c r="B123" s="734" t="s">
        <v>704</v>
      </c>
      <c r="C123" s="853" t="s">
        <v>6</v>
      </c>
      <c r="D123" s="853"/>
      <c r="E123" s="853"/>
      <c r="F123" s="853"/>
      <c r="G123" s="853"/>
      <c r="H123" s="854">
        <f>SUM(L124:L127)</f>
        <v>795</v>
      </c>
      <c r="I123" s="854"/>
      <c r="J123" s="854"/>
      <c r="K123" s="854"/>
      <c r="L123" s="855"/>
      <c r="M123" s="734"/>
      <c r="N123" s="733"/>
      <c r="O123" s="732"/>
    </row>
    <row r="124" spans="1:15" ht="39.950000000000003" customHeight="1" x14ac:dyDescent="0.15">
      <c r="A124" s="648"/>
      <c r="B124" s="731"/>
      <c r="C124" s="844" t="s">
        <v>703</v>
      </c>
      <c r="D124" s="845"/>
      <c r="E124" s="655" t="s">
        <v>998</v>
      </c>
      <c r="F124" s="728" t="s">
        <v>702</v>
      </c>
      <c r="G124" s="727" t="s">
        <v>695</v>
      </c>
      <c r="H124" s="715">
        <v>130</v>
      </c>
      <c r="I124" s="695" t="s">
        <v>694</v>
      </c>
      <c r="J124" s="647">
        <v>2</v>
      </c>
      <c r="K124" s="646" t="s">
        <v>3</v>
      </c>
      <c r="L124" s="645">
        <f>SUM(H124*J124)</f>
        <v>260</v>
      </c>
      <c r="M124" s="727"/>
      <c r="N124" s="730" t="s">
        <v>980</v>
      </c>
      <c r="O124" s="727"/>
    </row>
    <row r="125" spans="1:15" ht="39.950000000000003" customHeight="1" x14ac:dyDescent="0.15">
      <c r="A125" s="648"/>
      <c r="B125" s="731"/>
      <c r="C125" s="844" t="s">
        <v>701</v>
      </c>
      <c r="D125" s="845"/>
      <c r="E125" s="846" t="s">
        <v>997</v>
      </c>
      <c r="F125" s="728" t="s">
        <v>699</v>
      </c>
      <c r="G125" s="727" t="s">
        <v>695</v>
      </c>
      <c r="H125" s="715">
        <v>130</v>
      </c>
      <c r="I125" s="695" t="s">
        <v>694</v>
      </c>
      <c r="J125" s="647">
        <v>3</v>
      </c>
      <c r="K125" s="646" t="s">
        <v>3</v>
      </c>
      <c r="L125" s="645">
        <f>SUM(H125*J125)</f>
        <v>390</v>
      </c>
      <c r="M125" s="727"/>
      <c r="N125" s="730" t="s">
        <v>980</v>
      </c>
      <c r="O125" s="727"/>
    </row>
    <row r="126" spans="1:15" ht="39.950000000000003" customHeight="1" x14ac:dyDescent="0.15">
      <c r="A126" s="648"/>
      <c r="B126" s="731"/>
      <c r="C126" s="844" t="s">
        <v>700</v>
      </c>
      <c r="D126" s="845"/>
      <c r="E126" s="847"/>
      <c r="F126" s="728" t="s">
        <v>699</v>
      </c>
      <c r="G126" s="727" t="s">
        <v>698</v>
      </c>
      <c r="H126" s="715">
        <v>15</v>
      </c>
      <c r="I126" s="695" t="s">
        <v>694</v>
      </c>
      <c r="J126" s="647">
        <v>1</v>
      </c>
      <c r="K126" s="646" t="s">
        <v>3</v>
      </c>
      <c r="L126" s="645">
        <f>SUM(H126*J126)</f>
        <v>15</v>
      </c>
      <c r="M126" s="727"/>
      <c r="N126" s="730" t="s">
        <v>980</v>
      </c>
      <c r="O126" s="727"/>
    </row>
    <row r="127" spans="1:15" ht="39.950000000000003" customHeight="1" x14ac:dyDescent="0.15">
      <c r="A127" s="722"/>
      <c r="B127" s="729"/>
      <c r="C127" s="844" t="s">
        <v>697</v>
      </c>
      <c r="D127" s="845"/>
      <c r="E127" s="848"/>
      <c r="F127" s="728" t="s">
        <v>696</v>
      </c>
      <c r="G127" s="727" t="s">
        <v>695</v>
      </c>
      <c r="H127" s="715">
        <v>13</v>
      </c>
      <c r="I127" s="695" t="s">
        <v>694</v>
      </c>
      <c r="J127" s="647">
        <v>10</v>
      </c>
      <c r="K127" s="646" t="s">
        <v>3</v>
      </c>
      <c r="L127" s="645">
        <f>SUM(H127*J127)</f>
        <v>130</v>
      </c>
      <c r="M127" s="727"/>
      <c r="N127" s="728" t="s">
        <v>980</v>
      </c>
      <c r="O127" s="727"/>
    </row>
  </sheetData>
  <sheetProtection sheet="1" objects="1" scenarios="1"/>
  <mergeCells count="169">
    <mergeCell ref="C70:D70"/>
    <mergeCell ref="C71:G71"/>
    <mergeCell ref="C83:D83"/>
    <mergeCell ref="C39:C42"/>
    <mergeCell ref="H71:L71"/>
    <mergeCell ref="H57:L57"/>
    <mergeCell ref="C77:D77"/>
    <mergeCell ref="C76:D76"/>
    <mergeCell ref="C73:D73"/>
    <mergeCell ref="C74:D74"/>
    <mergeCell ref="C75:D75"/>
    <mergeCell ref="C78:D78"/>
    <mergeCell ref="H79:L79"/>
    <mergeCell ref="C80:G80"/>
    <mergeCell ref="H80:L80"/>
    <mergeCell ref="C81:D81"/>
    <mergeCell ref="C82:G82"/>
    <mergeCell ref="H82:L82"/>
    <mergeCell ref="B79:G79"/>
    <mergeCell ref="F95:F97"/>
    <mergeCell ref="H35:L35"/>
    <mergeCell ref="C37:C38"/>
    <mergeCell ref="C33:D33"/>
    <mergeCell ref="C48:D48"/>
    <mergeCell ref="C49:D49"/>
    <mergeCell ref="C50:D50"/>
    <mergeCell ref="H64:L64"/>
    <mergeCell ref="C58:D58"/>
    <mergeCell ref="C59:G59"/>
    <mergeCell ref="H51:L51"/>
    <mergeCell ref="C53:D53"/>
    <mergeCell ref="B54:G54"/>
    <mergeCell ref="H54:L54"/>
    <mergeCell ref="C55:G55"/>
    <mergeCell ref="H55:L55"/>
    <mergeCell ref="C52:G52"/>
    <mergeCell ref="C84:G84"/>
    <mergeCell ref="H84:L84"/>
    <mergeCell ref="C72:D72"/>
    <mergeCell ref="C56:D56"/>
    <mergeCell ref="H52:L52"/>
    <mergeCell ref="H43:L43"/>
    <mergeCell ref="C44:G44"/>
    <mergeCell ref="C16:D16"/>
    <mergeCell ref="C17:D17"/>
    <mergeCell ref="C18:D18"/>
    <mergeCell ref="C19:D19"/>
    <mergeCell ref="C20:D20"/>
    <mergeCell ref="C35:G35"/>
    <mergeCell ref="C30:G30"/>
    <mergeCell ref="H30:L30"/>
    <mergeCell ref="C34:D34"/>
    <mergeCell ref="H26:L26"/>
    <mergeCell ref="C27:D27"/>
    <mergeCell ref="C28:D28"/>
    <mergeCell ref="C29:D29"/>
    <mergeCell ref="C25:D25"/>
    <mergeCell ref="C26:G26"/>
    <mergeCell ref="H21:L21"/>
    <mergeCell ref="G31:G32"/>
    <mergeCell ref="F31:F32"/>
    <mergeCell ref="E31:E32"/>
    <mergeCell ref="C31:D32"/>
    <mergeCell ref="A1:O1"/>
    <mergeCell ref="A2:O2"/>
    <mergeCell ref="A3:O3"/>
    <mergeCell ref="C4:D4"/>
    <mergeCell ref="H4:L4"/>
    <mergeCell ref="A5:G5"/>
    <mergeCell ref="H5:L5"/>
    <mergeCell ref="H23:L23"/>
    <mergeCell ref="C24:D24"/>
    <mergeCell ref="B6:G6"/>
    <mergeCell ref="H6:L6"/>
    <mergeCell ref="C7:G7"/>
    <mergeCell ref="H7:L7"/>
    <mergeCell ref="C8:D8"/>
    <mergeCell ref="C9:D9"/>
    <mergeCell ref="C14:D14"/>
    <mergeCell ref="C15:D15"/>
    <mergeCell ref="C21:G21"/>
    <mergeCell ref="C22:D22"/>
    <mergeCell ref="C23:G23"/>
    <mergeCell ref="C12:D12"/>
    <mergeCell ref="C13:D13"/>
    <mergeCell ref="C10:D10"/>
    <mergeCell ref="C11:D11"/>
    <mergeCell ref="N31:N32"/>
    <mergeCell ref="M31:M32"/>
    <mergeCell ref="O31:O32"/>
    <mergeCell ref="H44:L44"/>
    <mergeCell ref="C47:G47"/>
    <mergeCell ref="H47:L47"/>
    <mergeCell ref="C45:C46"/>
    <mergeCell ref="C69:G69"/>
    <mergeCell ref="C68:D68"/>
    <mergeCell ref="C61:G61"/>
    <mergeCell ref="H61:L61"/>
    <mergeCell ref="C62:D62"/>
    <mergeCell ref="C63:D63"/>
    <mergeCell ref="C64:G64"/>
    <mergeCell ref="H69:L69"/>
    <mergeCell ref="H59:L59"/>
    <mergeCell ref="C60:D60"/>
    <mergeCell ref="C65:D65"/>
    <mergeCell ref="C66:D66"/>
    <mergeCell ref="C67:G67"/>
    <mergeCell ref="H67:L67"/>
    <mergeCell ref="B51:G51"/>
    <mergeCell ref="C57:G57"/>
    <mergeCell ref="B43:G43"/>
    <mergeCell ref="H87:L87"/>
    <mergeCell ref="C88:D88"/>
    <mergeCell ref="B93:G93"/>
    <mergeCell ref="H93:L93"/>
    <mergeCell ref="C94:G94"/>
    <mergeCell ref="H89:L89"/>
    <mergeCell ref="C90:G90"/>
    <mergeCell ref="H86:L86"/>
    <mergeCell ref="H94:L94"/>
    <mergeCell ref="H90:L90"/>
    <mergeCell ref="H114:L114"/>
    <mergeCell ref="C118:D118"/>
    <mergeCell ref="C115:D115"/>
    <mergeCell ref="C116:D116"/>
    <mergeCell ref="C117:D117"/>
    <mergeCell ref="C85:D85"/>
    <mergeCell ref="B86:G86"/>
    <mergeCell ref="C105:D105"/>
    <mergeCell ref="C102:D102"/>
    <mergeCell ref="C103:D103"/>
    <mergeCell ref="C104:D104"/>
    <mergeCell ref="C91:D91"/>
    <mergeCell ref="F91:F92"/>
    <mergeCell ref="C92:D92"/>
    <mergeCell ref="C98:D98"/>
    <mergeCell ref="C99:D99"/>
    <mergeCell ref="C100:D100"/>
    <mergeCell ref="C101:D101"/>
    <mergeCell ref="C95:D95"/>
    <mergeCell ref="C96:D96"/>
    <mergeCell ref="C97:D97"/>
    <mergeCell ref="B89:G89"/>
    <mergeCell ref="C114:G114"/>
    <mergeCell ref="C87:G87"/>
    <mergeCell ref="C125:D125"/>
    <mergeCell ref="E125:E127"/>
    <mergeCell ref="B106:G106"/>
    <mergeCell ref="H106:L106"/>
    <mergeCell ref="C107:G107"/>
    <mergeCell ref="C123:G123"/>
    <mergeCell ref="H123:L123"/>
    <mergeCell ref="C124:D124"/>
    <mergeCell ref="C126:D126"/>
    <mergeCell ref="C127:D127"/>
    <mergeCell ref="C112:D112"/>
    <mergeCell ref="B119:G119"/>
    <mergeCell ref="H119:L119"/>
    <mergeCell ref="C120:G120"/>
    <mergeCell ref="H120:L120"/>
    <mergeCell ref="H107:L107"/>
    <mergeCell ref="C108:D108"/>
    <mergeCell ref="C111:D111"/>
    <mergeCell ref="C109:C110"/>
    <mergeCell ref="C121:D121"/>
    <mergeCell ref="E121:E122"/>
    <mergeCell ref="C122:D122"/>
    <mergeCell ref="B113:G113"/>
    <mergeCell ref="H113:L113"/>
  </mergeCells>
  <phoneticPr fontId="26" type="noConversion"/>
  <printOptions horizontalCentered="1"/>
  <pageMargins left="0.70866141732283472" right="0.70866141732283472" top="0.39370078740157483" bottom="0.35433070866141736" header="0.39370078740157483" footer="0.39370078740157483"/>
  <pageSetup paperSize="9" scale="65" fitToHeight="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F20"/>
  <sheetViews>
    <sheetView view="pageBreakPreview" zoomScaleNormal="100" zoomScaleSheetLayoutView="100" workbookViewId="0">
      <selection activeCell="A15" sqref="A15:F15"/>
    </sheetView>
  </sheetViews>
  <sheetFormatPr defaultColWidth="8.88671875" defaultRowHeight="14.25" x14ac:dyDescent="0.15"/>
  <cols>
    <col min="1" max="1" width="6.5546875" style="118" customWidth="1"/>
    <col min="2" max="2" width="28.5546875" style="265" customWidth="1"/>
    <col min="3" max="4" width="20.5546875" style="265" customWidth="1"/>
    <col min="5" max="6" width="18.5546875" style="265" customWidth="1"/>
    <col min="7" max="16384" width="8.88671875" style="118"/>
  </cols>
  <sheetData>
    <row r="2" spans="1:6" ht="50.1" customHeight="1" x14ac:dyDescent="0.15">
      <c r="A2" s="897" t="s">
        <v>135</v>
      </c>
      <c r="B2" s="897"/>
      <c r="C2" s="897"/>
      <c r="D2" s="897"/>
      <c r="E2" s="897"/>
      <c r="F2" s="897"/>
    </row>
    <row r="3" spans="1:6" ht="15" customHeight="1" x14ac:dyDescent="0.15">
      <c r="A3" s="119"/>
      <c r="B3" s="119"/>
      <c r="C3" s="119"/>
      <c r="D3" s="119"/>
      <c r="E3" s="119"/>
      <c r="F3" s="119"/>
    </row>
    <row r="4" spans="1:6" ht="15" customHeight="1" x14ac:dyDescent="0.15">
      <c r="B4" s="347"/>
      <c r="C4" s="347"/>
      <c r="D4" s="347"/>
      <c r="E4" s="347"/>
      <c r="F4" s="347"/>
    </row>
    <row r="5" spans="1:6" ht="30" customHeight="1" x14ac:dyDescent="0.15">
      <c r="A5" s="898" t="s">
        <v>692</v>
      </c>
      <c r="B5" s="898"/>
      <c r="C5" s="898"/>
      <c r="D5" s="898"/>
      <c r="E5" s="898"/>
      <c r="F5" s="898"/>
    </row>
    <row r="6" spans="1:6" ht="15" customHeight="1" x14ac:dyDescent="0.15">
      <c r="B6" s="347"/>
      <c r="C6" s="347"/>
      <c r="D6" s="347"/>
      <c r="E6" s="347"/>
      <c r="F6" s="347"/>
    </row>
    <row r="7" spans="1:6" ht="20.100000000000001" customHeight="1" x14ac:dyDescent="0.15">
      <c r="B7" s="899" t="s">
        <v>136</v>
      </c>
      <c r="C7" s="899" t="s">
        <v>624</v>
      </c>
      <c r="D7" s="899" t="s">
        <v>623</v>
      </c>
      <c r="E7" s="901" t="s">
        <v>137</v>
      </c>
      <c r="F7" s="901"/>
    </row>
    <row r="8" spans="1:6" ht="20.100000000000001" customHeight="1" x14ac:dyDescent="0.15">
      <c r="B8" s="900"/>
      <c r="C8" s="900"/>
      <c r="D8" s="900"/>
      <c r="E8" s="348" t="s">
        <v>138</v>
      </c>
      <c r="F8" s="348" t="s">
        <v>139</v>
      </c>
    </row>
    <row r="9" spans="1:6" ht="30" customHeight="1" x14ac:dyDescent="0.15">
      <c r="B9" s="80" t="s">
        <v>140</v>
      </c>
      <c r="C9" s="200">
        <f>SUM(C10)</f>
        <v>5474794916</v>
      </c>
      <c r="D9" s="200">
        <f>SUM(D10)</f>
        <v>4636073410</v>
      </c>
      <c r="E9" s="198">
        <f>SUM(E10)</f>
        <v>838721506</v>
      </c>
      <c r="F9" s="446">
        <f>SUM(F10)</f>
        <v>0.18091204168399913</v>
      </c>
    </row>
    <row r="10" spans="1:6" ht="39.950000000000003" customHeight="1" x14ac:dyDescent="0.15">
      <c r="B10" s="127" t="s">
        <v>141</v>
      </c>
      <c r="C10" s="201">
        <v>5474794916</v>
      </c>
      <c r="D10" s="201">
        <v>4636073410</v>
      </c>
      <c r="E10" s="199">
        <f>SUM(C10-D10)</f>
        <v>838721506</v>
      </c>
      <c r="F10" s="447">
        <f>SUM(E10/D10)</f>
        <v>0.18091204168399913</v>
      </c>
    </row>
    <row r="11" spans="1:6" x14ac:dyDescent="0.15">
      <c r="B11" s="347"/>
      <c r="C11" s="347"/>
      <c r="D11" s="347"/>
      <c r="E11" s="347"/>
      <c r="F11" s="347"/>
    </row>
    <row r="12" spans="1:6" ht="15" customHeight="1" x14ac:dyDescent="0.15">
      <c r="B12" s="347"/>
      <c r="C12" s="347"/>
      <c r="D12" s="347"/>
      <c r="E12" s="347"/>
      <c r="F12" s="347"/>
    </row>
    <row r="13" spans="1:6" ht="30" customHeight="1" x14ac:dyDescent="0.15">
      <c r="A13" s="902" t="s">
        <v>693</v>
      </c>
      <c r="B13" s="902"/>
      <c r="C13" s="902"/>
      <c r="D13" s="902"/>
      <c r="E13" s="902"/>
      <c r="F13" s="902"/>
    </row>
    <row r="14" spans="1:6" ht="15" customHeight="1" x14ac:dyDescent="0.15">
      <c r="B14" s="346"/>
      <c r="C14" s="346"/>
      <c r="D14" s="346"/>
      <c r="E14" s="346"/>
      <c r="F14" s="346"/>
    </row>
    <row r="15" spans="1:6" ht="30" customHeight="1" x14ac:dyDescent="0.15">
      <c r="A15" s="902" t="s">
        <v>142</v>
      </c>
      <c r="B15" s="902"/>
      <c r="C15" s="902"/>
      <c r="D15" s="902"/>
      <c r="E15" s="902"/>
      <c r="F15" s="902"/>
    </row>
    <row r="16" spans="1:6" ht="15" customHeight="1" x14ac:dyDescent="0.15">
      <c r="B16" s="346"/>
      <c r="C16" s="346"/>
      <c r="D16" s="346"/>
      <c r="E16" s="346"/>
      <c r="F16" s="346"/>
    </row>
    <row r="17" spans="1:6" ht="30" customHeight="1" x14ac:dyDescent="0.15">
      <c r="A17" s="902" t="s">
        <v>143</v>
      </c>
      <c r="B17" s="902"/>
      <c r="C17" s="902"/>
      <c r="D17" s="902"/>
      <c r="E17" s="902"/>
      <c r="F17" s="902"/>
    </row>
    <row r="18" spans="1:6" ht="15" customHeight="1" x14ac:dyDescent="0.15">
      <c r="B18" s="346"/>
      <c r="C18" s="346"/>
      <c r="D18" s="346"/>
      <c r="E18" s="346"/>
      <c r="F18" s="346"/>
    </row>
    <row r="19" spans="1:6" ht="30" customHeight="1" x14ac:dyDescent="0.15">
      <c r="A19" s="902" t="s">
        <v>144</v>
      </c>
      <c r="B19" s="902"/>
      <c r="C19" s="902"/>
      <c r="D19" s="902"/>
      <c r="E19" s="902"/>
      <c r="F19" s="902"/>
    </row>
    <row r="20" spans="1:6" ht="30" customHeight="1" x14ac:dyDescent="0.15">
      <c r="A20" s="898" t="s">
        <v>145</v>
      </c>
      <c r="B20" s="898"/>
      <c r="C20" s="898"/>
      <c r="D20" s="898"/>
      <c r="E20" s="898"/>
      <c r="F20" s="898"/>
    </row>
  </sheetData>
  <sheetProtection sheet="1" objects="1" scenarios="1"/>
  <mergeCells count="11">
    <mergeCell ref="A13:F13"/>
    <mergeCell ref="A15:F15"/>
    <mergeCell ref="A17:F17"/>
    <mergeCell ref="A19:F19"/>
    <mergeCell ref="A20:F20"/>
    <mergeCell ref="A2:F2"/>
    <mergeCell ref="A5:F5"/>
    <mergeCell ref="B7:B8"/>
    <mergeCell ref="C7:C8"/>
    <mergeCell ref="D7:D8"/>
    <mergeCell ref="E7:F7"/>
  </mergeCells>
  <phoneticPr fontId="26" type="noConversion"/>
  <printOptions horizontalCentered="1"/>
  <pageMargins left="0.59055118110236227" right="0.59055118110236227" top="0.59055118110236227" bottom="0.3937007874015748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A2C14-A350-44F5-9C49-41AAFFF4E541}">
  <dimension ref="A1:L77"/>
  <sheetViews>
    <sheetView view="pageBreakPreview" zoomScale="85" zoomScaleSheetLayoutView="85" workbookViewId="0">
      <selection activeCell="F22" sqref="F22"/>
    </sheetView>
  </sheetViews>
  <sheetFormatPr defaultColWidth="8.88671875" defaultRowHeight="12" x14ac:dyDescent="0.15"/>
  <cols>
    <col min="1" max="2" width="9.77734375" style="837" customWidth="1"/>
    <col min="3" max="3" width="15.77734375" style="838" customWidth="1"/>
    <col min="4" max="6" width="12.77734375" style="839" customWidth="1"/>
    <col min="7" max="7" width="9.77734375" style="840" customWidth="1"/>
    <col min="8" max="8" width="9.77734375" style="837" customWidth="1"/>
    <col min="9" max="9" width="15.77734375" style="841" customWidth="1"/>
    <col min="10" max="11" width="12.77734375" style="841" customWidth="1"/>
    <col min="12" max="12" width="12.77734375" style="839" customWidth="1"/>
    <col min="13" max="16384" width="8.88671875" style="800"/>
  </cols>
  <sheetData>
    <row r="1" spans="1:12" s="115" customFormat="1" ht="30" customHeight="1" x14ac:dyDescent="0.15">
      <c r="A1" s="911" t="s">
        <v>1064</v>
      </c>
      <c r="B1" s="911"/>
      <c r="C1" s="911"/>
      <c r="D1" s="911"/>
      <c r="E1" s="911"/>
      <c r="F1" s="911"/>
      <c r="G1" s="911"/>
      <c r="H1" s="911"/>
      <c r="I1" s="911"/>
      <c r="J1" s="911"/>
      <c r="K1" s="911"/>
      <c r="L1" s="911"/>
    </row>
    <row r="2" spans="1:12" s="115" customFormat="1" ht="15" customHeight="1" x14ac:dyDescent="0.15">
      <c r="A2" s="912"/>
      <c r="B2" s="912"/>
      <c r="C2" s="912"/>
      <c r="D2" s="912"/>
      <c r="E2" s="912"/>
      <c r="F2" s="912"/>
      <c r="G2" s="912"/>
      <c r="H2" s="912"/>
      <c r="I2" s="912"/>
      <c r="J2" s="912"/>
      <c r="K2" s="912"/>
      <c r="L2" s="912"/>
    </row>
    <row r="3" spans="1:12" s="115" customFormat="1" ht="24.95" customHeight="1" x14ac:dyDescent="0.15">
      <c r="A3" s="328"/>
      <c r="B3" s="328"/>
      <c r="C3" s="313"/>
      <c r="D3" s="311"/>
      <c r="E3" s="311"/>
      <c r="F3" s="311"/>
      <c r="G3" s="799"/>
      <c r="H3" s="328"/>
      <c r="I3" s="311"/>
      <c r="J3" s="311"/>
      <c r="K3" s="311"/>
      <c r="L3" s="264" t="s">
        <v>249</v>
      </c>
    </row>
    <row r="4" spans="1:12" ht="24.95" customHeight="1" x14ac:dyDescent="0.15">
      <c r="A4" s="913" t="s">
        <v>1065</v>
      </c>
      <c r="B4" s="913"/>
      <c r="C4" s="913"/>
      <c r="D4" s="914" t="s">
        <v>621</v>
      </c>
      <c r="E4" s="914" t="s">
        <v>622</v>
      </c>
      <c r="F4" s="914" t="s">
        <v>108</v>
      </c>
      <c r="G4" s="913" t="s">
        <v>1065</v>
      </c>
      <c r="H4" s="913"/>
      <c r="I4" s="913"/>
      <c r="J4" s="914" t="s">
        <v>621</v>
      </c>
      <c r="K4" s="914" t="s">
        <v>622</v>
      </c>
      <c r="L4" s="914" t="s">
        <v>108</v>
      </c>
    </row>
    <row r="5" spans="1:12" ht="24.95" customHeight="1" x14ac:dyDescent="0.15">
      <c r="A5" s="801" t="s">
        <v>153</v>
      </c>
      <c r="B5" s="801" t="s">
        <v>154</v>
      </c>
      <c r="C5" s="802" t="s">
        <v>155</v>
      </c>
      <c r="D5" s="915"/>
      <c r="E5" s="915"/>
      <c r="F5" s="916"/>
      <c r="G5" s="360" t="s">
        <v>153</v>
      </c>
      <c r="H5" s="360" t="s">
        <v>154</v>
      </c>
      <c r="I5" s="803" t="s">
        <v>155</v>
      </c>
      <c r="J5" s="915"/>
      <c r="K5" s="915"/>
      <c r="L5" s="915"/>
    </row>
    <row r="6" spans="1:12" ht="24.95" customHeight="1" x14ac:dyDescent="0.15">
      <c r="A6" s="905" t="s">
        <v>1066</v>
      </c>
      <c r="B6" s="906"/>
      <c r="C6" s="907"/>
      <c r="D6" s="804">
        <f>SUM(D7+D13+D16+D22+D26+D30+D34+D38)</f>
        <v>5474794916</v>
      </c>
      <c r="E6" s="804">
        <f>SUM(E7+E13+E16+E22+E26+E30+E34+E38)</f>
        <v>4636073410</v>
      </c>
      <c r="F6" s="804">
        <f>SUM(F7+F13+F16+F22+F26+F30+F34+F38)</f>
        <v>838721506</v>
      </c>
      <c r="G6" s="908" t="s">
        <v>1067</v>
      </c>
      <c r="H6" s="909"/>
      <c r="I6" s="910"/>
      <c r="J6" s="804">
        <f>SUM(J7+J27+J32+J64+J67+J71+J74)</f>
        <v>5474794916</v>
      </c>
      <c r="K6" s="804">
        <f>SUM(K7+K27+K32+K64+K67+K71+K74)</f>
        <v>4636073410</v>
      </c>
      <c r="L6" s="804">
        <f>SUM(L7+L27+L32+L64+L67+L71+L74)</f>
        <v>838721506</v>
      </c>
    </row>
    <row r="7" spans="1:12" ht="24.95" customHeight="1" x14ac:dyDescent="0.15">
      <c r="A7" s="805" t="s">
        <v>77</v>
      </c>
      <c r="B7" s="903" t="s">
        <v>5</v>
      </c>
      <c r="C7" s="904"/>
      <c r="D7" s="16">
        <f>SUM(D8)</f>
        <v>1273324900</v>
      </c>
      <c r="E7" s="16">
        <f>SUM(E8)</f>
        <v>969120700</v>
      </c>
      <c r="F7" s="16">
        <f>SUM(F8)</f>
        <v>304204200</v>
      </c>
      <c r="G7" s="805" t="s">
        <v>248</v>
      </c>
      <c r="H7" s="903" t="s">
        <v>5</v>
      </c>
      <c r="I7" s="904"/>
      <c r="J7" s="16">
        <f>SUM(J8+J15+J19)</f>
        <v>1071623980</v>
      </c>
      <c r="K7" s="16">
        <f>SUM(K8+K15+K19)</f>
        <v>930835166</v>
      </c>
      <c r="L7" s="16">
        <f>SUM(L8+L15+L19)</f>
        <v>140788814</v>
      </c>
    </row>
    <row r="8" spans="1:12" ht="24.95" customHeight="1" x14ac:dyDescent="0.15">
      <c r="A8" s="806"/>
      <c r="B8" s="345" t="s">
        <v>158</v>
      </c>
      <c r="C8" s="807" t="s">
        <v>6</v>
      </c>
      <c r="D8" s="13">
        <f>SUM(D9:D12)</f>
        <v>1273324900</v>
      </c>
      <c r="E8" s="13">
        <f>SUM(E9:E12)</f>
        <v>969120700</v>
      </c>
      <c r="F8" s="13">
        <f>SUM(F9:F12)</f>
        <v>304204200</v>
      </c>
      <c r="G8" s="808"/>
      <c r="H8" s="345" t="s">
        <v>247</v>
      </c>
      <c r="I8" s="807" t="s">
        <v>6</v>
      </c>
      <c r="J8" s="13">
        <f>SUM(J9:J14)</f>
        <v>955090750</v>
      </c>
      <c r="K8" s="13">
        <f>SUM(K9:K14)</f>
        <v>846133510</v>
      </c>
      <c r="L8" s="13">
        <f>SUM(L9:L14)</f>
        <v>108957240</v>
      </c>
    </row>
    <row r="9" spans="1:12" ht="24.75" customHeight="1" x14ac:dyDescent="0.15">
      <c r="A9" s="809"/>
      <c r="B9" s="806"/>
      <c r="C9" s="345" t="s">
        <v>555</v>
      </c>
      <c r="D9" s="9">
        <v>16824000</v>
      </c>
      <c r="E9" s="9">
        <v>1230000</v>
      </c>
      <c r="F9" s="13">
        <f>SUM(D9-E9)</f>
        <v>15594000</v>
      </c>
      <c r="G9" s="810"/>
      <c r="H9" s="811"/>
      <c r="I9" s="812" t="s">
        <v>246</v>
      </c>
      <c r="J9" s="9">
        <v>642616860</v>
      </c>
      <c r="K9" s="9">
        <v>568902670</v>
      </c>
      <c r="L9" s="13">
        <f t="shared" ref="L9:L14" si="0">SUM(J9-K9)</f>
        <v>73714190</v>
      </c>
    </row>
    <row r="10" spans="1:12" ht="24.95" customHeight="1" x14ac:dyDescent="0.15">
      <c r="A10" s="809"/>
      <c r="B10" s="809"/>
      <c r="C10" s="345" t="s">
        <v>161</v>
      </c>
      <c r="D10" s="9">
        <v>3000000</v>
      </c>
      <c r="E10" s="9">
        <v>1501000</v>
      </c>
      <c r="F10" s="13">
        <f>SUM(D10-E10)</f>
        <v>1499000</v>
      </c>
      <c r="G10" s="809"/>
      <c r="H10" s="813"/>
      <c r="I10" s="812" t="s">
        <v>245</v>
      </c>
      <c r="J10" s="9">
        <v>157103960</v>
      </c>
      <c r="K10" s="9">
        <v>151566770</v>
      </c>
      <c r="L10" s="13">
        <f t="shared" si="0"/>
        <v>5537190</v>
      </c>
    </row>
    <row r="11" spans="1:12" ht="24.95" customHeight="1" x14ac:dyDescent="0.15">
      <c r="A11" s="809"/>
      <c r="B11" s="809"/>
      <c r="C11" s="345" t="s">
        <v>146</v>
      </c>
      <c r="D11" s="9">
        <v>1200000</v>
      </c>
      <c r="E11" s="9">
        <v>100000</v>
      </c>
      <c r="F11" s="13">
        <f>SUM(D11-E11)</f>
        <v>1100000</v>
      </c>
      <c r="G11" s="810"/>
      <c r="H11" s="809"/>
      <c r="I11" s="812" t="s">
        <v>1068</v>
      </c>
      <c r="J11" s="9">
        <v>0</v>
      </c>
      <c r="K11" s="9">
        <v>0</v>
      </c>
      <c r="L11" s="13">
        <f t="shared" si="0"/>
        <v>0</v>
      </c>
    </row>
    <row r="12" spans="1:12" ht="24.95" customHeight="1" x14ac:dyDescent="0.15">
      <c r="A12" s="809"/>
      <c r="B12" s="809"/>
      <c r="C12" s="345" t="s">
        <v>164</v>
      </c>
      <c r="D12" s="9">
        <v>1252300900</v>
      </c>
      <c r="E12" s="9">
        <v>966289700</v>
      </c>
      <c r="F12" s="13">
        <f>SUM(D12-E12)</f>
        <v>286011200</v>
      </c>
      <c r="G12" s="810"/>
      <c r="H12" s="813"/>
      <c r="I12" s="812" t="s">
        <v>244</v>
      </c>
      <c r="J12" s="9">
        <v>66130740</v>
      </c>
      <c r="K12" s="9">
        <v>52156130</v>
      </c>
      <c r="L12" s="13">
        <f t="shared" si="0"/>
        <v>13974610</v>
      </c>
    </row>
    <row r="13" spans="1:12" ht="24.95" customHeight="1" x14ac:dyDescent="0.15">
      <c r="A13" s="805" t="s">
        <v>1069</v>
      </c>
      <c r="B13" s="903" t="s">
        <v>5</v>
      </c>
      <c r="C13" s="904"/>
      <c r="D13" s="16">
        <f t="shared" ref="D13:F14" si="1">SUM(D14)</f>
        <v>0</v>
      </c>
      <c r="E13" s="16">
        <f t="shared" si="1"/>
        <v>0</v>
      </c>
      <c r="F13" s="16">
        <f t="shared" si="1"/>
        <v>0</v>
      </c>
      <c r="G13" s="810"/>
      <c r="H13" s="813"/>
      <c r="I13" s="812" t="s">
        <v>243</v>
      </c>
      <c r="J13" s="9">
        <v>81569190</v>
      </c>
      <c r="K13" s="9">
        <v>62294570</v>
      </c>
      <c r="L13" s="13">
        <f t="shared" si="0"/>
        <v>19274620</v>
      </c>
    </row>
    <row r="14" spans="1:12" ht="24.95" customHeight="1" x14ac:dyDescent="0.15">
      <c r="A14" s="806"/>
      <c r="B14" s="345" t="s">
        <v>1070</v>
      </c>
      <c r="C14" s="807" t="s">
        <v>6</v>
      </c>
      <c r="D14" s="13">
        <f t="shared" si="1"/>
        <v>0</v>
      </c>
      <c r="E14" s="13">
        <f t="shared" si="1"/>
        <v>0</v>
      </c>
      <c r="F14" s="13">
        <f t="shared" si="1"/>
        <v>0</v>
      </c>
      <c r="G14" s="810"/>
      <c r="H14" s="813"/>
      <c r="I14" s="812" t="s">
        <v>242</v>
      </c>
      <c r="J14" s="9">
        <v>7670000</v>
      </c>
      <c r="K14" s="9">
        <v>11213370</v>
      </c>
      <c r="L14" s="13">
        <f t="shared" si="0"/>
        <v>-3543370</v>
      </c>
    </row>
    <row r="15" spans="1:12" ht="24.95" customHeight="1" x14ac:dyDescent="0.15">
      <c r="A15" s="814"/>
      <c r="B15" s="345"/>
      <c r="C15" s="345" t="s">
        <v>1071</v>
      </c>
      <c r="D15" s="9">
        <v>0</v>
      </c>
      <c r="E15" s="9">
        <v>0</v>
      </c>
      <c r="F15" s="13">
        <f>SUM(D15-E15)</f>
        <v>0</v>
      </c>
      <c r="G15" s="810"/>
      <c r="H15" s="345" t="s">
        <v>241</v>
      </c>
      <c r="I15" s="807" t="s">
        <v>6</v>
      </c>
      <c r="J15" s="13">
        <f>SUM(J16:J18)</f>
        <v>11600000</v>
      </c>
      <c r="K15" s="13">
        <f>SUM(K16:K18)</f>
        <v>8435200</v>
      </c>
      <c r="L15" s="13">
        <f>SUM(L16:L18)</f>
        <v>3164800</v>
      </c>
    </row>
    <row r="16" spans="1:12" ht="24.95" customHeight="1" x14ac:dyDescent="0.15">
      <c r="A16" s="805" t="s">
        <v>167</v>
      </c>
      <c r="B16" s="903" t="s">
        <v>5</v>
      </c>
      <c r="C16" s="904"/>
      <c r="D16" s="16">
        <f>SUM(D17)</f>
        <v>3868467930</v>
      </c>
      <c r="E16" s="16">
        <f>SUM(E17)</f>
        <v>3357171540</v>
      </c>
      <c r="F16" s="16">
        <f>SUM(F17)</f>
        <v>511296390</v>
      </c>
      <c r="G16" s="810"/>
      <c r="H16" s="813"/>
      <c r="I16" s="812" t="s">
        <v>240</v>
      </c>
      <c r="J16" s="9">
        <v>4800000</v>
      </c>
      <c r="K16" s="9">
        <v>4200000</v>
      </c>
      <c r="L16" s="13">
        <f>SUM(J16-K16)</f>
        <v>600000</v>
      </c>
    </row>
    <row r="17" spans="1:12" ht="24.95" customHeight="1" x14ac:dyDescent="0.15">
      <c r="A17" s="806"/>
      <c r="B17" s="345" t="s">
        <v>168</v>
      </c>
      <c r="C17" s="807" t="s">
        <v>6</v>
      </c>
      <c r="D17" s="13">
        <f>SUM(D18:D21)</f>
        <v>3868467930</v>
      </c>
      <c r="E17" s="13">
        <f>SUM(E18:E21)</f>
        <v>3357171540</v>
      </c>
      <c r="F17" s="13">
        <f>SUM(F18:F21)</f>
        <v>511296390</v>
      </c>
      <c r="G17" s="810"/>
      <c r="H17" s="813"/>
      <c r="I17" s="812" t="s">
        <v>1072</v>
      </c>
      <c r="J17" s="9">
        <v>0</v>
      </c>
      <c r="K17" s="9">
        <v>0</v>
      </c>
      <c r="L17" s="13">
        <f>SUM(J17-K17)</f>
        <v>0</v>
      </c>
    </row>
    <row r="18" spans="1:12" ht="24.95" customHeight="1" x14ac:dyDescent="0.15">
      <c r="A18" s="809"/>
      <c r="B18" s="809"/>
      <c r="C18" s="345" t="s">
        <v>169</v>
      </c>
      <c r="D18" s="9">
        <v>978468300</v>
      </c>
      <c r="E18" s="9">
        <v>835668300</v>
      </c>
      <c r="F18" s="13">
        <f>SUM(D18-E18)</f>
        <v>142800000</v>
      </c>
      <c r="G18" s="810"/>
      <c r="H18" s="813"/>
      <c r="I18" s="812" t="s">
        <v>239</v>
      </c>
      <c r="J18" s="9">
        <v>6800000</v>
      </c>
      <c r="K18" s="9">
        <v>4235200</v>
      </c>
      <c r="L18" s="13">
        <f>SUM(J18-K18)</f>
        <v>2564800</v>
      </c>
    </row>
    <row r="19" spans="1:12" ht="24.95" customHeight="1" x14ac:dyDescent="0.15">
      <c r="A19" s="809"/>
      <c r="B19" s="809"/>
      <c r="C19" s="345" t="s">
        <v>1073</v>
      </c>
      <c r="D19" s="9">
        <v>1750990395</v>
      </c>
      <c r="E19" s="9">
        <v>1535989630</v>
      </c>
      <c r="F19" s="13">
        <f>SUM(D19-E19)</f>
        <v>215000765</v>
      </c>
      <c r="G19" s="810"/>
      <c r="H19" s="345" t="s">
        <v>238</v>
      </c>
      <c r="I19" s="807" t="s">
        <v>6</v>
      </c>
      <c r="J19" s="13">
        <f>SUM(J20:J26)</f>
        <v>104933230</v>
      </c>
      <c r="K19" s="13">
        <f>SUM(K20:K26)</f>
        <v>76266456</v>
      </c>
      <c r="L19" s="13">
        <f>SUM(L20:L26)</f>
        <v>28666774</v>
      </c>
    </row>
    <row r="20" spans="1:12" ht="24.95" customHeight="1" x14ac:dyDescent="0.15">
      <c r="A20" s="809"/>
      <c r="B20" s="809"/>
      <c r="C20" s="345" t="s">
        <v>1074</v>
      </c>
      <c r="D20" s="9">
        <v>1139009235</v>
      </c>
      <c r="E20" s="9">
        <v>966013610</v>
      </c>
      <c r="F20" s="13">
        <f>SUM(D20-E20)</f>
        <v>172995625</v>
      </c>
      <c r="G20" s="810"/>
      <c r="H20" s="810"/>
      <c r="I20" s="812" t="s">
        <v>237</v>
      </c>
      <c r="J20" s="9">
        <v>27754500</v>
      </c>
      <c r="K20" s="9">
        <v>10093000</v>
      </c>
      <c r="L20" s="13">
        <f t="shared" ref="L20:L26" si="2">SUM(J20-K20)</f>
        <v>17661500</v>
      </c>
    </row>
    <row r="21" spans="1:12" ht="24.95" customHeight="1" x14ac:dyDescent="0.15">
      <c r="A21" s="809"/>
      <c r="B21" s="815"/>
      <c r="C21" s="345" t="s">
        <v>147</v>
      </c>
      <c r="D21" s="9">
        <v>0</v>
      </c>
      <c r="E21" s="9">
        <v>19500000</v>
      </c>
      <c r="F21" s="13">
        <f>SUM(D21-E21)</f>
        <v>-19500000</v>
      </c>
      <c r="G21" s="810"/>
      <c r="H21" s="810"/>
      <c r="I21" s="812" t="s">
        <v>236</v>
      </c>
      <c r="J21" s="9">
        <v>43583730</v>
      </c>
      <c r="K21" s="9">
        <v>42738366</v>
      </c>
      <c r="L21" s="13">
        <f t="shared" si="2"/>
        <v>845364</v>
      </c>
    </row>
    <row r="22" spans="1:12" ht="24.95" customHeight="1" x14ac:dyDescent="0.15">
      <c r="A22" s="805" t="s">
        <v>148</v>
      </c>
      <c r="B22" s="903" t="s">
        <v>5</v>
      </c>
      <c r="C22" s="904"/>
      <c r="D22" s="16">
        <f>SUM(D23)</f>
        <v>2100000</v>
      </c>
      <c r="E22" s="16">
        <f>SUM(E23)</f>
        <v>8700000</v>
      </c>
      <c r="F22" s="16">
        <f>SUM(F23)</f>
        <v>-6600000</v>
      </c>
      <c r="G22" s="810"/>
      <c r="H22" s="810"/>
      <c r="I22" s="812" t="s">
        <v>235</v>
      </c>
      <c r="J22" s="9">
        <v>16080000</v>
      </c>
      <c r="K22" s="9">
        <v>15240000</v>
      </c>
      <c r="L22" s="13">
        <f t="shared" si="2"/>
        <v>840000</v>
      </c>
    </row>
    <row r="23" spans="1:12" ht="24.95" customHeight="1" x14ac:dyDescent="0.15">
      <c r="A23" s="806"/>
      <c r="B23" s="345" t="s">
        <v>149</v>
      </c>
      <c r="C23" s="807" t="s">
        <v>6</v>
      </c>
      <c r="D23" s="13">
        <f>SUM(D24:D25)</f>
        <v>2100000</v>
      </c>
      <c r="E23" s="13">
        <f>SUM(E24:E25)</f>
        <v>8700000</v>
      </c>
      <c r="F23" s="13">
        <f>SUM(F24:F25)</f>
        <v>-6600000</v>
      </c>
      <c r="G23" s="810"/>
      <c r="H23" s="810"/>
      <c r="I23" s="812" t="s">
        <v>234</v>
      </c>
      <c r="J23" s="9">
        <v>2490000</v>
      </c>
      <c r="K23" s="9">
        <v>2260270</v>
      </c>
      <c r="L23" s="13">
        <f t="shared" si="2"/>
        <v>229730</v>
      </c>
    </row>
    <row r="24" spans="1:12" ht="24.95" customHeight="1" x14ac:dyDescent="0.15">
      <c r="A24" s="809"/>
      <c r="B24" s="806"/>
      <c r="C24" s="345" t="s">
        <v>150</v>
      </c>
      <c r="D24" s="9">
        <v>1100000</v>
      </c>
      <c r="E24" s="9">
        <v>7700000</v>
      </c>
      <c r="F24" s="13">
        <f>SUM(D24-E24)</f>
        <v>-6600000</v>
      </c>
      <c r="G24" s="810"/>
      <c r="H24" s="810"/>
      <c r="I24" s="812" t="s">
        <v>233</v>
      </c>
      <c r="J24" s="9">
        <v>2460000</v>
      </c>
      <c r="K24" s="9">
        <v>490000</v>
      </c>
      <c r="L24" s="13">
        <f t="shared" si="2"/>
        <v>1970000</v>
      </c>
    </row>
    <row r="25" spans="1:12" ht="24.95" customHeight="1" x14ac:dyDescent="0.15">
      <c r="A25" s="814"/>
      <c r="B25" s="814"/>
      <c r="C25" s="345" t="s">
        <v>151</v>
      </c>
      <c r="D25" s="9">
        <v>1000000</v>
      </c>
      <c r="E25" s="9">
        <v>1000000</v>
      </c>
      <c r="F25" s="13">
        <f>SUM(D25-E25)</f>
        <v>0</v>
      </c>
      <c r="G25" s="816"/>
      <c r="H25" s="816"/>
      <c r="I25" s="812" t="s">
        <v>1075</v>
      </c>
      <c r="J25" s="13">
        <v>0</v>
      </c>
      <c r="K25" s="13">
        <v>0</v>
      </c>
      <c r="L25" s="13">
        <f t="shared" si="2"/>
        <v>0</v>
      </c>
    </row>
    <row r="26" spans="1:12" ht="24.95" customHeight="1" x14ac:dyDescent="0.15">
      <c r="A26" s="805" t="s">
        <v>1076</v>
      </c>
      <c r="B26" s="903" t="s">
        <v>5</v>
      </c>
      <c r="C26" s="904"/>
      <c r="D26" s="16">
        <f>SUM(D27)</f>
        <v>0</v>
      </c>
      <c r="E26" s="16">
        <f>SUM(E27)</f>
        <v>0</v>
      </c>
      <c r="F26" s="16">
        <f>SUM(F27)</f>
        <v>0</v>
      </c>
      <c r="G26" s="92"/>
      <c r="H26" s="92"/>
      <c r="I26" s="812" t="s">
        <v>232</v>
      </c>
      <c r="J26" s="9">
        <v>12565000</v>
      </c>
      <c r="K26" s="9">
        <v>5444820</v>
      </c>
      <c r="L26" s="13">
        <f t="shared" si="2"/>
        <v>7120180</v>
      </c>
    </row>
    <row r="27" spans="1:12" ht="24.95" customHeight="1" x14ac:dyDescent="0.15">
      <c r="A27" s="806"/>
      <c r="B27" s="345" t="s">
        <v>1076</v>
      </c>
      <c r="C27" s="807" t="s">
        <v>6</v>
      </c>
      <c r="D27" s="13">
        <f>SUM(D28:D29)</f>
        <v>0</v>
      </c>
      <c r="E27" s="13">
        <f>SUM(E28:E29)</f>
        <v>0</v>
      </c>
      <c r="F27" s="13">
        <f>SUM(F28:F29)</f>
        <v>0</v>
      </c>
      <c r="G27" s="805" t="s">
        <v>231</v>
      </c>
      <c r="H27" s="903" t="s">
        <v>5</v>
      </c>
      <c r="I27" s="904"/>
      <c r="J27" s="16">
        <f>SUM(J28)</f>
        <v>9000000</v>
      </c>
      <c r="K27" s="16">
        <f>SUM(K28)</f>
        <v>16982264</v>
      </c>
      <c r="L27" s="16">
        <f>SUM(L28)</f>
        <v>-7982264</v>
      </c>
    </row>
    <row r="28" spans="1:12" ht="24.95" customHeight="1" x14ac:dyDescent="0.15">
      <c r="A28" s="809"/>
      <c r="B28" s="806"/>
      <c r="C28" s="345" t="s">
        <v>1077</v>
      </c>
      <c r="D28" s="9">
        <v>0</v>
      </c>
      <c r="E28" s="9">
        <v>0</v>
      </c>
      <c r="F28" s="13">
        <f>SUM(D28-E28)</f>
        <v>0</v>
      </c>
      <c r="G28" s="810"/>
      <c r="H28" s="345" t="s">
        <v>230</v>
      </c>
      <c r="I28" s="807" t="s">
        <v>6</v>
      </c>
      <c r="J28" s="13">
        <f>SUM(J29:J31)</f>
        <v>9000000</v>
      </c>
      <c r="K28" s="13">
        <f>SUM(K29:K31)</f>
        <v>16982264</v>
      </c>
      <c r="L28" s="13">
        <f>SUM(L29:L31)</f>
        <v>-7982264</v>
      </c>
    </row>
    <row r="29" spans="1:12" ht="24.95" customHeight="1" x14ac:dyDescent="0.15">
      <c r="A29" s="809"/>
      <c r="B29" s="809"/>
      <c r="C29" s="345" t="s">
        <v>1078</v>
      </c>
      <c r="D29" s="9">
        <v>0</v>
      </c>
      <c r="E29" s="9">
        <v>0</v>
      </c>
      <c r="F29" s="13">
        <f>SUM(D29-E29)</f>
        <v>0</v>
      </c>
      <c r="G29" s="810"/>
      <c r="H29" s="813"/>
      <c r="I29" s="817" t="s">
        <v>229</v>
      </c>
      <c r="J29" s="818">
        <v>3000000</v>
      </c>
      <c r="K29" s="818">
        <v>847000</v>
      </c>
      <c r="L29" s="13">
        <f>SUM(J29-K29)</f>
        <v>2153000</v>
      </c>
    </row>
    <row r="30" spans="1:12" ht="24.95" customHeight="1" x14ac:dyDescent="0.15">
      <c r="A30" s="805" t="s">
        <v>203</v>
      </c>
      <c r="B30" s="903" t="s">
        <v>5</v>
      </c>
      <c r="C30" s="904"/>
      <c r="D30" s="16">
        <f>SUM(D31)</f>
        <v>15000000</v>
      </c>
      <c r="E30" s="16">
        <f>SUM(E31)</f>
        <v>15000000</v>
      </c>
      <c r="F30" s="16">
        <f>SUM(F31)</f>
        <v>0</v>
      </c>
      <c r="G30" s="810"/>
      <c r="H30" s="810"/>
      <c r="I30" s="812" t="s">
        <v>228</v>
      </c>
      <c r="J30" s="9">
        <v>4000000</v>
      </c>
      <c r="K30" s="9">
        <v>12505264</v>
      </c>
      <c r="L30" s="13">
        <f>SUM(J30-K30)</f>
        <v>-8505264</v>
      </c>
    </row>
    <row r="31" spans="1:12" ht="24.95" customHeight="1" x14ac:dyDescent="0.15">
      <c r="A31" s="806"/>
      <c r="B31" s="345" t="s">
        <v>204</v>
      </c>
      <c r="C31" s="807" t="s">
        <v>6</v>
      </c>
      <c r="D31" s="13">
        <f>SUM(D32:D33)</f>
        <v>15000000</v>
      </c>
      <c r="E31" s="13">
        <f>SUM(E32:E33)</f>
        <v>15000000</v>
      </c>
      <c r="F31" s="13">
        <f>SUM(F32:F33)</f>
        <v>0</v>
      </c>
      <c r="G31" s="810"/>
      <c r="H31" s="810"/>
      <c r="I31" s="812" t="s">
        <v>227</v>
      </c>
      <c r="J31" s="9">
        <v>2000000</v>
      </c>
      <c r="K31" s="9">
        <v>3630000</v>
      </c>
      <c r="L31" s="13">
        <f>SUM(J31-K31)</f>
        <v>-1630000</v>
      </c>
    </row>
    <row r="32" spans="1:12" ht="24.95" customHeight="1" x14ac:dyDescent="0.15">
      <c r="A32" s="809"/>
      <c r="B32" s="809"/>
      <c r="C32" s="345" t="s">
        <v>205</v>
      </c>
      <c r="D32" s="9">
        <v>15000000</v>
      </c>
      <c r="E32" s="9">
        <v>15000000</v>
      </c>
      <c r="F32" s="13">
        <f>SUM(D32-E32)</f>
        <v>0</v>
      </c>
      <c r="G32" s="805" t="s">
        <v>226</v>
      </c>
      <c r="H32" s="903" t="s">
        <v>5</v>
      </c>
      <c r="I32" s="904"/>
      <c r="J32" s="16">
        <f>SUM(J33+J37+J42+J44+J46+J48+J50+J52+J55)</f>
        <v>4084587010</v>
      </c>
      <c r="K32" s="16">
        <f>SUM(K33+K37+K42+K44+K46+K48+K50+K52+K55)</f>
        <v>3285866500</v>
      </c>
      <c r="L32" s="16">
        <f>SUM(L33+L37+L42+L44+L46+L48+L50+L52+L55)</f>
        <v>798720510</v>
      </c>
    </row>
    <row r="33" spans="1:12" ht="24.95" customHeight="1" x14ac:dyDescent="0.15">
      <c r="A33" s="809"/>
      <c r="B33" s="809"/>
      <c r="C33" s="819" t="s">
        <v>1079</v>
      </c>
      <c r="D33" s="9">
        <v>0</v>
      </c>
      <c r="E33" s="9">
        <v>0</v>
      </c>
      <c r="F33" s="13">
        <f>SUM(D33-E33)</f>
        <v>0</v>
      </c>
      <c r="G33" s="820"/>
      <c r="H33" s="814" t="s">
        <v>554</v>
      </c>
      <c r="I33" s="807" t="s">
        <v>6</v>
      </c>
      <c r="J33" s="13">
        <f>SUM(J34:J36)</f>
        <v>57267450</v>
      </c>
      <c r="K33" s="13">
        <f>SUM(K34:K36)</f>
        <v>38720970</v>
      </c>
      <c r="L33" s="13">
        <f>SUM(L34:L36)</f>
        <v>18546480</v>
      </c>
    </row>
    <row r="34" spans="1:12" ht="24.95" customHeight="1" x14ac:dyDescent="0.15">
      <c r="A34" s="805" t="s">
        <v>207</v>
      </c>
      <c r="B34" s="903" t="s">
        <v>5</v>
      </c>
      <c r="C34" s="904"/>
      <c r="D34" s="16">
        <f>SUM(D35)</f>
        <v>304402086</v>
      </c>
      <c r="E34" s="16">
        <f>SUM(E35)</f>
        <v>278531170</v>
      </c>
      <c r="F34" s="16">
        <f>SUM(F35)</f>
        <v>25870916</v>
      </c>
      <c r="G34" s="820"/>
      <c r="H34" s="806"/>
      <c r="I34" s="821" t="s">
        <v>553</v>
      </c>
      <c r="J34" s="15">
        <v>36633000</v>
      </c>
      <c r="K34" s="15">
        <v>17408750</v>
      </c>
      <c r="L34" s="13">
        <f>SUM(J34-K34)</f>
        <v>19224250</v>
      </c>
    </row>
    <row r="35" spans="1:12" ht="24.95" customHeight="1" x14ac:dyDescent="0.15">
      <c r="A35" s="806"/>
      <c r="B35" s="345" t="s">
        <v>152</v>
      </c>
      <c r="C35" s="807" t="s">
        <v>6</v>
      </c>
      <c r="D35" s="13">
        <f>SUM(D36:D37)</f>
        <v>304402086</v>
      </c>
      <c r="E35" s="13">
        <f>SUM(E36:E37)</f>
        <v>278531170</v>
      </c>
      <c r="F35" s="13">
        <f>SUM(F36:F37)</f>
        <v>25870916</v>
      </c>
      <c r="G35" s="820"/>
      <c r="H35" s="809"/>
      <c r="I35" s="822" t="s">
        <v>552</v>
      </c>
      <c r="J35" s="15">
        <v>1977500</v>
      </c>
      <c r="K35" s="15">
        <v>1503500</v>
      </c>
      <c r="L35" s="13">
        <f>SUM(J35-K35)</f>
        <v>474000</v>
      </c>
    </row>
    <row r="36" spans="1:12" ht="24.95" customHeight="1" x14ac:dyDescent="0.15">
      <c r="A36" s="809"/>
      <c r="B36" s="809"/>
      <c r="C36" s="345" t="s">
        <v>208</v>
      </c>
      <c r="D36" s="13">
        <v>298895236</v>
      </c>
      <c r="E36" s="13">
        <v>275024320</v>
      </c>
      <c r="F36" s="13">
        <f>SUM(D36-E36)</f>
        <v>23870916</v>
      </c>
      <c r="G36" s="820"/>
      <c r="H36" s="814"/>
      <c r="I36" s="821" t="s">
        <v>551</v>
      </c>
      <c r="J36" s="15">
        <v>18656950</v>
      </c>
      <c r="K36" s="15">
        <v>19808720</v>
      </c>
      <c r="L36" s="13">
        <f>SUM(J36-K36)</f>
        <v>-1151770</v>
      </c>
    </row>
    <row r="37" spans="1:12" ht="24.95" customHeight="1" x14ac:dyDescent="0.15">
      <c r="A37" s="809"/>
      <c r="B37" s="809"/>
      <c r="C37" s="819" t="s">
        <v>1080</v>
      </c>
      <c r="D37" s="13">
        <v>5506850</v>
      </c>
      <c r="E37" s="13">
        <v>3506850</v>
      </c>
      <c r="F37" s="13">
        <f>SUM(D37-E37)</f>
        <v>2000000</v>
      </c>
      <c r="G37" s="820"/>
      <c r="H37" s="326" t="s">
        <v>550</v>
      </c>
      <c r="I37" s="807" t="s">
        <v>6</v>
      </c>
      <c r="J37" s="13">
        <f>SUM(J38:J41)</f>
        <v>6960000</v>
      </c>
      <c r="K37" s="13">
        <f>SUM(K38:K41)</f>
        <v>17651310</v>
      </c>
      <c r="L37" s="13">
        <f>SUM(L38:L41)</f>
        <v>-10691310</v>
      </c>
    </row>
    <row r="38" spans="1:12" ht="24.95" customHeight="1" x14ac:dyDescent="0.15">
      <c r="A38" s="805" t="s">
        <v>212</v>
      </c>
      <c r="B38" s="903" t="s">
        <v>5</v>
      </c>
      <c r="C38" s="904"/>
      <c r="D38" s="16">
        <f>SUM(D39)</f>
        <v>11500000</v>
      </c>
      <c r="E38" s="16">
        <f>SUM(E39)</f>
        <v>7550000</v>
      </c>
      <c r="F38" s="16">
        <f>SUM(F39)</f>
        <v>3950000</v>
      </c>
      <c r="G38" s="820"/>
      <c r="H38" s="806"/>
      <c r="I38" s="822" t="s">
        <v>549</v>
      </c>
      <c r="J38" s="15">
        <v>1200000</v>
      </c>
      <c r="K38" s="15">
        <v>1200000</v>
      </c>
      <c r="L38" s="13">
        <f>SUM(J38-K38)</f>
        <v>0</v>
      </c>
    </row>
    <row r="39" spans="1:12" ht="24.95" customHeight="1" x14ac:dyDescent="0.15">
      <c r="A39" s="806"/>
      <c r="B39" s="345" t="s">
        <v>213</v>
      </c>
      <c r="C39" s="807" t="s">
        <v>6</v>
      </c>
      <c r="D39" s="13">
        <f>SUM(D40:D42)</f>
        <v>11500000</v>
      </c>
      <c r="E39" s="13">
        <f>SUM(E40:E42)</f>
        <v>7550000</v>
      </c>
      <c r="F39" s="13">
        <f>SUM(F40:F42)</f>
        <v>3950000</v>
      </c>
      <c r="G39" s="820"/>
      <c r="H39" s="809"/>
      <c r="I39" s="326" t="s">
        <v>548</v>
      </c>
      <c r="J39" s="15">
        <v>3200000</v>
      </c>
      <c r="K39" s="15">
        <v>5300000</v>
      </c>
      <c r="L39" s="13">
        <f>SUM(J39-K39)</f>
        <v>-2100000</v>
      </c>
    </row>
    <row r="40" spans="1:12" ht="24.95" customHeight="1" x14ac:dyDescent="0.15">
      <c r="A40" s="809"/>
      <c r="B40" s="809"/>
      <c r="C40" s="812" t="s">
        <v>1081</v>
      </c>
      <c r="D40" s="13"/>
      <c r="E40" s="13"/>
      <c r="F40" s="13">
        <f>SUM(D40-E40)</f>
        <v>0</v>
      </c>
      <c r="G40" s="820"/>
      <c r="H40" s="809"/>
      <c r="I40" s="92" t="s">
        <v>547</v>
      </c>
      <c r="J40" s="15">
        <v>1200000</v>
      </c>
      <c r="K40" s="15">
        <v>1576290</v>
      </c>
      <c r="L40" s="13">
        <f>SUM(J40-K40)</f>
        <v>-376290</v>
      </c>
    </row>
    <row r="41" spans="1:12" ht="24.95" customHeight="1" x14ac:dyDescent="0.15">
      <c r="A41" s="809"/>
      <c r="B41" s="809"/>
      <c r="C41" s="345" t="s">
        <v>214</v>
      </c>
      <c r="D41" s="9">
        <v>11300000</v>
      </c>
      <c r="E41" s="9">
        <v>7300000</v>
      </c>
      <c r="F41" s="13">
        <f>SUM(D41-E41)</f>
        <v>4000000</v>
      </c>
      <c r="G41" s="820"/>
      <c r="H41" s="809"/>
      <c r="I41" s="92" t="s">
        <v>1082</v>
      </c>
      <c r="J41" s="15">
        <v>1360000</v>
      </c>
      <c r="K41" s="15">
        <v>9575020</v>
      </c>
      <c r="L41" s="13">
        <f>SUM(J41-K41)</f>
        <v>-8215020</v>
      </c>
    </row>
    <row r="42" spans="1:12" ht="24.95" customHeight="1" x14ac:dyDescent="0.15">
      <c r="A42" s="809"/>
      <c r="B42" s="809"/>
      <c r="C42" s="345" t="s">
        <v>216</v>
      </c>
      <c r="D42" s="9">
        <v>200000</v>
      </c>
      <c r="E42" s="9">
        <v>250000</v>
      </c>
      <c r="F42" s="13">
        <f>SUM(D42-E42)</f>
        <v>-50000</v>
      </c>
      <c r="G42" s="820"/>
      <c r="H42" s="823" t="s">
        <v>546</v>
      </c>
      <c r="I42" s="807" t="s">
        <v>6</v>
      </c>
      <c r="J42" s="13">
        <f>SUM(J43:J43)</f>
        <v>12250000</v>
      </c>
      <c r="K42" s="13">
        <f>SUM(K43:K43)</f>
        <v>9000000</v>
      </c>
      <c r="L42" s="13">
        <f>SUM(L43:L43)</f>
        <v>3250000</v>
      </c>
    </row>
    <row r="43" spans="1:12" ht="24.95" customHeight="1" x14ac:dyDescent="0.15">
      <c r="A43" s="809"/>
      <c r="B43" s="809"/>
      <c r="C43" s="806"/>
      <c r="D43" s="824"/>
      <c r="E43" s="824"/>
      <c r="F43" s="17"/>
      <c r="G43" s="820"/>
      <c r="H43" s="814"/>
      <c r="I43" s="823" t="s">
        <v>545</v>
      </c>
      <c r="J43" s="15">
        <v>12250000</v>
      </c>
      <c r="K43" s="15">
        <v>9000000</v>
      </c>
      <c r="L43" s="13">
        <f>SUM(J43-K43)</f>
        <v>3250000</v>
      </c>
    </row>
    <row r="44" spans="1:12" ht="24.95" customHeight="1" x14ac:dyDescent="0.15">
      <c r="A44" s="809"/>
      <c r="B44" s="809"/>
      <c r="C44" s="809"/>
      <c r="D44" s="825"/>
      <c r="E44" s="825"/>
      <c r="F44" s="14"/>
      <c r="G44" s="810"/>
      <c r="H44" s="326" t="s">
        <v>544</v>
      </c>
      <c r="I44" s="807" t="s">
        <v>6</v>
      </c>
      <c r="J44" s="13">
        <f>SUM(J45:J45)</f>
        <v>3000000</v>
      </c>
      <c r="K44" s="13">
        <f>SUM(K45:K45)</f>
        <v>3000000</v>
      </c>
      <c r="L44" s="13">
        <f>SUM(L45:L45)</f>
        <v>0</v>
      </c>
    </row>
    <row r="45" spans="1:12" ht="24.95" customHeight="1" x14ac:dyDescent="0.15">
      <c r="A45" s="809"/>
      <c r="B45" s="809"/>
      <c r="C45" s="826"/>
      <c r="D45" s="14"/>
      <c r="E45" s="14"/>
      <c r="F45" s="14"/>
      <c r="G45" s="810"/>
      <c r="H45" s="345"/>
      <c r="I45" s="326" t="s">
        <v>543</v>
      </c>
      <c r="J45" s="13">
        <v>3000000</v>
      </c>
      <c r="K45" s="13">
        <v>3000000</v>
      </c>
      <c r="L45" s="13">
        <f>SUM(J45-K45)</f>
        <v>0</v>
      </c>
    </row>
    <row r="46" spans="1:12" ht="24.95" customHeight="1" x14ac:dyDescent="0.15">
      <c r="A46" s="809"/>
      <c r="B46" s="809"/>
      <c r="C46" s="826"/>
      <c r="D46" s="14"/>
      <c r="E46" s="14"/>
      <c r="F46" s="14"/>
      <c r="G46" s="810"/>
      <c r="H46" s="326" t="s">
        <v>542</v>
      </c>
      <c r="I46" s="807" t="s">
        <v>6</v>
      </c>
      <c r="J46" s="13">
        <f>SUM(J47:J47)</f>
        <v>6556000</v>
      </c>
      <c r="K46" s="13">
        <f>SUM(K47:K47)</f>
        <v>7915530</v>
      </c>
      <c r="L46" s="13">
        <f>SUM(L47:L47)</f>
        <v>-1359530</v>
      </c>
    </row>
    <row r="47" spans="1:12" ht="24.95" customHeight="1" x14ac:dyDescent="0.15">
      <c r="A47" s="814"/>
      <c r="B47" s="814"/>
      <c r="C47" s="827"/>
      <c r="D47" s="15"/>
      <c r="E47" s="15"/>
      <c r="F47" s="15"/>
      <c r="G47" s="816"/>
      <c r="H47" s="345"/>
      <c r="I47" s="326" t="s">
        <v>541</v>
      </c>
      <c r="J47" s="13">
        <v>6556000</v>
      </c>
      <c r="K47" s="13">
        <v>7915530</v>
      </c>
      <c r="L47" s="13">
        <f>SUM(J47-K47)</f>
        <v>-1359530</v>
      </c>
    </row>
    <row r="48" spans="1:12" ht="24.95" customHeight="1" x14ac:dyDescent="0.15">
      <c r="A48" s="806"/>
      <c r="B48" s="806"/>
      <c r="C48" s="828"/>
      <c r="D48" s="17"/>
      <c r="E48" s="17"/>
      <c r="F48" s="17"/>
      <c r="G48" s="829"/>
      <c r="H48" s="326" t="s">
        <v>540</v>
      </c>
      <c r="I48" s="807" t="s">
        <v>6</v>
      </c>
      <c r="J48" s="13">
        <f>SUM(J49:J49)</f>
        <v>13740000</v>
      </c>
      <c r="K48" s="13">
        <f>SUM(K49:K49)</f>
        <v>12620000</v>
      </c>
      <c r="L48" s="13">
        <f>SUM(L49:L49)</f>
        <v>1120000</v>
      </c>
    </row>
    <row r="49" spans="1:12" ht="24.95" customHeight="1" x14ac:dyDescent="0.15">
      <c r="A49" s="809"/>
      <c r="B49" s="809"/>
      <c r="C49" s="826"/>
      <c r="D49" s="14"/>
      <c r="E49" s="14"/>
      <c r="F49" s="14"/>
      <c r="G49" s="830"/>
      <c r="H49" s="809"/>
      <c r="I49" s="325" t="s">
        <v>539</v>
      </c>
      <c r="J49" s="13">
        <v>13740000</v>
      </c>
      <c r="K49" s="13">
        <v>12620000</v>
      </c>
      <c r="L49" s="13">
        <f>SUM(J49-K49)</f>
        <v>1120000</v>
      </c>
    </row>
    <row r="50" spans="1:12" ht="24.95" customHeight="1" x14ac:dyDescent="0.15">
      <c r="A50" s="809"/>
      <c r="B50" s="809"/>
      <c r="C50" s="826"/>
      <c r="D50" s="14"/>
      <c r="E50" s="14"/>
      <c r="F50" s="14"/>
      <c r="G50" s="830"/>
      <c r="H50" s="326" t="s">
        <v>538</v>
      </c>
      <c r="I50" s="807" t="s">
        <v>6</v>
      </c>
      <c r="J50" s="13">
        <f>SUM(J51:J51)</f>
        <v>18400000</v>
      </c>
      <c r="K50" s="13">
        <f>SUM(K51:K51)</f>
        <v>10255890</v>
      </c>
      <c r="L50" s="13">
        <f>SUM(L51:L51)</f>
        <v>8144110</v>
      </c>
    </row>
    <row r="51" spans="1:12" ht="24.95" customHeight="1" x14ac:dyDescent="0.15">
      <c r="A51" s="809"/>
      <c r="B51" s="809"/>
      <c r="C51" s="826"/>
      <c r="D51" s="14"/>
      <c r="E51" s="14"/>
      <c r="F51" s="14"/>
      <c r="G51" s="830"/>
      <c r="H51" s="809"/>
      <c r="I51" s="325" t="s">
        <v>537</v>
      </c>
      <c r="J51" s="13">
        <v>18400000</v>
      </c>
      <c r="K51" s="13">
        <v>10255890</v>
      </c>
      <c r="L51" s="13">
        <f>SUM(J51-K51)</f>
        <v>8144110</v>
      </c>
    </row>
    <row r="52" spans="1:12" ht="24.95" customHeight="1" x14ac:dyDescent="0.15">
      <c r="A52" s="809"/>
      <c r="B52" s="809"/>
      <c r="C52" s="826"/>
      <c r="D52" s="14"/>
      <c r="E52" s="14"/>
      <c r="F52" s="14"/>
      <c r="G52" s="830"/>
      <c r="H52" s="326" t="s">
        <v>536</v>
      </c>
      <c r="I52" s="807" t="s">
        <v>6</v>
      </c>
      <c r="J52" s="13">
        <f>SUM(J53:J54)</f>
        <v>3966413560</v>
      </c>
      <c r="K52" s="13">
        <f>SUM(K53:K54)</f>
        <v>3174319130</v>
      </c>
      <c r="L52" s="13">
        <f>SUM(L53:L54)</f>
        <v>792094430</v>
      </c>
    </row>
    <row r="53" spans="1:12" ht="24.95" customHeight="1" x14ac:dyDescent="0.15">
      <c r="A53" s="809"/>
      <c r="B53" s="809"/>
      <c r="C53" s="826"/>
      <c r="D53" s="14"/>
      <c r="E53" s="14"/>
      <c r="F53" s="14"/>
      <c r="G53" s="831"/>
      <c r="H53" s="832"/>
      <c r="I53" s="326" t="s">
        <v>535</v>
      </c>
      <c r="J53" s="13">
        <v>3727176280</v>
      </c>
      <c r="K53" s="13">
        <v>2948171450</v>
      </c>
      <c r="L53" s="13">
        <f>SUM(J53-K53)</f>
        <v>779004830</v>
      </c>
    </row>
    <row r="54" spans="1:12" ht="24.95" customHeight="1" x14ac:dyDescent="0.15">
      <c r="A54" s="809"/>
      <c r="B54" s="809"/>
      <c r="C54" s="826"/>
      <c r="D54" s="14"/>
      <c r="E54" s="14"/>
      <c r="F54" s="14"/>
      <c r="G54" s="831"/>
      <c r="H54" s="815"/>
      <c r="I54" s="326" t="s">
        <v>534</v>
      </c>
      <c r="J54" s="13">
        <v>239237280</v>
      </c>
      <c r="K54" s="13">
        <v>226147680</v>
      </c>
      <c r="L54" s="13">
        <f>SUM(J54-K54)</f>
        <v>13089600</v>
      </c>
    </row>
    <row r="55" spans="1:12" ht="24.95" customHeight="1" x14ac:dyDescent="0.15">
      <c r="A55" s="809"/>
      <c r="B55" s="809"/>
      <c r="C55" s="826"/>
      <c r="D55" s="14"/>
      <c r="E55" s="14"/>
      <c r="F55" s="14"/>
      <c r="G55" s="810"/>
      <c r="H55" s="326" t="s">
        <v>533</v>
      </c>
      <c r="I55" s="807" t="s">
        <v>6</v>
      </c>
      <c r="J55" s="13">
        <f>SUM(J56:J63)</f>
        <v>0</v>
      </c>
      <c r="K55" s="13">
        <f>SUM(K56:K63)</f>
        <v>12383670</v>
      </c>
      <c r="L55" s="13">
        <f>SUM(L56:L63)</f>
        <v>-12383670</v>
      </c>
    </row>
    <row r="56" spans="1:12" ht="24.95" customHeight="1" x14ac:dyDescent="0.15">
      <c r="A56" s="809"/>
      <c r="B56" s="809"/>
      <c r="C56" s="826"/>
      <c r="D56" s="14"/>
      <c r="E56" s="14"/>
      <c r="F56" s="14"/>
      <c r="G56" s="810"/>
      <c r="H56" s="809"/>
      <c r="I56" s="326" t="s">
        <v>1083</v>
      </c>
      <c r="J56" s="13">
        <v>0</v>
      </c>
      <c r="K56" s="13">
        <v>3000000</v>
      </c>
      <c r="L56" s="13">
        <f t="shared" ref="L56:L63" si="3">SUM(J56-K56)</f>
        <v>-3000000</v>
      </c>
    </row>
    <row r="57" spans="1:12" ht="24.95" customHeight="1" x14ac:dyDescent="0.15">
      <c r="A57" s="809"/>
      <c r="B57" s="809"/>
      <c r="C57" s="826"/>
      <c r="D57" s="14"/>
      <c r="E57" s="14"/>
      <c r="F57" s="14"/>
      <c r="G57" s="810"/>
      <c r="H57" s="809"/>
      <c r="I57" s="326" t="s">
        <v>1084</v>
      </c>
      <c r="J57" s="13">
        <v>0</v>
      </c>
      <c r="K57" s="13">
        <v>1045300</v>
      </c>
      <c r="L57" s="13">
        <f t="shared" si="3"/>
        <v>-1045300</v>
      </c>
    </row>
    <row r="58" spans="1:12" ht="24.95" customHeight="1" x14ac:dyDescent="0.15">
      <c r="A58" s="809"/>
      <c r="B58" s="809"/>
      <c r="C58" s="826"/>
      <c r="D58" s="14"/>
      <c r="E58" s="14"/>
      <c r="F58" s="14"/>
      <c r="G58" s="810"/>
      <c r="H58" s="809"/>
      <c r="I58" s="326" t="s">
        <v>1085</v>
      </c>
      <c r="J58" s="13">
        <v>0</v>
      </c>
      <c r="K58" s="13">
        <v>2086900</v>
      </c>
      <c r="L58" s="13">
        <f t="shared" si="3"/>
        <v>-2086900</v>
      </c>
    </row>
    <row r="59" spans="1:12" ht="24.95" customHeight="1" x14ac:dyDescent="0.15">
      <c r="A59" s="809"/>
      <c r="B59" s="809"/>
      <c r="C59" s="826"/>
      <c r="D59" s="14"/>
      <c r="E59" s="14"/>
      <c r="F59" s="14"/>
      <c r="G59" s="810"/>
      <c r="H59" s="809"/>
      <c r="I59" s="326" t="s">
        <v>1086</v>
      </c>
      <c r="J59" s="13">
        <v>0</v>
      </c>
      <c r="K59" s="13">
        <v>1300400</v>
      </c>
      <c r="L59" s="13">
        <f t="shared" si="3"/>
        <v>-1300400</v>
      </c>
    </row>
    <row r="60" spans="1:12" ht="24.95" customHeight="1" x14ac:dyDescent="0.15">
      <c r="A60" s="809"/>
      <c r="B60" s="809"/>
      <c r="C60" s="826"/>
      <c r="D60" s="14"/>
      <c r="E60" s="14"/>
      <c r="F60" s="14"/>
      <c r="G60" s="810"/>
      <c r="H60" s="809"/>
      <c r="I60" s="326" t="s">
        <v>1087</v>
      </c>
      <c r="J60" s="13">
        <v>0</v>
      </c>
      <c r="K60" s="13">
        <v>1000000</v>
      </c>
      <c r="L60" s="13">
        <f t="shared" si="3"/>
        <v>-1000000</v>
      </c>
    </row>
    <row r="61" spans="1:12" ht="24.95" customHeight="1" x14ac:dyDescent="0.15">
      <c r="A61" s="809"/>
      <c r="B61" s="809"/>
      <c r="C61" s="826"/>
      <c r="D61" s="14"/>
      <c r="E61" s="14"/>
      <c r="F61" s="14"/>
      <c r="G61" s="810"/>
      <c r="H61" s="809"/>
      <c r="I61" s="326" t="s">
        <v>1088</v>
      </c>
      <c r="J61" s="13">
        <v>0</v>
      </c>
      <c r="K61" s="13">
        <v>300000</v>
      </c>
      <c r="L61" s="13">
        <f t="shared" si="3"/>
        <v>-300000</v>
      </c>
    </row>
    <row r="62" spans="1:12" ht="24.95" customHeight="1" x14ac:dyDescent="0.15">
      <c r="A62" s="809"/>
      <c r="B62" s="809"/>
      <c r="C62" s="826"/>
      <c r="D62" s="14"/>
      <c r="E62" s="14"/>
      <c r="F62" s="14"/>
      <c r="G62" s="810"/>
      <c r="H62" s="809"/>
      <c r="I62" s="326" t="s">
        <v>1089</v>
      </c>
      <c r="J62" s="13">
        <v>0</v>
      </c>
      <c r="K62" s="13">
        <v>2295070</v>
      </c>
      <c r="L62" s="13">
        <f t="shared" si="3"/>
        <v>-2295070</v>
      </c>
    </row>
    <row r="63" spans="1:12" ht="24.95" customHeight="1" x14ac:dyDescent="0.15">
      <c r="A63" s="809"/>
      <c r="B63" s="809"/>
      <c r="C63" s="826"/>
      <c r="D63" s="14"/>
      <c r="E63" s="14"/>
      <c r="F63" s="14"/>
      <c r="G63" s="810"/>
      <c r="H63" s="809"/>
      <c r="I63" s="326" t="s">
        <v>1090</v>
      </c>
      <c r="J63" s="13">
        <v>0</v>
      </c>
      <c r="K63" s="13">
        <v>1356000</v>
      </c>
      <c r="L63" s="13">
        <f t="shared" si="3"/>
        <v>-1356000</v>
      </c>
    </row>
    <row r="64" spans="1:12" ht="24.95" customHeight="1" x14ac:dyDescent="0.15">
      <c r="A64" s="809"/>
      <c r="B64" s="809"/>
      <c r="C64" s="826"/>
      <c r="D64" s="14"/>
      <c r="E64" s="14"/>
      <c r="F64" s="14"/>
      <c r="G64" s="805" t="s">
        <v>1091</v>
      </c>
      <c r="H64" s="833" t="s">
        <v>5</v>
      </c>
      <c r="I64" s="834"/>
      <c r="J64" s="16">
        <f t="shared" ref="J64:L65" si="4">SUM(J65)</f>
        <v>0</v>
      </c>
      <c r="K64" s="16">
        <f t="shared" si="4"/>
        <v>0</v>
      </c>
      <c r="L64" s="16">
        <f t="shared" si="4"/>
        <v>0</v>
      </c>
    </row>
    <row r="65" spans="1:12" ht="24.95" customHeight="1" x14ac:dyDescent="0.15">
      <c r="A65" s="809"/>
      <c r="B65" s="809"/>
      <c r="C65" s="826"/>
      <c r="D65" s="14"/>
      <c r="E65" s="14"/>
      <c r="F65" s="14"/>
      <c r="G65" s="808"/>
      <c r="H65" s="345" t="s">
        <v>1092</v>
      </c>
      <c r="I65" s="807" t="s">
        <v>6</v>
      </c>
      <c r="J65" s="13">
        <f t="shared" si="4"/>
        <v>0</v>
      </c>
      <c r="K65" s="13">
        <f t="shared" si="4"/>
        <v>0</v>
      </c>
      <c r="L65" s="13">
        <f t="shared" si="4"/>
        <v>0</v>
      </c>
    </row>
    <row r="66" spans="1:12" ht="24.95" customHeight="1" x14ac:dyDescent="0.15">
      <c r="A66" s="809"/>
      <c r="B66" s="809"/>
      <c r="C66" s="826"/>
      <c r="D66" s="14"/>
      <c r="E66" s="14"/>
      <c r="F66" s="14"/>
      <c r="G66" s="816"/>
      <c r="H66" s="812"/>
      <c r="I66" s="812" t="s">
        <v>1093</v>
      </c>
      <c r="J66" s="9">
        <v>0</v>
      </c>
      <c r="K66" s="9">
        <v>0</v>
      </c>
      <c r="L66" s="13">
        <f>SUM(J66-K66)</f>
        <v>0</v>
      </c>
    </row>
    <row r="67" spans="1:12" ht="24.95" customHeight="1" x14ac:dyDescent="0.15">
      <c r="A67" s="809"/>
      <c r="B67" s="809"/>
      <c r="C67" s="826"/>
      <c r="D67" s="14"/>
      <c r="E67" s="14"/>
      <c r="F67" s="14"/>
      <c r="G67" s="805" t="s">
        <v>1094</v>
      </c>
      <c r="H67" s="833" t="s">
        <v>5</v>
      </c>
      <c r="I67" s="834"/>
      <c r="J67" s="16">
        <f>SUM(J68)</f>
        <v>0</v>
      </c>
      <c r="K67" s="16">
        <f>SUM(K68)</f>
        <v>0</v>
      </c>
      <c r="L67" s="16">
        <f>SUM(L68)</f>
        <v>0</v>
      </c>
    </row>
    <row r="68" spans="1:12" ht="24.95" customHeight="1" x14ac:dyDescent="0.15">
      <c r="A68" s="809"/>
      <c r="B68" s="809"/>
      <c r="C68" s="826"/>
      <c r="D68" s="14"/>
      <c r="E68" s="14"/>
      <c r="F68" s="14"/>
      <c r="G68" s="808"/>
      <c r="H68" s="345" t="s">
        <v>1095</v>
      </c>
      <c r="I68" s="807" t="s">
        <v>6</v>
      </c>
      <c r="J68" s="13">
        <f>SUM(J69:J70)</f>
        <v>0</v>
      </c>
      <c r="K68" s="13">
        <f>SUM(K69:K70)</f>
        <v>0</v>
      </c>
      <c r="L68" s="13">
        <f>SUM(L69:L70)</f>
        <v>0</v>
      </c>
    </row>
    <row r="69" spans="1:12" ht="24.95" customHeight="1" x14ac:dyDescent="0.15">
      <c r="A69" s="814"/>
      <c r="B69" s="814"/>
      <c r="C69" s="827"/>
      <c r="D69" s="15"/>
      <c r="E69" s="15"/>
      <c r="F69" s="15"/>
      <c r="G69" s="816"/>
      <c r="H69" s="812"/>
      <c r="I69" s="812" t="s">
        <v>1096</v>
      </c>
      <c r="J69" s="9">
        <v>0</v>
      </c>
      <c r="K69" s="9">
        <v>0</v>
      </c>
      <c r="L69" s="13">
        <f>SUM(J69-K69)</f>
        <v>0</v>
      </c>
    </row>
    <row r="70" spans="1:12" ht="24.95" customHeight="1" x14ac:dyDescent="0.15">
      <c r="A70" s="806"/>
      <c r="B70" s="806"/>
      <c r="C70" s="828"/>
      <c r="D70" s="17"/>
      <c r="E70" s="17"/>
      <c r="F70" s="17"/>
      <c r="G70" s="92"/>
      <c r="H70" s="812"/>
      <c r="I70" s="812" t="s">
        <v>1097</v>
      </c>
      <c r="J70" s="9">
        <v>0</v>
      </c>
      <c r="K70" s="9">
        <v>0</v>
      </c>
      <c r="L70" s="13">
        <f>SUM(J70-K70)</f>
        <v>0</v>
      </c>
    </row>
    <row r="71" spans="1:12" ht="24.95" customHeight="1" x14ac:dyDescent="0.15">
      <c r="A71" s="809"/>
      <c r="B71" s="809"/>
      <c r="C71" s="826"/>
      <c r="D71" s="14"/>
      <c r="E71" s="14"/>
      <c r="F71" s="14"/>
      <c r="G71" s="805" t="s">
        <v>224</v>
      </c>
      <c r="H71" s="833" t="s">
        <v>5</v>
      </c>
      <c r="I71" s="834"/>
      <c r="J71" s="16">
        <f t="shared" ref="J71:L72" si="5">SUM(J72)</f>
        <v>2888250</v>
      </c>
      <c r="K71" s="16">
        <f t="shared" si="5"/>
        <v>1973740</v>
      </c>
      <c r="L71" s="16">
        <f t="shared" si="5"/>
        <v>914510</v>
      </c>
    </row>
    <row r="72" spans="1:12" ht="24.95" customHeight="1" x14ac:dyDescent="0.15">
      <c r="A72" s="809"/>
      <c r="B72" s="809"/>
      <c r="C72" s="826"/>
      <c r="D72" s="14"/>
      <c r="E72" s="14"/>
      <c r="F72" s="14"/>
      <c r="G72" s="808"/>
      <c r="H72" s="345" t="s">
        <v>223</v>
      </c>
      <c r="I72" s="807" t="s">
        <v>6</v>
      </c>
      <c r="J72" s="13">
        <f t="shared" si="5"/>
        <v>2888250</v>
      </c>
      <c r="K72" s="13">
        <f t="shared" si="5"/>
        <v>1973740</v>
      </c>
      <c r="L72" s="13">
        <f t="shared" si="5"/>
        <v>914510</v>
      </c>
    </row>
    <row r="73" spans="1:12" ht="24.95" customHeight="1" x14ac:dyDescent="0.15">
      <c r="A73" s="809"/>
      <c r="B73" s="809"/>
      <c r="C73" s="826"/>
      <c r="D73" s="14"/>
      <c r="E73" s="14"/>
      <c r="F73" s="14"/>
      <c r="G73" s="816"/>
      <c r="H73" s="811"/>
      <c r="I73" s="812" t="s">
        <v>222</v>
      </c>
      <c r="J73" s="9">
        <v>2888250</v>
      </c>
      <c r="K73" s="9">
        <v>1973740</v>
      </c>
      <c r="L73" s="13">
        <f>SUM(J73-K73)</f>
        <v>914510</v>
      </c>
    </row>
    <row r="74" spans="1:12" ht="24.95" customHeight="1" x14ac:dyDescent="0.15">
      <c r="A74" s="809"/>
      <c r="B74" s="809"/>
      <c r="C74" s="826"/>
      <c r="D74" s="14"/>
      <c r="E74" s="14"/>
      <c r="F74" s="14"/>
      <c r="G74" s="805" t="s">
        <v>221</v>
      </c>
      <c r="H74" s="833" t="s">
        <v>5</v>
      </c>
      <c r="I74" s="834"/>
      <c r="J74" s="16">
        <f>SUM(J75)</f>
        <v>306695676</v>
      </c>
      <c r="K74" s="16">
        <f>SUM(K75)</f>
        <v>400415740</v>
      </c>
      <c r="L74" s="16">
        <f>SUM(L75)</f>
        <v>-93720064</v>
      </c>
    </row>
    <row r="75" spans="1:12" ht="24.95" customHeight="1" x14ac:dyDescent="0.15">
      <c r="A75" s="809"/>
      <c r="B75" s="809"/>
      <c r="C75" s="826"/>
      <c r="D75" s="14"/>
      <c r="E75" s="14"/>
      <c r="F75" s="14"/>
      <c r="G75" s="808"/>
      <c r="H75" s="345" t="s">
        <v>225</v>
      </c>
      <c r="I75" s="807" t="s">
        <v>1098</v>
      </c>
      <c r="J75" s="13">
        <f>SUM(J76:J77)</f>
        <v>306695676</v>
      </c>
      <c r="K75" s="13">
        <f>SUM(K76:K77)</f>
        <v>400415740</v>
      </c>
      <c r="L75" s="13">
        <f>SUM(L76:L77)</f>
        <v>-93720064</v>
      </c>
    </row>
    <row r="76" spans="1:12" ht="24.95" customHeight="1" x14ac:dyDescent="0.15">
      <c r="A76" s="809"/>
      <c r="B76" s="809"/>
      <c r="C76" s="826"/>
      <c r="D76" s="14"/>
      <c r="E76" s="14"/>
      <c r="F76" s="14"/>
      <c r="G76" s="810"/>
      <c r="H76" s="806"/>
      <c r="I76" s="812" t="s">
        <v>1099</v>
      </c>
      <c r="J76" s="13">
        <v>46145676</v>
      </c>
      <c r="K76" s="13">
        <v>18237748</v>
      </c>
      <c r="L76" s="13">
        <f>SUM(J76-K76)</f>
        <v>27907928</v>
      </c>
    </row>
    <row r="77" spans="1:12" ht="24.95" customHeight="1" x14ac:dyDescent="0.15">
      <c r="A77" s="814"/>
      <c r="B77" s="814"/>
      <c r="C77" s="835"/>
      <c r="D77" s="836"/>
      <c r="E77" s="836"/>
      <c r="F77" s="836"/>
      <c r="G77" s="816"/>
      <c r="H77" s="817"/>
      <c r="I77" s="812" t="s">
        <v>220</v>
      </c>
      <c r="J77" s="9">
        <v>260550000</v>
      </c>
      <c r="K77" s="9">
        <v>382177992</v>
      </c>
      <c r="L77" s="13">
        <f>SUM(J77-K77)</f>
        <v>-121627992</v>
      </c>
    </row>
  </sheetData>
  <sheetProtection sheet="1" objects="1" scenarios="1"/>
  <mergeCells count="23">
    <mergeCell ref="B16:C16"/>
    <mergeCell ref="A1:L1"/>
    <mergeCell ref="A2:L2"/>
    <mergeCell ref="A4:C4"/>
    <mergeCell ref="D4:D5"/>
    <mergeCell ref="E4:E5"/>
    <mergeCell ref="F4:F5"/>
    <mergeCell ref="G4:I4"/>
    <mergeCell ref="J4:J5"/>
    <mergeCell ref="K4:K5"/>
    <mergeCell ref="L4:L5"/>
    <mergeCell ref="A6:C6"/>
    <mergeCell ref="G6:I6"/>
    <mergeCell ref="B7:C7"/>
    <mergeCell ref="H7:I7"/>
    <mergeCell ref="B13:C13"/>
    <mergeCell ref="B38:C38"/>
    <mergeCell ref="B22:C22"/>
    <mergeCell ref="B26:C26"/>
    <mergeCell ref="H27:I27"/>
    <mergeCell ref="B30:C30"/>
    <mergeCell ref="H32:I32"/>
    <mergeCell ref="B34:C34"/>
  </mergeCells>
  <phoneticPr fontId="26" type="noConversion"/>
  <printOptions horizontalCentered="1"/>
  <pageMargins left="0.39370078740157483" right="0.39370078740157483" top="0.59055118110236227" bottom="0.59055118110236227" header="0.59055118110236227" footer="0.59055118110236227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ABFBD-847F-499A-80FC-4E1E46BFE7A3}">
  <sheetPr codeName="Sheet5"/>
  <dimension ref="A1:AA129"/>
  <sheetViews>
    <sheetView view="pageBreakPreview" zoomScale="70" zoomScaleSheetLayoutView="70" workbookViewId="0">
      <selection activeCell="V26" sqref="V26"/>
    </sheetView>
  </sheetViews>
  <sheetFormatPr defaultColWidth="8.88671875" defaultRowHeight="12" x14ac:dyDescent="0.15"/>
  <cols>
    <col min="1" max="2" width="9.77734375" style="387" customWidth="1"/>
    <col min="3" max="4" width="12.77734375" style="115" customWidth="1"/>
    <col min="5" max="5" width="12.77734375" style="88" customWidth="1"/>
    <col min="6" max="6" width="12.77734375" style="115" customWidth="1"/>
    <col min="7" max="7" width="17.77734375" style="352" customWidth="1"/>
    <col min="8" max="8" width="8.77734375" style="300" customWidth="1"/>
    <col min="9" max="9" width="1.77734375" style="300" customWidth="1"/>
    <col min="10" max="10" width="4.77734375" style="300" customWidth="1"/>
    <col min="11" max="11" width="1.77734375" style="386" customWidth="1"/>
    <col min="12" max="12" width="4.77734375" style="352" customWidth="1"/>
    <col min="13" max="13" width="1.77734375" style="385" customWidth="1"/>
    <col min="14" max="14" width="10.77734375" style="384" customWidth="1"/>
    <col min="15" max="18" width="9.77734375" style="272" hidden="1" customWidth="1"/>
    <col min="19" max="22" width="9.77734375" style="272" customWidth="1"/>
    <col min="23" max="23" width="11.77734375" style="272" hidden="1" customWidth="1"/>
    <col min="24" max="25" width="20.77734375" style="137" hidden="1" customWidth="1"/>
    <col min="26" max="26" width="10.77734375" style="137" hidden="1" customWidth="1"/>
    <col min="27" max="27" width="0" style="134" hidden="1" customWidth="1"/>
    <col min="28" max="16384" width="8.88671875" style="115"/>
  </cols>
  <sheetData>
    <row r="1" spans="1:27" ht="30" customHeight="1" x14ac:dyDescent="0.15">
      <c r="A1" s="938" t="s">
        <v>620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270"/>
      <c r="P1" s="271"/>
      <c r="Q1" s="271"/>
      <c r="R1" s="271"/>
      <c r="S1" s="271"/>
      <c r="T1" s="271"/>
      <c r="U1" s="271"/>
      <c r="V1" s="271"/>
    </row>
    <row r="2" spans="1:27" ht="15" customHeight="1" x14ac:dyDescent="0.15">
      <c r="A2" s="443"/>
      <c r="B2" s="443"/>
      <c r="C2" s="442"/>
      <c r="D2" s="442"/>
      <c r="E2" s="442"/>
      <c r="F2" s="442"/>
      <c r="G2" s="440"/>
      <c r="H2" s="298"/>
      <c r="I2" s="298"/>
      <c r="J2" s="298"/>
      <c r="K2" s="441"/>
      <c r="L2" s="440"/>
      <c r="M2" s="439"/>
      <c r="N2" s="438"/>
    </row>
    <row r="3" spans="1:27" ht="24.95" customHeight="1" x14ac:dyDescent="0.15">
      <c r="A3" s="328"/>
      <c r="B3" s="328"/>
      <c r="C3" s="313"/>
      <c r="D3" s="311"/>
      <c r="E3" s="81"/>
      <c r="F3" s="311"/>
      <c r="G3" s="437"/>
      <c r="H3" s="299"/>
      <c r="I3" s="299"/>
      <c r="K3" s="436"/>
      <c r="L3" s="436"/>
      <c r="M3" s="435"/>
      <c r="N3" s="434"/>
      <c r="V3" s="135" t="s">
        <v>15</v>
      </c>
    </row>
    <row r="4" spans="1:27" ht="20.100000000000001" customHeight="1" x14ac:dyDescent="0.15">
      <c r="A4" s="934" t="s">
        <v>16</v>
      </c>
      <c r="B4" s="935"/>
      <c r="C4" s="936"/>
      <c r="D4" s="914" t="s">
        <v>621</v>
      </c>
      <c r="E4" s="914" t="s">
        <v>622</v>
      </c>
      <c r="F4" s="914" t="s">
        <v>108</v>
      </c>
      <c r="G4" s="922" t="s">
        <v>17</v>
      </c>
      <c r="H4" s="923"/>
      <c r="I4" s="923"/>
      <c r="J4" s="923"/>
      <c r="K4" s="923"/>
      <c r="L4" s="923"/>
      <c r="M4" s="923"/>
      <c r="N4" s="923"/>
      <c r="O4" s="923"/>
      <c r="P4" s="923"/>
      <c r="Q4" s="923"/>
      <c r="R4" s="923"/>
      <c r="S4" s="923"/>
      <c r="T4" s="923"/>
      <c r="U4" s="923"/>
      <c r="V4" s="924"/>
      <c r="W4" s="918" t="s">
        <v>11</v>
      </c>
      <c r="X4" s="920" t="s">
        <v>39</v>
      </c>
      <c r="Y4" s="920" t="s">
        <v>48</v>
      </c>
      <c r="Z4" s="920" t="s">
        <v>18</v>
      </c>
    </row>
    <row r="5" spans="1:27" ht="20.100000000000001" customHeight="1" x14ac:dyDescent="0.15">
      <c r="A5" s="359" t="s">
        <v>153</v>
      </c>
      <c r="B5" s="359" t="s">
        <v>154</v>
      </c>
      <c r="C5" s="359" t="s">
        <v>155</v>
      </c>
      <c r="D5" s="915"/>
      <c r="E5" s="915"/>
      <c r="F5" s="916"/>
      <c r="G5" s="922" t="s">
        <v>156</v>
      </c>
      <c r="H5" s="923"/>
      <c r="I5" s="923"/>
      <c r="J5" s="923"/>
      <c r="K5" s="923"/>
      <c r="L5" s="923"/>
      <c r="M5" s="923"/>
      <c r="N5" s="924"/>
      <c r="O5" s="177" t="s">
        <v>19</v>
      </c>
      <c r="P5" s="177" t="s">
        <v>20</v>
      </c>
      <c r="Q5" s="177" t="s">
        <v>21</v>
      </c>
      <c r="R5" s="177" t="s">
        <v>22</v>
      </c>
      <c r="S5" s="360" t="s">
        <v>23</v>
      </c>
      <c r="T5" s="360" t="s">
        <v>24</v>
      </c>
      <c r="U5" s="360" t="s">
        <v>14</v>
      </c>
      <c r="V5" s="360" t="s">
        <v>25</v>
      </c>
      <c r="W5" s="919"/>
      <c r="X5" s="921"/>
      <c r="Y5" s="921"/>
      <c r="Z5" s="921"/>
    </row>
    <row r="6" spans="1:27" ht="20.100000000000001" customHeight="1" x14ac:dyDescent="0.15">
      <c r="A6" s="934" t="s">
        <v>157</v>
      </c>
      <c r="B6" s="935"/>
      <c r="C6" s="936"/>
      <c r="D6" s="53">
        <f>SUM(D7+D20+D80+D86+D92+D114)</f>
        <v>5474794916</v>
      </c>
      <c r="E6" s="53">
        <f>SUM(E7+E20+E80+E86+E92+E114)</f>
        <v>4636073410</v>
      </c>
      <c r="F6" s="53">
        <f>SUM(F7+F20+F80+F86+F92+F114)</f>
        <v>838721506</v>
      </c>
      <c r="G6" s="329"/>
      <c r="H6" s="937"/>
      <c r="I6" s="937"/>
      <c r="J6" s="937"/>
      <c r="K6" s="330"/>
      <c r="L6" s="330"/>
      <c r="M6" s="327"/>
      <c r="N6" s="331"/>
      <c r="O6" s="53">
        <f t="shared" ref="O6:W6" si="0">SUM(O7+O20+O80+O86+O92+O114)</f>
        <v>1053468300</v>
      </c>
      <c r="P6" s="53">
        <f t="shared" si="0"/>
        <v>1841790395</v>
      </c>
      <c r="Q6" s="53">
        <f t="shared" si="0"/>
        <v>1226509235</v>
      </c>
      <c r="R6" s="53">
        <f t="shared" si="0"/>
        <v>0</v>
      </c>
      <c r="S6" s="53">
        <f t="shared" si="0"/>
        <v>4121767930</v>
      </c>
      <c r="T6" s="53">
        <f t="shared" si="0"/>
        <v>19638335</v>
      </c>
      <c r="U6" s="53">
        <f t="shared" si="0"/>
        <v>7606850</v>
      </c>
      <c r="V6" s="53">
        <f t="shared" si="0"/>
        <v>1325781801</v>
      </c>
      <c r="W6" s="53">
        <f t="shared" si="0"/>
        <v>5474794916</v>
      </c>
      <c r="X6" s="149"/>
      <c r="Y6" s="231"/>
      <c r="Z6" s="149"/>
      <c r="AA6" s="115"/>
    </row>
    <row r="7" spans="1:27" ht="20.100000000000001" customHeight="1" x14ac:dyDescent="0.15">
      <c r="A7" s="82" t="s">
        <v>77</v>
      </c>
      <c r="B7" s="931" t="s">
        <v>5</v>
      </c>
      <c r="C7" s="932"/>
      <c r="D7" s="20">
        <f>SUM(D8)</f>
        <v>1273324900</v>
      </c>
      <c r="E7" s="20">
        <f>SUM(E8)</f>
        <v>969120700</v>
      </c>
      <c r="F7" s="20">
        <f>SUM(F8)</f>
        <v>304204200</v>
      </c>
      <c r="G7" s="174"/>
      <c r="H7" s="928"/>
      <c r="I7" s="928"/>
      <c r="J7" s="928"/>
      <c r="K7" s="332"/>
      <c r="L7" s="333"/>
      <c r="M7" s="334"/>
      <c r="N7" s="335"/>
      <c r="O7" s="150">
        <f t="shared" ref="O7:W7" si="1">SUM(O8)</f>
        <v>0</v>
      </c>
      <c r="P7" s="150">
        <f t="shared" si="1"/>
        <v>0</v>
      </c>
      <c r="Q7" s="150">
        <f t="shared" si="1"/>
        <v>0</v>
      </c>
      <c r="R7" s="150">
        <f t="shared" si="1"/>
        <v>0</v>
      </c>
      <c r="S7" s="150">
        <f t="shared" si="1"/>
        <v>0</v>
      </c>
      <c r="T7" s="150">
        <f t="shared" si="1"/>
        <v>0</v>
      </c>
      <c r="U7" s="150">
        <f t="shared" si="1"/>
        <v>0</v>
      </c>
      <c r="V7" s="150">
        <f t="shared" si="1"/>
        <v>1273324900</v>
      </c>
      <c r="W7" s="150">
        <f t="shared" si="1"/>
        <v>1273324900</v>
      </c>
      <c r="X7" s="151"/>
      <c r="Y7" s="361"/>
      <c r="Z7" s="151"/>
      <c r="AA7" s="115"/>
    </row>
    <row r="8" spans="1:27" ht="20.100000000000001" customHeight="1" x14ac:dyDescent="0.15">
      <c r="A8" s="412"/>
      <c r="B8" s="409" t="s">
        <v>158</v>
      </c>
      <c r="C8" s="408" t="s">
        <v>6</v>
      </c>
      <c r="D8" s="13">
        <f>SUM(D9+D12+D14+D16)</f>
        <v>1273324900</v>
      </c>
      <c r="E8" s="13">
        <f>SUM(E9+E12+E14+E16)</f>
        <v>969120700</v>
      </c>
      <c r="F8" s="13">
        <f>SUM(F9+F12+F14+F16)</f>
        <v>304204200</v>
      </c>
      <c r="G8" s="404"/>
      <c r="H8" s="917"/>
      <c r="I8" s="917"/>
      <c r="J8" s="917"/>
      <c r="K8" s="427"/>
      <c r="L8" s="426"/>
      <c r="M8" s="425"/>
      <c r="N8" s="424"/>
      <c r="O8" s="13">
        <f t="shared" ref="O8:W8" si="2">SUM(O9+O12+O14+O16)</f>
        <v>0</v>
      </c>
      <c r="P8" s="13">
        <f t="shared" si="2"/>
        <v>0</v>
      </c>
      <c r="Q8" s="13">
        <f t="shared" si="2"/>
        <v>0</v>
      </c>
      <c r="R8" s="13">
        <f t="shared" si="2"/>
        <v>0</v>
      </c>
      <c r="S8" s="13">
        <f t="shared" si="2"/>
        <v>0</v>
      </c>
      <c r="T8" s="13">
        <f t="shared" si="2"/>
        <v>0</v>
      </c>
      <c r="U8" s="13">
        <f t="shared" si="2"/>
        <v>0</v>
      </c>
      <c r="V8" s="13">
        <f t="shared" si="2"/>
        <v>1273324900</v>
      </c>
      <c r="W8" s="13">
        <f t="shared" si="2"/>
        <v>1273324900</v>
      </c>
      <c r="X8" s="163"/>
      <c r="Y8" s="179"/>
      <c r="Z8" s="163"/>
      <c r="AA8" s="115"/>
    </row>
    <row r="9" spans="1:27" ht="20.100000000000001" customHeight="1" x14ac:dyDescent="0.15">
      <c r="A9" s="412"/>
      <c r="B9" s="412"/>
      <c r="C9" s="345" t="s">
        <v>555</v>
      </c>
      <c r="D9" s="13">
        <f>SUM(N10:N11)</f>
        <v>16824000</v>
      </c>
      <c r="E9" s="13">
        <v>1230000</v>
      </c>
      <c r="F9" s="13">
        <f>SUM(D9-E9)</f>
        <v>15594000</v>
      </c>
      <c r="G9" s="404"/>
      <c r="H9" s="917"/>
      <c r="I9" s="917"/>
      <c r="J9" s="917"/>
      <c r="K9" s="322"/>
      <c r="L9" s="321"/>
      <c r="M9" s="320"/>
      <c r="N9" s="420"/>
      <c r="O9" s="152">
        <f t="shared" ref="O9:W9" si="3">SUM(O10:O11)</f>
        <v>0</v>
      </c>
      <c r="P9" s="152">
        <f t="shared" si="3"/>
        <v>0</v>
      </c>
      <c r="Q9" s="152">
        <f t="shared" si="3"/>
        <v>0</v>
      </c>
      <c r="R9" s="152">
        <f t="shared" si="3"/>
        <v>0</v>
      </c>
      <c r="S9" s="152">
        <f t="shared" si="3"/>
        <v>0</v>
      </c>
      <c r="T9" s="152">
        <f t="shared" si="3"/>
        <v>0</v>
      </c>
      <c r="U9" s="152">
        <f t="shared" si="3"/>
        <v>0</v>
      </c>
      <c r="V9" s="152">
        <f t="shared" si="3"/>
        <v>16824000</v>
      </c>
      <c r="W9" s="152">
        <f t="shared" si="3"/>
        <v>16824000</v>
      </c>
      <c r="X9" s="163"/>
      <c r="Y9" s="179"/>
      <c r="Z9" s="163"/>
      <c r="AA9" s="115"/>
    </row>
    <row r="10" spans="1:27" ht="20.100000000000001" customHeight="1" x14ac:dyDescent="0.15">
      <c r="A10" s="412"/>
      <c r="B10" s="412"/>
      <c r="C10" s="395"/>
      <c r="D10" s="14"/>
      <c r="E10" s="14"/>
      <c r="F10" s="14"/>
      <c r="G10" s="175" t="s">
        <v>613</v>
      </c>
      <c r="H10" s="930">
        <v>45600</v>
      </c>
      <c r="I10" s="930"/>
      <c r="J10" s="930"/>
      <c r="K10" s="459" t="s">
        <v>159</v>
      </c>
      <c r="L10" s="283">
        <v>40</v>
      </c>
      <c r="M10" s="460" t="s">
        <v>4</v>
      </c>
      <c r="N10" s="157">
        <f>SUM(H10*L10)</f>
        <v>1824000</v>
      </c>
      <c r="O10" s="139"/>
      <c r="P10" s="139"/>
      <c r="Q10" s="139"/>
      <c r="R10" s="139">
        <f>IF(Y10="기타보조금",N10*100%,N10*0%)</f>
        <v>0</v>
      </c>
      <c r="S10" s="139">
        <f>SUM(O10:R10)</f>
        <v>0</v>
      </c>
      <c r="T10" s="139">
        <f>IF(Y10="자부담",N10*100%,N10*0%)</f>
        <v>0</v>
      </c>
      <c r="U10" s="139">
        <f>IF(Y10="후원금",N10*100%,N10*0%)</f>
        <v>0</v>
      </c>
      <c r="V10" s="139">
        <f>IF(Y10="수익사업",N10*100%,N10*0%)</f>
        <v>1824000</v>
      </c>
      <c r="W10" s="139">
        <f>SUM(S10:V10)</f>
        <v>1824000</v>
      </c>
      <c r="X10" s="159" t="s">
        <v>616</v>
      </c>
      <c r="Y10" s="178" t="s">
        <v>25</v>
      </c>
      <c r="Z10" s="159" t="s">
        <v>12</v>
      </c>
      <c r="AA10" s="115" t="s">
        <v>667</v>
      </c>
    </row>
    <row r="11" spans="1:27" ht="20.100000000000001" customHeight="1" x14ac:dyDescent="0.15">
      <c r="A11" s="412"/>
      <c r="B11" s="412"/>
      <c r="C11" s="395"/>
      <c r="D11" s="14"/>
      <c r="E11" s="14"/>
      <c r="F11" s="14"/>
      <c r="G11" s="192" t="s">
        <v>160</v>
      </c>
      <c r="H11" s="925">
        <v>30000</v>
      </c>
      <c r="I11" s="925"/>
      <c r="J11" s="925"/>
      <c r="K11" s="459" t="s">
        <v>159</v>
      </c>
      <c r="L11" s="283">
        <v>500</v>
      </c>
      <c r="M11" s="460" t="s">
        <v>4</v>
      </c>
      <c r="N11" s="157">
        <f>SUM(H11*L11)</f>
        <v>15000000</v>
      </c>
      <c r="O11" s="148"/>
      <c r="P11" s="148"/>
      <c r="Q11" s="148"/>
      <c r="R11" s="148">
        <f>IF(Y11="기타보조금",N11*100%,N11*0%)</f>
        <v>0</v>
      </c>
      <c r="S11" s="148">
        <f>SUM(O11:R11)</f>
        <v>0</v>
      </c>
      <c r="T11" s="148">
        <f>IF(Y11="자부담",N11*100%,N11*0%)</f>
        <v>0</v>
      </c>
      <c r="U11" s="148">
        <f>IF(Y11="후원금",N11*100%,N11*0%)</f>
        <v>0</v>
      </c>
      <c r="V11" s="148">
        <f>IF(Y11="수익사업",N11*100%,N11*0%)</f>
        <v>15000000</v>
      </c>
      <c r="W11" s="148">
        <f>SUM(S11:V11)</f>
        <v>15000000</v>
      </c>
      <c r="X11" s="171" t="s">
        <v>65</v>
      </c>
      <c r="Y11" s="314" t="s">
        <v>25</v>
      </c>
      <c r="Z11" s="171" t="s">
        <v>12</v>
      </c>
      <c r="AA11" s="115" t="s">
        <v>667</v>
      </c>
    </row>
    <row r="12" spans="1:27" ht="20.100000000000001" customHeight="1" x14ac:dyDescent="0.15">
      <c r="A12" s="412"/>
      <c r="B12" s="412"/>
      <c r="C12" s="409" t="s">
        <v>161</v>
      </c>
      <c r="D12" s="13">
        <f>SUM(N13:N13)</f>
        <v>3000000</v>
      </c>
      <c r="E12" s="13">
        <v>1501000</v>
      </c>
      <c r="F12" s="13">
        <f>SUM(D12-E12)</f>
        <v>1499000</v>
      </c>
      <c r="G12" s="404"/>
      <c r="H12" s="917"/>
      <c r="I12" s="917"/>
      <c r="J12" s="917"/>
      <c r="K12" s="93"/>
      <c r="L12" s="83"/>
      <c r="M12" s="94"/>
      <c r="N12" s="147"/>
      <c r="O12" s="152">
        <f t="shared" ref="O12:W12" si="4">SUM(O13:O13)</f>
        <v>0</v>
      </c>
      <c r="P12" s="152">
        <f t="shared" si="4"/>
        <v>0</v>
      </c>
      <c r="Q12" s="152">
        <f t="shared" si="4"/>
        <v>0</v>
      </c>
      <c r="R12" s="152">
        <f t="shared" si="4"/>
        <v>0</v>
      </c>
      <c r="S12" s="152">
        <f t="shared" si="4"/>
        <v>0</v>
      </c>
      <c r="T12" s="152">
        <f t="shared" si="4"/>
        <v>0</v>
      </c>
      <c r="U12" s="152">
        <f t="shared" si="4"/>
        <v>0</v>
      </c>
      <c r="V12" s="152">
        <f t="shared" si="4"/>
        <v>3000000</v>
      </c>
      <c r="W12" s="152">
        <f t="shared" si="4"/>
        <v>3000000</v>
      </c>
      <c r="X12" s="84"/>
      <c r="Y12" s="84"/>
      <c r="Z12" s="84"/>
      <c r="AA12" s="115"/>
    </row>
    <row r="13" spans="1:27" ht="20.100000000000001" customHeight="1" x14ac:dyDescent="0.15">
      <c r="A13" s="412"/>
      <c r="B13" s="412"/>
      <c r="C13" s="414"/>
      <c r="D13" s="17"/>
      <c r="E13" s="17"/>
      <c r="F13" s="17"/>
      <c r="G13" s="176" t="s">
        <v>162</v>
      </c>
      <c r="H13" s="929">
        <v>250000</v>
      </c>
      <c r="I13" s="929"/>
      <c r="J13" s="929"/>
      <c r="K13" s="433" t="s">
        <v>163</v>
      </c>
      <c r="L13" s="432">
        <v>12</v>
      </c>
      <c r="M13" s="431" t="s">
        <v>1</v>
      </c>
      <c r="N13" s="143">
        <f>SUM(H13*L13)</f>
        <v>3000000</v>
      </c>
      <c r="O13" s="154"/>
      <c r="P13" s="154"/>
      <c r="Q13" s="154"/>
      <c r="R13" s="154">
        <f>IF(Y13="기타보조금",N13*100%,N13*0%)</f>
        <v>0</v>
      </c>
      <c r="S13" s="154">
        <f>SUM(O13:R13)</f>
        <v>0</v>
      </c>
      <c r="T13" s="154">
        <f>IF(Y13="자부담",N13*100%,N13*0%)</f>
        <v>0</v>
      </c>
      <c r="U13" s="154">
        <f>IF(Y13="후원금",N13*100%,N13*0%)</f>
        <v>0</v>
      </c>
      <c r="V13" s="154">
        <f>IF(Y13="수익사업",N13*100%,N13*0%)</f>
        <v>3000000</v>
      </c>
      <c r="W13" s="154">
        <f>SUM(S13:V13)</f>
        <v>3000000</v>
      </c>
      <c r="X13" s="170" t="s">
        <v>66</v>
      </c>
      <c r="Y13" s="305" t="s">
        <v>25</v>
      </c>
      <c r="Z13" s="170" t="s">
        <v>12</v>
      </c>
      <c r="AA13" s="115" t="s">
        <v>667</v>
      </c>
    </row>
    <row r="14" spans="1:27" ht="20.100000000000001" customHeight="1" x14ac:dyDescent="0.15">
      <c r="A14" s="429"/>
      <c r="B14" s="412"/>
      <c r="C14" s="409" t="s">
        <v>146</v>
      </c>
      <c r="D14" s="13">
        <f>SUM(N15:R15)</f>
        <v>1200000</v>
      </c>
      <c r="E14" s="13">
        <v>100000</v>
      </c>
      <c r="F14" s="13">
        <f>SUM(D14-E14)</f>
        <v>1100000</v>
      </c>
      <c r="G14" s="404"/>
      <c r="H14" s="917"/>
      <c r="I14" s="917"/>
      <c r="J14" s="917"/>
      <c r="K14" s="322"/>
      <c r="L14" s="321"/>
      <c r="M14" s="320"/>
      <c r="N14" s="420"/>
      <c r="O14" s="152">
        <f t="shared" ref="O14:W14" si="5">SUM(O15:O15)</f>
        <v>0</v>
      </c>
      <c r="P14" s="152">
        <f t="shared" si="5"/>
        <v>0</v>
      </c>
      <c r="Q14" s="152">
        <f t="shared" si="5"/>
        <v>0</v>
      </c>
      <c r="R14" s="152">
        <f t="shared" si="5"/>
        <v>0</v>
      </c>
      <c r="S14" s="152">
        <f t="shared" si="5"/>
        <v>0</v>
      </c>
      <c r="T14" s="152">
        <f t="shared" si="5"/>
        <v>0</v>
      </c>
      <c r="U14" s="152">
        <f t="shared" si="5"/>
        <v>0</v>
      </c>
      <c r="V14" s="152">
        <f t="shared" si="5"/>
        <v>1200000</v>
      </c>
      <c r="W14" s="152">
        <f t="shared" si="5"/>
        <v>1200000</v>
      </c>
      <c r="X14" s="419"/>
      <c r="Y14" s="419"/>
      <c r="Z14" s="419"/>
      <c r="AA14" s="115"/>
    </row>
    <row r="15" spans="1:27" ht="20.100000000000001" customHeight="1" x14ac:dyDescent="0.15">
      <c r="A15" s="429"/>
      <c r="B15" s="412"/>
      <c r="C15" s="430"/>
      <c r="D15" s="15"/>
      <c r="E15" s="15"/>
      <c r="F15" s="15"/>
      <c r="G15" s="192" t="s">
        <v>614</v>
      </c>
      <c r="H15" s="925">
        <v>30000</v>
      </c>
      <c r="I15" s="925"/>
      <c r="J15" s="925"/>
      <c r="K15" s="390" t="s">
        <v>159</v>
      </c>
      <c r="L15" s="373">
        <v>40</v>
      </c>
      <c r="M15" s="388" t="s">
        <v>4</v>
      </c>
      <c r="N15" s="160">
        <f>SUM(H15*L15)</f>
        <v>1200000</v>
      </c>
      <c r="O15" s="148"/>
      <c r="P15" s="148"/>
      <c r="Q15" s="148"/>
      <c r="R15" s="148">
        <f>IF(Y15="기타보조금",N15*100%,N15*0%)</f>
        <v>0</v>
      </c>
      <c r="S15" s="148">
        <f>SUM(O15:R15)</f>
        <v>0</v>
      </c>
      <c r="T15" s="148">
        <f>IF(Y15="자부담",N15*100%,N15*0%)</f>
        <v>0</v>
      </c>
      <c r="U15" s="148">
        <f>IF(Y15="후원금",N15*100%,N15*0%)</f>
        <v>0</v>
      </c>
      <c r="V15" s="148">
        <f>IF(Y15="수익사업",N15*100%,N15*0%)</f>
        <v>1200000</v>
      </c>
      <c r="W15" s="148">
        <f>SUM(S15:V15)</f>
        <v>1200000</v>
      </c>
      <c r="X15" s="314" t="s">
        <v>615</v>
      </c>
      <c r="Y15" s="314" t="s">
        <v>25</v>
      </c>
      <c r="Z15" s="171" t="s">
        <v>13</v>
      </c>
      <c r="AA15" s="115" t="s">
        <v>667</v>
      </c>
    </row>
    <row r="16" spans="1:27" ht="20.100000000000001" customHeight="1" x14ac:dyDescent="0.15">
      <c r="A16" s="429"/>
      <c r="B16" s="412"/>
      <c r="C16" s="409" t="s">
        <v>164</v>
      </c>
      <c r="D16" s="13">
        <f>SUM(N17:N19)</f>
        <v>1252300900</v>
      </c>
      <c r="E16" s="9">
        <v>966289700</v>
      </c>
      <c r="F16" s="13">
        <f>SUM(D16-E16)</f>
        <v>286011200</v>
      </c>
      <c r="G16" s="404"/>
      <c r="H16" s="917"/>
      <c r="I16" s="917"/>
      <c r="J16" s="917"/>
      <c r="K16" s="93"/>
      <c r="L16" s="83"/>
      <c r="M16" s="94"/>
      <c r="N16" s="147"/>
      <c r="O16" s="152">
        <f t="shared" ref="O16:W16" si="6">SUM(O17:O19)</f>
        <v>0</v>
      </c>
      <c r="P16" s="152">
        <f t="shared" si="6"/>
        <v>0</v>
      </c>
      <c r="Q16" s="152">
        <f t="shared" si="6"/>
        <v>0</v>
      </c>
      <c r="R16" s="152">
        <f t="shared" si="6"/>
        <v>0</v>
      </c>
      <c r="S16" s="152">
        <f t="shared" si="6"/>
        <v>0</v>
      </c>
      <c r="T16" s="152">
        <f t="shared" si="6"/>
        <v>0</v>
      </c>
      <c r="U16" s="152">
        <f t="shared" si="6"/>
        <v>0</v>
      </c>
      <c r="V16" s="152">
        <f t="shared" si="6"/>
        <v>1252300900</v>
      </c>
      <c r="W16" s="152">
        <f t="shared" si="6"/>
        <v>1252300900</v>
      </c>
      <c r="X16" s="84"/>
      <c r="Y16" s="84"/>
      <c r="Z16" s="84"/>
      <c r="AA16" s="115"/>
    </row>
    <row r="17" spans="1:27" ht="20.100000000000001" customHeight="1" x14ac:dyDescent="0.15">
      <c r="A17" s="429"/>
      <c r="B17" s="412"/>
      <c r="C17" s="414"/>
      <c r="D17" s="17"/>
      <c r="E17" s="17"/>
      <c r="F17" s="17"/>
      <c r="G17" s="176" t="s">
        <v>165</v>
      </c>
      <c r="H17" s="933">
        <v>103902908</v>
      </c>
      <c r="I17" s="933"/>
      <c r="J17" s="933"/>
      <c r="K17" s="399" t="s">
        <v>159</v>
      </c>
      <c r="L17" s="456">
        <v>12</v>
      </c>
      <c r="M17" s="397" t="s">
        <v>4</v>
      </c>
      <c r="N17" s="157">
        <f>ROUNDUP(H17*L17, -1)</f>
        <v>1246834900</v>
      </c>
      <c r="O17" s="154"/>
      <c r="P17" s="154"/>
      <c r="Q17" s="154"/>
      <c r="R17" s="154">
        <f>IF(Y17="기타보조금",N17*100%,N17*0%)</f>
        <v>0</v>
      </c>
      <c r="S17" s="154">
        <f>SUM(O17:R17)</f>
        <v>0</v>
      </c>
      <c r="T17" s="154">
        <f>IF(Y17="자부담",N17*100%,N17*0%)</f>
        <v>0</v>
      </c>
      <c r="U17" s="154">
        <f>IF(Y17="후원금",N17*100%,N17*0%)</f>
        <v>0</v>
      </c>
      <c r="V17" s="154">
        <f>IF(Y17="수익사업",N17*100%,N17*0%)</f>
        <v>1246834900</v>
      </c>
      <c r="W17" s="154">
        <f>SUM(S17:V17)</f>
        <v>1246834900</v>
      </c>
      <c r="X17" s="172" t="s">
        <v>525</v>
      </c>
      <c r="Y17" s="305" t="s">
        <v>25</v>
      </c>
      <c r="Z17" s="170" t="s">
        <v>508</v>
      </c>
      <c r="AA17" s="115" t="s">
        <v>659</v>
      </c>
    </row>
    <row r="18" spans="1:27" ht="20.100000000000001" customHeight="1" x14ac:dyDescent="0.15">
      <c r="A18" s="429"/>
      <c r="B18" s="412"/>
      <c r="C18" s="412"/>
      <c r="D18" s="14"/>
      <c r="E18" s="14"/>
      <c r="F18" s="14"/>
      <c r="G18" s="175" t="s">
        <v>166</v>
      </c>
      <c r="H18" s="930">
        <v>288833</v>
      </c>
      <c r="I18" s="930"/>
      <c r="J18" s="930"/>
      <c r="K18" s="459" t="s">
        <v>159</v>
      </c>
      <c r="L18" s="461">
        <v>12</v>
      </c>
      <c r="M18" s="460" t="s">
        <v>4</v>
      </c>
      <c r="N18" s="157">
        <f>ROUNDUP(H18*L18, -1)</f>
        <v>3466000</v>
      </c>
      <c r="O18" s="139"/>
      <c r="P18" s="139"/>
      <c r="Q18" s="139"/>
      <c r="R18" s="139">
        <f>IF(Y18="기타보조금",N18*100%,N18*0%)</f>
        <v>0</v>
      </c>
      <c r="S18" s="139">
        <f>SUM(O18:R18)</f>
        <v>0</v>
      </c>
      <c r="T18" s="139">
        <f>IF(Y18="자부담",N18*100%,N18*0%)</f>
        <v>0</v>
      </c>
      <c r="U18" s="139">
        <f>IF(Y18="후원금",N18*100%,N18*0%)</f>
        <v>0</v>
      </c>
      <c r="V18" s="139">
        <f>IF(Y18="수익사업",N18*100%,N18*0%)</f>
        <v>3466000</v>
      </c>
      <c r="W18" s="139">
        <f>SUM(S18:V18)</f>
        <v>3466000</v>
      </c>
      <c r="X18" s="191" t="s">
        <v>526</v>
      </c>
      <c r="Y18" s="178" t="s">
        <v>25</v>
      </c>
      <c r="Z18" s="159" t="s">
        <v>508</v>
      </c>
      <c r="AA18" s="115" t="s">
        <v>659</v>
      </c>
    </row>
    <row r="19" spans="1:27" ht="20.100000000000001" customHeight="1" x14ac:dyDescent="0.15">
      <c r="A19" s="429"/>
      <c r="B19" s="412"/>
      <c r="C19" s="412"/>
      <c r="D19" s="14"/>
      <c r="E19" s="14"/>
      <c r="F19" s="14"/>
      <c r="G19" s="175" t="s">
        <v>660</v>
      </c>
      <c r="H19" s="930">
        <v>200000</v>
      </c>
      <c r="I19" s="930"/>
      <c r="J19" s="930"/>
      <c r="K19" s="459" t="s">
        <v>159</v>
      </c>
      <c r="L19" s="283">
        <v>10</v>
      </c>
      <c r="M19" s="460" t="s">
        <v>4</v>
      </c>
      <c r="N19" s="157">
        <f>SUM(H19*L19)</f>
        <v>2000000</v>
      </c>
      <c r="O19" s="139"/>
      <c r="P19" s="139"/>
      <c r="Q19" s="139"/>
      <c r="R19" s="139">
        <f>IF(Y19="기타보조금",N19*100%,N19*0%)</f>
        <v>0</v>
      </c>
      <c r="S19" s="139">
        <f>SUM(O19:R19)</f>
        <v>0</v>
      </c>
      <c r="T19" s="139">
        <f>IF(Y19="자부담",N19*100%,N19*0%)</f>
        <v>0</v>
      </c>
      <c r="U19" s="139">
        <f>IF(Y19="후원금",N19*100%,N19*0%)</f>
        <v>0</v>
      </c>
      <c r="V19" s="139">
        <f>IF(Y19="수익사업",N19*100%,N19*0%)</f>
        <v>2000000</v>
      </c>
      <c r="W19" s="139">
        <f>SUM(S19:V19)</f>
        <v>2000000</v>
      </c>
      <c r="X19" s="191" t="s">
        <v>527</v>
      </c>
      <c r="Y19" s="178" t="s">
        <v>25</v>
      </c>
      <c r="Z19" s="159" t="s">
        <v>508</v>
      </c>
      <c r="AA19" s="115" t="s">
        <v>659</v>
      </c>
    </row>
    <row r="20" spans="1:27" ht="20.100000000000001" customHeight="1" x14ac:dyDescent="0.15">
      <c r="A20" s="85" t="s">
        <v>167</v>
      </c>
      <c r="B20" s="926" t="s">
        <v>5</v>
      </c>
      <c r="C20" s="927"/>
      <c r="D20" s="16">
        <f>SUM(D21)</f>
        <v>3868467930</v>
      </c>
      <c r="E20" s="16">
        <f>SUM(E21)</f>
        <v>3357171540</v>
      </c>
      <c r="F20" s="16">
        <f>SUM(F21)</f>
        <v>511296390</v>
      </c>
      <c r="G20" s="174"/>
      <c r="H20" s="928"/>
      <c r="I20" s="928"/>
      <c r="J20" s="928"/>
      <c r="K20" s="104"/>
      <c r="L20" s="103"/>
      <c r="M20" s="55"/>
      <c r="N20" s="196"/>
      <c r="O20" s="150">
        <f t="shared" ref="O20:W20" si="7">SUM(O21)</f>
        <v>978468300</v>
      </c>
      <c r="P20" s="150">
        <f t="shared" si="7"/>
        <v>1750990395</v>
      </c>
      <c r="Q20" s="150">
        <f t="shared" si="7"/>
        <v>1139009235</v>
      </c>
      <c r="R20" s="150">
        <f t="shared" si="7"/>
        <v>0</v>
      </c>
      <c r="S20" s="150">
        <f t="shared" si="7"/>
        <v>3868467930</v>
      </c>
      <c r="T20" s="150">
        <f t="shared" si="7"/>
        <v>0</v>
      </c>
      <c r="U20" s="150">
        <f t="shared" si="7"/>
        <v>0</v>
      </c>
      <c r="V20" s="150">
        <f t="shared" si="7"/>
        <v>0</v>
      </c>
      <c r="W20" s="150">
        <f t="shared" si="7"/>
        <v>3868467930</v>
      </c>
      <c r="X20" s="105"/>
      <c r="Y20" s="105"/>
      <c r="Z20" s="105"/>
      <c r="AA20" s="115"/>
    </row>
    <row r="21" spans="1:27" ht="20.100000000000001" customHeight="1" x14ac:dyDescent="0.15">
      <c r="A21" s="412"/>
      <c r="B21" s="428" t="s">
        <v>168</v>
      </c>
      <c r="C21" s="408" t="s">
        <v>6</v>
      </c>
      <c r="D21" s="13">
        <f>SUM(D22+D37+D66+D78)</f>
        <v>3868467930</v>
      </c>
      <c r="E21" s="13">
        <f>SUM(E22+E37+E66+E78)</f>
        <v>3357171540</v>
      </c>
      <c r="F21" s="13">
        <f>SUM(F22+F37+F66+F78)</f>
        <v>511296390</v>
      </c>
      <c r="G21" s="404"/>
      <c r="H21" s="917"/>
      <c r="I21" s="917"/>
      <c r="J21" s="917"/>
      <c r="K21" s="427"/>
      <c r="L21" s="426"/>
      <c r="M21" s="425"/>
      <c r="N21" s="424"/>
      <c r="O21" s="152">
        <f t="shared" ref="O21:W21" si="8">SUM(O22+O37+O66+O78)</f>
        <v>978468300</v>
      </c>
      <c r="P21" s="152">
        <f t="shared" si="8"/>
        <v>1750990395</v>
      </c>
      <c r="Q21" s="152">
        <f t="shared" si="8"/>
        <v>1139009235</v>
      </c>
      <c r="R21" s="152">
        <f t="shared" si="8"/>
        <v>0</v>
      </c>
      <c r="S21" s="152">
        <f t="shared" si="8"/>
        <v>3868467930</v>
      </c>
      <c r="T21" s="152">
        <f t="shared" si="8"/>
        <v>0</v>
      </c>
      <c r="U21" s="152">
        <f t="shared" si="8"/>
        <v>0</v>
      </c>
      <c r="V21" s="152">
        <f t="shared" si="8"/>
        <v>0</v>
      </c>
      <c r="W21" s="152">
        <f t="shared" si="8"/>
        <v>3868467930</v>
      </c>
      <c r="X21" s="423"/>
      <c r="Y21" s="423"/>
      <c r="Z21" s="423"/>
      <c r="AA21" s="115"/>
    </row>
    <row r="22" spans="1:27" ht="20.100000000000001" customHeight="1" x14ac:dyDescent="0.15">
      <c r="A22" s="412"/>
      <c r="B22" s="412"/>
      <c r="C22" s="417" t="s">
        <v>169</v>
      </c>
      <c r="D22" s="13">
        <f>SUM(N23:N36)</f>
        <v>978468300</v>
      </c>
      <c r="E22" s="9">
        <v>835668300</v>
      </c>
      <c r="F22" s="13">
        <f>SUM(D22-E22)</f>
        <v>142800000</v>
      </c>
      <c r="G22" s="404"/>
      <c r="H22" s="917"/>
      <c r="I22" s="917"/>
      <c r="J22" s="917"/>
      <c r="K22" s="322"/>
      <c r="L22" s="321"/>
      <c r="M22" s="320"/>
      <c r="N22" s="420"/>
      <c r="O22" s="152">
        <f>SUM(O23:O36)</f>
        <v>978468300</v>
      </c>
      <c r="P22" s="152">
        <f t="shared" ref="P22:W22" si="9">SUM(P23:P36)</f>
        <v>0</v>
      </c>
      <c r="Q22" s="152">
        <f t="shared" si="9"/>
        <v>0</v>
      </c>
      <c r="R22" s="152">
        <f t="shared" si="9"/>
        <v>0</v>
      </c>
      <c r="S22" s="152">
        <f t="shared" si="9"/>
        <v>978468300</v>
      </c>
      <c r="T22" s="152">
        <f t="shared" si="9"/>
        <v>0</v>
      </c>
      <c r="U22" s="152">
        <f t="shared" si="9"/>
        <v>0</v>
      </c>
      <c r="V22" s="152">
        <f t="shared" si="9"/>
        <v>0</v>
      </c>
      <c r="W22" s="152">
        <f t="shared" si="9"/>
        <v>978468300</v>
      </c>
      <c r="X22" s="419"/>
      <c r="Y22" s="419"/>
      <c r="Z22" s="419"/>
      <c r="AA22" s="115"/>
    </row>
    <row r="23" spans="1:27" ht="20.100000000000001" customHeight="1" x14ac:dyDescent="0.15">
      <c r="A23" s="412"/>
      <c r="B23" s="412"/>
      <c r="C23" s="421"/>
      <c r="D23" s="17"/>
      <c r="E23" s="17"/>
      <c r="F23" s="17"/>
      <c r="G23" s="176" t="s">
        <v>363</v>
      </c>
      <c r="H23" s="933">
        <f t="shared" ref="H23:H35" si="10">SUM(N23/L23)</f>
        <v>14227500</v>
      </c>
      <c r="I23" s="933"/>
      <c r="J23" s="933"/>
      <c r="K23" s="72" t="s">
        <v>0</v>
      </c>
      <c r="L23" s="278">
        <v>4</v>
      </c>
      <c r="M23" s="48" t="s">
        <v>1</v>
      </c>
      <c r="N23" s="343">
        <v>56910000</v>
      </c>
      <c r="O23" s="154">
        <f t="shared" ref="O23:O36" si="11">IF(Y23="국비100%",N23*100%,IF(Y23="시도비100%",N23*0%,IF(Y23="시군구비100%",N23*0%,IF(Y23="국비30%, 시도비70%",N23*30%,IF(Y23="국비50%, 시도비50%",N23*50%,IF(Y23="시도비50%, 시군구비50%",N23*0%,IF(Y23="국비30%, 시도비35%, 시군구비35%",N23*30%)))))))</f>
        <v>56910000</v>
      </c>
      <c r="P23" s="154">
        <f t="shared" ref="P23:P36" si="12">IF(Y23="국비100%",N23*0%,IF(Y23="시도비100%",N23*100%,IF(Y23="시군구비100%",N23*0%,IF(Y23="국비30%, 시도비70%",N23*70%,IF(Y23="국비50%, 시도비50%",N23*50%,IF(Y23="시도비50%, 시군구비50%",N23*50%,IF(Y23="국비30%, 시도비35%, 시군구비35%",N23*35%)))))))</f>
        <v>0</v>
      </c>
      <c r="Q23" s="154">
        <f t="shared" ref="Q23:Q36" si="13">IF(Y23="국비100%",N23*0%,IF(Y23="시도비100%",N23*0%,IF(Y23="시군구비100%",N23*100%,IF(Y23="국비30%, 시도비70%",N23*0%,IF(Y23="국비50%, 시도비50%",N23*0%,IF(Y23="시도비50%, 시군구비50%",N23*50%,IF(Y23="국비30%, 시도비35%, 시군구비35%",N23*35%)))))))</f>
        <v>0</v>
      </c>
      <c r="R23" s="154">
        <f t="shared" ref="R23:R36" si="14">IF(Y23="기타보조금",N23*100%,N23*0%)</f>
        <v>0</v>
      </c>
      <c r="S23" s="154">
        <f t="shared" ref="S23:S36" si="15">SUM(O23:R23)</f>
        <v>56910000</v>
      </c>
      <c r="T23" s="154">
        <f t="shared" ref="T23:T36" si="16">IF(Y23="자부담",N23*100%,N23*0%)</f>
        <v>0</v>
      </c>
      <c r="U23" s="154">
        <f t="shared" ref="U23:U36" si="17">IF(Y23="후원금",N23*100%,N23*0%)</f>
        <v>0</v>
      </c>
      <c r="V23" s="154">
        <f t="shared" ref="V23:V36" si="18">IF(Y23="수익사업",N23*100%,N23*0%)</f>
        <v>0</v>
      </c>
      <c r="W23" s="154">
        <f t="shared" ref="W23:W36" si="19">SUM(S23:V23)</f>
        <v>56910000</v>
      </c>
      <c r="X23" s="170" t="s">
        <v>79</v>
      </c>
      <c r="Y23" s="305" t="s">
        <v>170</v>
      </c>
      <c r="Z23" s="170" t="s">
        <v>12</v>
      </c>
      <c r="AA23" s="115" t="s">
        <v>665</v>
      </c>
    </row>
    <row r="24" spans="1:27" ht="20.100000000000001" customHeight="1" x14ac:dyDescent="0.15">
      <c r="A24" s="412"/>
      <c r="B24" s="412"/>
      <c r="C24" s="418"/>
      <c r="D24" s="14"/>
      <c r="E24" s="14"/>
      <c r="F24" s="14"/>
      <c r="G24" s="175" t="s">
        <v>365</v>
      </c>
      <c r="H24" s="930">
        <f t="shared" si="10"/>
        <v>3082500</v>
      </c>
      <c r="I24" s="930"/>
      <c r="J24" s="930"/>
      <c r="K24" s="67" t="s">
        <v>0</v>
      </c>
      <c r="L24" s="279">
        <v>4</v>
      </c>
      <c r="M24" s="28" t="s">
        <v>1</v>
      </c>
      <c r="N24" s="336">
        <v>12330000</v>
      </c>
      <c r="O24" s="139">
        <f t="shared" si="11"/>
        <v>12330000</v>
      </c>
      <c r="P24" s="139">
        <f t="shared" si="12"/>
        <v>0</v>
      </c>
      <c r="Q24" s="139">
        <f t="shared" si="13"/>
        <v>0</v>
      </c>
      <c r="R24" s="139">
        <f t="shared" si="14"/>
        <v>0</v>
      </c>
      <c r="S24" s="139">
        <f t="shared" si="15"/>
        <v>12330000</v>
      </c>
      <c r="T24" s="139">
        <f t="shared" si="16"/>
        <v>0</v>
      </c>
      <c r="U24" s="139">
        <f t="shared" si="17"/>
        <v>0</v>
      </c>
      <c r="V24" s="139">
        <f t="shared" si="18"/>
        <v>0</v>
      </c>
      <c r="W24" s="139">
        <f t="shared" si="19"/>
        <v>12330000</v>
      </c>
      <c r="X24" s="178" t="s">
        <v>105</v>
      </c>
      <c r="Y24" s="178" t="s">
        <v>170</v>
      </c>
      <c r="Z24" s="159" t="s">
        <v>12</v>
      </c>
      <c r="AA24" s="115" t="s">
        <v>665</v>
      </c>
    </row>
    <row r="25" spans="1:27" ht="20.100000000000001" customHeight="1" x14ac:dyDescent="0.15">
      <c r="A25" s="412"/>
      <c r="B25" s="412"/>
      <c r="C25" s="418"/>
      <c r="D25" s="14"/>
      <c r="E25" s="14"/>
      <c r="F25" s="14"/>
      <c r="G25" s="175" t="s">
        <v>367</v>
      </c>
      <c r="H25" s="930">
        <f t="shared" si="10"/>
        <v>8596350</v>
      </c>
      <c r="I25" s="930"/>
      <c r="J25" s="930"/>
      <c r="K25" s="67" t="s">
        <v>0</v>
      </c>
      <c r="L25" s="279">
        <v>4</v>
      </c>
      <c r="M25" s="28" t="s">
        <v>1</v>
      </c>
      <c r="N25" s="336">
        <v>34385400</v>
      </c>
      <c r="O25" s="139">
        <f t="shared" si="11"/>
        <v>34385400</v>
      </c>
      <c r="P25" s="139">
        <f t="shared" si="12"/>
        <v>0</v>
      </c>
      <c r="Q25" s="139">
        <f t="shared" si="13"/>
        <v>0</v>
      </c>
      <c r="R25" s="139">
        <f t="shared" si="14"/>
        <v>0</v>
      </c>
      <c r="S25" s="139">
        <f t="shared" si="15"/>
        <v>34385400</v>
      </c>
      <c r="T25" s="139">
        <f t="shared" si="16"/>
        <v>0</v>
      </c>
      <c r="U25" s="139">
        <f t="shared" si="17"/>
        <v>0</v>
      </c>
      <c r="V25" s="139">
        <f t="shared" si="18"/>
        <v>0</v>
      </c>
      <c r="W25" s="139">
        <f t="shared" si="19"/>
        <v>34385400</v>
      </c>
      <c r="X25" s="159" t="s">
        <v>50</v>
      </c>
      <c r="Y25" s="178" t="s">
        <v>170</v>
      </c>
      <c r="Z25" s="159" t="s">
        <v>12</v>
      </c>
      <c r="AA25" s="115" t="s">
        <v>666</v>
      </c>
    </row>
    <row r="26" spans="1:27" ht="20.100000000000001" customHeight="1" x14ac:dyDescent="0.15">
      <c r="A26" s="412"/>
      <c r="B26" s="412"/>
      <c r="C26" s="418"/>
      <c r="D26" s="14"/>
      <c r="E26" s="14"/>
      <c r="F26" s="14"/>
      <c r="G26" s="175" t="s">
        <v>369</v>
      </c>
      <c r="H26" s="930">
        <f t="shared" si="10"/>
        <v>2298675</v>
      </c>
      <c r="I26" s="930"/>
      <c r="J26" s="930"/>
      <c r="K26" s="67" t="s">
        <v>0</v>
      </c>
      <c r="L26" s="279">
        <v>4</v>
      </c>
      <c r="M26" s="28" t="s">
        <v>1</v>
      </c>
      <c r="N26" s="336">
        <v>9194700</v>
      </c>
      <c r="O26" s="139">
        <f t="shared" si="11"/>
        <v>9194700</v>
      </c>
      <c r="P26" s="139">
        <f t="shared" si="12"/>
        <v>0</v>
      </c>
      <c r="Q26" s="139">
        <f t="shared" si="13"/>
        <v>0</v>
      </c>
      <c r="R26" s="139">
        <f t="shared" si="14"/>
        <v>0</v>
      </c>
      <c r="S26" s="139">
        <f t="shared" si="15"/>
        <v>9194700</v>
      </c>
      <c r="T26" s="139">
        <f t="shared" si="16"/>
        <v>0</v>
      </c>
      <c r="U26" s="139">
        <f t="shared" si="17"/>
        <v>0</v>
      </c>
      <c r="V26" s="139">
        <f t="shared" si="18"/>
        <v>0</v>
      </c>
      <c r="W26" s="139">
        <f t="shared" si="19"/>
        <v>9194700</v>
      </c>
      <c r="X26" s="159" t="s">
        <v>51</v>
      </c>
      <c r="Y26" s="178" t="s">
        <v>47</v>
      </c>
      <c r="Z26" s="159" t="s">
        <v>12</v>
      </c>
      <c r="AA26" s="115" t="s">
        <v>666</v>
      </c>
    </row>
    <row r="27" spans="1:27" ht="20.100000000000001" customHeight="1" x14ac:dyDescent="0.15">
      <c r="A27" s="412"/>
      <c r="B27" s="412"/>
      <c r="C27" s="418"/>
      <c r="D27" s="14"/>
      <c r="E27" s="14"/>
      <c r="F27" s="14"/>
      <c r="G27" s="175" t="s">
        <v>171</v>
      </c>
      <c r="H27" s="930">
        <f t="shared" si="10"/>
        <v>2063175</v>
      </c>
      <c r="I27" s="930"/>
      <c r="J27" s="930"/>
      <c r="K27" s="67" t="s">
        <v>0</v>
      </c>
      <c r="L27" s="279">
        <v>4</v>
      </c>
      <c r="M27" s="28" t="s">
        <v>1</v>
      </c>
      <c r="N27" s="336">
        <v>8252700</v>
      </c>
      <c r="O27" s="139">
        <f t="shared" si="11"/>
        <v>8252700</v>
      </c>
      <c r="P27" s="139">
        <f t="shared" si="12"/>
        <v>0</v>
      </c>
      <c r="Q27" s="139">
        <f t="shared" si="13"/>
        <v>0</v>
      </c>
      <c r="R27" s="139">
        <f t="shared" si="14"/>
        <v>0</v>
      </c>
      <c r="S27" s="139">
        <f t="shared" si="15"/>
        <v>8252700</v>
      </c>
      <c r="T27" s="139">
        <f t="shared" si="16"/>
        <v>0</v>
      </c>
      <c r="U27" s="139">
        <f t="shared" si="17"/>
        <v>0</v>
      </c>
      <c r="V27" s="139">
        <f t="shared" si="18"/>
        <v>0</v>
      </c>
      <c r="W27" s="139">
        <f t="shared" si="19"/>
        <v>8252700</v>
      </c>
      <c r="X27" s="159" t="s">
        <v>40</v>
      </c>
      <c r="Y27" s="178" t="s">
        <v>47</v>
      </c>
      <c r="Z27" s="159" t="s">
        <v>12</v>
      </c>
      <c r="AA27" s="115" t="s">
        <v>666</v>
      </c>
    </row>
    <row r="28" spans="1:27" ht="20.100000000000001" customHeight="1" x14ac:dyDescent="0.15">
      <c r="A28" s="412"/>
      <c r="B28" s="412"/>
      <c r="C28" s="418"/>
      <c r="D28" s="14"/>
      <c r="E28" s="14"/>
      <c r="F28" s="14"/>
      <c r="G28" s="175" t="s">
        <v>371</v>
      </c>
      <c r="H28" s="930">
        <f t="shared" si="10"/>
        <v>4923000</v>
      </c>
      <c r="I28" s="930"/>
      <c r="J28" s="930"/>
      <c r="K28" s="67" t="s">
        <v>0</v>
      </c>
      <c r="L28" s="279">
        <v>4</v>
      </c>
      <c r="M28" s="28" t="s">
        <v>1</v>
      </c>
      <c r="N28" s="336">
        <v>19692000</v>
      </c>
      <c r="O28" s="139">
        <f t="shared" si="11"/>
        <v>19692000</v>
      </c>
      <c r="P28" s="139">
        <f t="shared" si="12"/>
        <v>0</v>
      </c>
      <c r="Q28" s="139">
        <f t="shared" si="13"/>
        <v>0</v>
      </c>
      <c r="R28" s="139">
        <f t="shared" si="14"/>
        <v>0</v>
      </c>
      <c r="S28" s="139">
        <f t="shared" si="15"/>
        <v>19692000</v>
      </c>
      <c r="T28" s="139">
        <f t="shared" si="16"/>
        <v>0</v>
      </c>
      <c r="U28" s="139">
        <f t="shared" si="17"/>
        <v>0</v>
      </c>
      <c r="V28" s="139">
        <f t="shared" si="18"/>
        <v>0</v>
      </c>
      <c r="W28" s="139">
        <f t="shared" si="19"/>
        <v>19692000</v>
      </c>
      <c r="X28" s="159" t="s">
        <v>52</v>
      </c>
      <c r="Y28" s="178" t="s">
        <v>47</v>
      </c>
      <c r="Z28" s="159" t="s">
        <v>12</v>
      </c>
      <c r="AA28" s="115" t="s">
        <v>666</v>
      </c>
    </row>
    <row r="29" spans="1:27" ht="20.100000000000001" customHeight="1" x14ac:dyDescent="0.15">
      <c r="A29" s="412"/>
      <c r="B29" s="412"/>
      <c r="C29" s="418"/>
      <c r="D29" s="14"/>
      <c r="E29" s="14"/>
      <c r="F29" s="14"/>
      <c r="G29" s="175" t="s">
        <v>172</v>
      </c>
      <c r="H29" s="930">
        <f t="shared" si="10"/>
        <v>1981875</v>
      </c>
      <c r="I29" s="930"/>
      <c r="J29" s="930"/>
      <c r="K29" s="67" t="s">
        <v>0</v>
      </c>
      <c r="L29" s="279">
        <v>4</v>
      </c>
      <c r="M29" s="28" t="s">
        <v>1</v>
      </c>
      <c r="N29" s="336">
        <v>7927500</v>
      </c>
      <c r="O29" s="139">
        <f t="shared" si="11"/>
        <v>7927500</v>
      </c>
      <c r="P29" s="139">
        <f t="shared" si="12"/>
        <v>0</v>
      </c>
      <c r="Q29" s="139">
        <f t="shared" si="13"/>
        <v>0</v>
      </c>
      <c r="R29" s="139">
        <f t="shared" si="14"/>
        <v>0</v>
      </c>
      <c r="S29" s="139">
        <f t="shared" si="15"/>
        <v>7927500</v>
      </c>
      <c r="T29" s="139">
        <f t="shared" si="16"/>
        <v>0</v>
      </c>
      <c r="U29" s="139">
        <f t="shared" si="17"/>
        <v>0</v>
      </c>
      <c r="V29" s="139">
        <f t="shared" si="18"/>
        <v>0</v>
      </c>
      <c r="W29" s="139">
        <f t="shared" si="19"/>
        <v>7927500</v>
      </c>
      <c r="X29" s="159" t="s">
        <v>53</v>
      </c>
      <c r="Y29" s="178" t="s">
        <v>47</v>
      </c>
      <c r="Z29" s="159" t="s">
        <v>12</v>
      </c>
      <c r="AA29" s="115" t="s">
        <v>666</v>
      </c>
    </row>
    <row r="30" spans="1:27" ht="20.100000000000001" customHeight="1" x14ac:dyDescent="0.15">
      <c r="A30" s="412"/>
      <c r="B30" s="412"/>
      <c r="C30" s="418"/>
      <c r="D30" s="14"/>
      <c r="E30" s="14"/>
      <c r="F30" s="14"/>
      <c r="G30" s="175" t="s">
        <v>373</v>
      </c>
      <c r="H30" s="930">
        <f t="shared" si="10"/>
        <v>1837500</v>
      </c>
      <c r="I30" s="930"/>
      <c r="J30" s="930"/>
      <c r="K30" s="67" t="s">
        <v>0</v>
      </c>
      <c r="L30" s="279">
        <v>4</v>
      </c>
      <c r="M30" s="28" t="s">
        <v>1</v>
      </c>
      <c r="N30" s="336">
        <v>7350000</v>
      </c>
      <c r="O30" s="139">
        <f t="shared" si="11"/>
        <v>7350000</v>
      </c>
      <c r="P30" s="139">
        <f t="shared" si="12"/>
        <v>0</v>
      </c>
      <c r="Q30" s="139">
        <f t="shared" si="13"/>
        <v>0</v>
      </c>
      <c r="R30" s="139">
        <f t="shared" si="14"/>
        <v>0</v>
      </c>
      <c r="S30" s="139">
        <f t="shared" si="15"/>
        <v>7350000</v>
      </c>
      <c r="T30" s="139">
        <f t="shared" si="16"/>
        <v>0</v>
      </c>
      <c r="U30" s="139">
        <f t="shared" si="17"/>
        <v>0</v>
      </c>
      <c r="V30" s="139">
        <f t="shared" si="18"/>
        <v>0</v>
      </c>
      <c r="W30" s="139">
        <f t="shared" si="19"/>
        <v>7350000</v>
      </c>
      <c r="X30" s="159" t="s">
        <v>76</v>
      </c>
      <c r="Y30" s="178" t="s">
        <v>47</v>
      </c>
      <c r="Z30" s="159" t="s">
        <v>12</v>
      </c>
      <c r="AA30" s="115" t="s">
        <v>76</v>
      </c>
    </row>
    <row r="31" spans="1:27" ht="20.100000000000001" customHeight="1" x14ac:dyDescent="0.15">
      <c r="A31" s="412"/>
      <c r="B31" s="412"/>
      <c r="C31" s="418"/>
      <c r="D31" s="14"/>
      <c r="E31" s="14"/>
      <c r="F31" s="14"/>
      <c r="G31" s="175" t="s">
        <v>218</v>
      </c>
      <c r="H31" s="930">
        <f t="shared" si="10"/>
        <v>225000</v>
      </c>
      <c r="I31" s="930"/>
      <c r="J31" s="930"/>
      <c r="K31" s="67" t="s">
        <v>0</v>
      </c>
      <c r="L31" s="279">
        <v>4</v>
      </c>
      <c r="M31" s="28" t="s">
        <v>1</v>
      </c>
      <c r="N31" s="336">
        <v>900000</v>
      </c>
      <c r="O31" s="139">
        <f t="shared" si="11"/>
        <v>900000</v>
      </c>
      <c r="P31" s="139">
        <f t="shared" si="12"/>
        <v>0</v>
      </c>
      <c r="Q31" s="139">
        <f t="shared" si="13"/>
        <v>0</v>
      </c>
      <c r="R31" s="139">
        <f t="shared" si="14"/>
        <v>0</v>
      </c>
      <c r="S31" s="139">
        <f t="shared" si="15"/>
        <v>900000</v>
      </c>
      <c r="T31" s="139">
        <f t="shared" si="16"/>
        <v>0</v>
      </c>
      <c r="U31" s="139">
        <f t="shared" si="17"/>
        <v>0</v>
      </c>
      <c r="V31" s="139">
        <f t="shared" si="18"/>
        <v>0</v>
      </c>
      <c r="W31" s="139">
        <f t="shared" si="19"/>
        <v>900000</v>
      </c>
      <c r="X31" s="178" t="s">
        <v>130</v>
      </c>
      <c r="Y31" s="178" t="s">
        <v>47</v>
      </c>
      <c r="Z31" s="159" t="s">
        <v>12</v>
      </c>
      <c r="AA31" s="458" t="s">
        <v>130</v>
      </c>
    </row>
    <row r="32" spans="1:27" ht="20.100000000000001" customHeight="1" x14ac:dyDescent="0.15">
      <c r="A32" s="412"/>
      <c r="B32" s="412"/>
      <c r="C32" s="418"/>
      <c r="D32" s="14"/>
      <c r="E32" s="14"/>
      <c r="F32" s="14"/>
      <c r="G32" s="175" t="s">
        <v>173</v>
      </c>
      <c r="H32" s="930">
        <f t="shared" si="10"/>
        <v>3600000</v>
      </c>
      <c r="I32" s="930"/>
      <c r="J32" s="930"/>
      <c r="K32" s="67" t="s">
        <v>0</v>
      </c>
      <c r="L32" s="279">
        <v>4</v>
      </c>
      <c r="M32" s="28" t="s">
        <v>1</v>
      </c>
      <c r="N32" s="336">
        <v>14400000</v>
      </c>
      <c r="O32" s="139">
        <f t="shared" si="11"/>
        <v>14400000</v>
      </c>
      <c r="P32" s="139">
        <f t="shared" si="12"/>
        <v>0</v>
      </c>
      <c r="Q32" s="139">
        <f t="shared" si="13"/>
        <v>0</v>
      </c>
      <c r="R32" s="139">
        <f t="shared" si="14"/>
        <v>0</v>
      </c>
      <c r="S32" s="139">
        <f t="shared" si="15"/>
        <v>14400000</v>
      </c>
      <c r="T32" s="139">
        <f t="shared" si="16"/>
        <v>0</v>
      </c>
      <c r="U32" s="139">
        <f t="shared" si="17"/>
        <v>0</v>
      </c>
      <c r="V32" s="139">
        <f t="shared" si="18"/>
        <v>0</v>
      </c>
      <c r="W32" s="139">
        <f t="shared" si="19"/>
        <v>14400000</v>
      </c>
      <c r="X32" s="159" t="s">
        <v>174</v>
      </c>
      <c r="Y32" s="178" t="s">
        <v>170</v>
      </c>
      <c r="Z32" s="159" t="s">
        <v>12</v>
      </c>
      <c r="AA32" s="115" t="s">
        <v>664</v>
      </c>
    </row>
    <row r="33" spans="1:27" ht="20.100000000000001" customHeight="1" x14ac:dyDescent="0.15">
      <c r="A33" s="411"/>
      <c r="B33" s="411"/>
      <c r="C33" s="422"/>
      <c r="D33" s="15"/>
      <c r="E33" s="15"/>
      <c r="F33" s="15"/>
      <c r="G33" s="192" t="s">
        <v>352</v>
      </c>
      <c r="H33" s="925">
        <f t="shared" si="10"/>
        <v>6000000</v>
      </c>
      <c r="I33" s="925"/>
      <c r="J33" s="925"/>
      <c r="K33" s="73" t="s">
        <v>0</v>
      </c>
      <c r="L33" s="457">
        <v>4</v>
      </c>
      <c r="M33" s="30" t="s">
        <v>1</v>
      </c>
      <c r="N33" s="342">
        <v>24000000</v>
      </c>
      <c r="O33" s="148">
        <f t="shared" si="11"/>
        <v>24000000</v>
      </c>
      <c r="P33" s="148">
        <f t="shared" si="12"/>
        <v>0</v>
      </c>
      <c r="Q33" s="148">
        <f t="shared" si="13"/>
        <v>0</v>
      </c>
      <c r="R33" s="148">
        <f t="shared" si="14"/>
        <v>0</v>
      </c>
      <c r="S33" s="148">
        <f t="shared" si="15"/>
        <v>24000000</v>
      </c>
      <c r="T33" s="148">
        <f t="shared" si="16"/>
        <v>0</v>
      </c>
      <c r="U33" s="148">
        <f t="shared" si="17"/>
        <v>0</v>
      </c>
      <c r="V33" s="148">
        <f t="shared" si="18"/>
        <v>0</v>
      </c>
      <c r="W33" s="148">
        <f t="shared" si="19"/>
        <v>24000000</v>
      </c>
      <c r="X33" s="171" t="s">
        <v>269</v>
      </c>
      <c r="Y33" s="314" t="s">
        <v>170</v>
      </c>
      <c r="Z33" s="171" t="s">
        <v>12</v>
      </c>
      <c r="AA33" s="115" t="s">
        <v>664</v>
      </c>
    </row>
    <row r="34" spans="1:27" ht="20.100000000000001" customHeight="1" x14ac:dyDescent="0.15">
      <c r="A34" s="414"/>
      <c r="B34" s="414"/>
      <c r="C34" s="421"/>
      <c r="D34" s="17"/>
      <c r="E34" s="17"/>
      <c r="F34" s="17"/>
      <c r="G34" s="176" t="s">
        <v>175</v>
      </c>
      <c r="H34" s="933">
        <f t="shared" si="10"/>
        <v>3256500</v>
      </c>
      <c r="I34" s="933"/>
      <c r="J34" s="933"/>
      <c r="K34" s="72" t="s">
        <v>0</v>
      </c>
      <c r="L34" s="278">
        <v>4</v>
      </c>
      <c r="M34" s="48" t="s">
        <v>1</v>
      </c>
      <c r="N34" s="343">
        <v>13026000</v>
      </c>
      <c r="O34" s="154">
        <f t="shared" si="11"/>
        <v>13026000</v>
      </c>
      <c r="P34" s="154">
        <f t="shared" si="12"/>
        <v>0</v>
      </c>
      <c r="Q34" s="154">
        <f t="shared" si="13"/>
        <v>0</v>
      </c>
      <c r="R34" s="154">
        <f t="shared" si="14"/>
        <v>0</v>
      </c>
      <c r="S34" s="154">
        <f t="shared" si="15"/>
        <v>13026000</v>
      </c>
      <c r="T34" s="154">
        <f t="shared" si="16"/>
        <v>0</v>
      </c>
      <c r="U34" s="154">
        <f t="shared" si="17"/>
        <v>0</v>
      </c>
      <c r="V34" s="154">
        <f t="shared" si="18"/>
        <v>0</v>
      </c>
      <c r="W34" s="154">
        <f t="shared" si="19"/>
        <v>13026000</v>
      </c>
      <c r="X34" s="305" t="s">
        <v>55</v>
      </c>
      <c r="Y34" s="305" t="s">
        <v>47</v>
      </c>
      <c r="Z34" s="170" t="s">
        <v>13</v>
      </c>
      <c r="AA34" s="115" t="s">
        <v>55</v>
      </c>
    </row>
    <row r="35" spans="1:27" ht="20.100000000000001" customHeight="1" x14ac:dyDescent="0.15">
      <c r="A35" s="412"/>
      <c r="B35" s="412"/>
      <c r="C35" s="418"/>
      <c r="D35" s="14"/>
      <c r="E35" s="14"/>
      <c r="F35" s="14"/>
      <c r="G35" s="175" t="s">
        <v>356</v>
      </c>
      <c r="H35" s="930">
        <f t="shared" si="10"/>
        <v>450000</v>
      </c>
      <c r="I35" s="930"/>
      <c r="J35" s="930"/>
      <c r="K35" s="67" t="s">
        <v>0</v>
      </c>
      <c r="L35" s="279">
        <v>4</v>
      </c>
      <c r="M35" s="28" t="s">
        <v>1</v>
      </c>
      <c r="N35" s="336">
        <v>1800000</v>
      </c>
      <c r="O35" s="139">
        <f t="shared" si="11"/>
        <v>1800000</v>
      </c>
      <c r="P35" s="139">
        <f t="shared" si="12"/>
        <v>0</v>
      </c>
      <c r="Q35" s="139">
        <f t="shared" si="13"/>
        <v>0</v>
      </c>
      <c r="R35" s="139">
        <f t="shared" si="14"/>
        <v>0</v>
      </c>
      <c r="S35" s="139">
        <f t="shared" si="15"/>
        <v>1800000</v>
      </c>
      <c r="T35" s="139">
        <f t="shared" si="16"/>
        <v>0</v>
      </c>
      <c r="U35" s="139">
        <f t="shared" si="17"/>
        <v>0</v>
      </c>
      <c r="V35" s="139">
        <f t="shared" si="18"/>
        <v>0</v>
      </c>
      <c r="W35" s="139">
        <f t="shared" si="19"/>
        <v>1800000</v>
      </c>
      <c r="X35" s="178" t="s">
        <v>331</v>
      </c>
      <c r="Y35" s="178" t="s">
        <v>47</v>
      </c>
      <c r="Z35" s="159" t="s">
        <v>13</v>
      </c>
      <c r="AA35" s="115" t="s">
        <v>55</v>
      </c>
    </row>
    <row r="36" spans="1:27" ht="20.100000000000001" customHeight="1" x14ac:dyDescent="0.15">
      <c r="A36" s="412"/>
      <c r="B36" s="412"/>
      <c r="C36" s="418"/>
      <c r="D36" s="14"/>
      <c r="E36" s="14"/>
      <c r="F36" s="14"/>
      <c r="G36" s="192" t="s">
        <v>176</v>
      </c>
      <c r="H36" s="925">
        <v>192075000</v>
      </c>
      <c r="I36" s="925"/>
      <c r="J36" s="925"/>
      <c r="K36" s="73" t="s">
        <v>0</v>
      </c>
      <c r="L36" s="457">
        <v>4</v>
      </c>
      <c r="M36" s="30" t="s">
        <v>1</v>
      </c>
      <c r="N36" s="336">
        <f>H36*L36</f>
        <v>768300000</v>
      </c>
      <c r="O36" s="148">
        <f t="shared" si="11"/>
        <v>768300000</v>
      </c>
      <c r="P36" s="148">
        <f t="shared" si="12"/>
        <v>0</v>
      </c>
      <c r="Q36" s="148">
        <f t="shared" si="13"/>
        <v>0</v>
      </c>
      <c r="R36" s="148">
        <f t="shared" si="14"/>
        <v>0</v>
      </c>
      <c r="S36" s="148">
        <f t="shared" si="15"/>
        <v>768300000</v>
      </c>
      <c r="T36" s="148">
        <f t="shared" si="16"/>
        <v>0</v>
      </c>
      <c r="U36" s="148">
        <f t="shared" si="17"/>
        <v>0</v>
      </c>
      <c r="V36" s="148">
        <f t="shared" si="18"/>
        <v>0</v>
      </c>
      <c r="W36" s="148">
        <f t="shared" si="19"/>
        <v>768300000</v>
      </c>
      <c r="X36" s="314" t="s">
        <v>177</v>
      </c>
      <c r="Y36" s="314" t="s">
        <v>47</v>
      </c>
      <c r="Z36" s="171" t="s">
        <v>508</v>
      </c>
      <c r="AA36" s="115" t="s">
        <v>671</v>
      </c>
    </row>
    <row r="37" spans="1:27" ht="20.100000000000001" customHeight="1" x14ac:dyDescent="0.15">
      <c r="A37" s="412"/>
      <c r="B37" s="412"/>
      <c r="C37" s="417" t="s">
        <v>996</v>
      </c>
      <c r="D37" s="13">
        <f>SUM(N38:N65)</f>
        <v>1750990395</v>
      </c>
      <c r="E37" s="9">
        <v>1535989630</v>
      </c>
      <c r="F37" s="13">
        <f>SUM(D37-E37)</f>
        <v>215000765</v>
      </c>
      <c r="G37" s="404"/>
      <c r="H37" s="917"/>
      <c r="I37" s="917"/>
      <c r="J37" s="917"/>
      <c r="K37" s="322"/>
      <c r="L37" s="321"/>
      <c r="M37" s="320"/>
      <c r="N37" s="420"/>
      <c r="O37" s="152">
        <f t="shared" ref="O37:W37" si="20">SUM(O38:O65)</f>
        <v>0</v>
      </c>
      <c r="P37" s="152">
        <f t="shared" si="20"/>
        <v>1750990395</v>
      </c>
      <c r="Q37" s="152">
        <f t="shared" si="20"/>
        <v>0</v>
      </c>
      <c r="R37" s="152">
        <f t="shared" si="20"/>
        <v>0</v>
      </c>
      <c r="S37" s="152">
        <f t="shared" si="20"/>
        <v>1750990395</v>
      </c>
      <c r="T37" s="152">
        <f t="shared" si="20"/>
        <v>0</v>
      </c>
      <c r="U37" s="152">
        <f t="shared" si="20"/>
        <v>0</v>
      </c>
      <c r="V37" s="152">
        <f t="shared" si="20"/>
        <v>0</v>
      </c>
      <c r="W37" s="152">
        <f t="shared" si="20"/>
        <v>1750990395</v>
      </c>
      <c r="X37" s="419"/>
      <c r="Y37" s="419"/>
      <c r="Z37" s="419"/>
      <c r="AA37" s="115"/>
    </row>
    <row r="38" spans="1:27" ht="20.100000000000001" customHeight="1" x14ac:dyDescent="0.15">
      <c r="A38" s="412"/>
      <c r="B38" s="412"/>
      <c r="C38" s="418"/>
      <c r="D38" s="14"/>
      <c r="E38" s="14"/>
      <c r="F38" s="14"/>
      <c r="G38" s="176" t="s">
        <v>364</v>
      </c>
      <c r="H38" s="933">
        <f t="shared" ref="H38:H60" si="21">SUM(N38/L38)</f>
        <v>33197500</v>
      </c>
      <c r="I38" s="933"/>
      <c r="J38" s="933"/>
      <c r="K38" s="72" t="s">
        <v>0</v>
      </c>
      <c r="L38" s="278">
        <v>4</v>
      </c>
      <c r="M38" s="48" t="s">
        <v>1</v>
      </c>
      <c r="N38" s="343">
        <v>132790000</v>
      </c>
      <c r="O38" s="139">
        <f t="shared" ref="O38:O65" si="22">IF(Y38="국비100%",N38*100%,IF(Y38="시도비100%",N38*0%,IF(Y38="시군구비100%",N38*0%,IF(Y38="국비30%, 시도비70%",N38*30%,IF(Y38="국비50%, 시도비50%",N38*50%,IF(Y38="시도비50%, 시군구비50%",N38*0%,IF(Y38="국비30%, 시도비35%, 시군구비35%",N38*30%)))))))</f>
        <v>0</v>
      </c>
      <c r="P38" s="139">
        <f t="shared" ref="P38:P65" si="23">IF(Y38="국비100%",N38*0%,IF(Y38="시도비100%",N38*100%,IF(Y38="시군구비100%",N38*0%,IF(Y38="국비30%, 시도비70%",N38*70%,IF(Y38="국비50%, 시도비50%",N38*50%,IF(Y38="시도비50%, 시군구비50%",N38*50%,IF(Y38="국비30%, 시도비35%, 시군구비35%",N38*35%)))))))</f>
        <v>132790000</v>
      </c>
      <c r="Q38" s="139">
        <f t="shared" ref="Q38:Q65" si="24">IF(Y38="국비100%",N38*0%,IF(Y38="시도비100%",N38*0%,IF(Y38="시군구비100%",N38*100%,IF(Y38="국비30%, 시도비70%",N38*0%,IF(Y38="국비50%, 시도비50%",N38*0%,IF(Y38="시도비50%, 시군구비50%",N38*50%,IF(Y38="국비30%, 시도비35%, 시군구비35%",N38*35%)))))))</f>
        <v>0</v>
      </c>
      <c r="R38" s="139">
        <f t="shared" ref="R38:R65" si="25">IF(Y38="기타보조금",N38*100%,N38*0%)</f>
        <v>0</v>
      </c>
      <c r="S38" s="139">
        <f t="shared" ref="S38:S65" si="26">SUM(O38:R38)</f>
        <v>132790000</v>
      </c>
      <c r="T38" s="139">
        <f t="shared" ref="T38:T65" si="27">IF(Y38="자부담",N38*100%,N38*0%)</f>
        <v>0</v>
      </c>
      <c r="U38" s="139">
        <f t="shared" ref="U38:U65" si="28">IF(Y38="후원금",N38*100%,N38*0%)</f>
        <v>0</v>
      </c>
      <c r="V38" s="139">
        <f t="shared" ref="V38:V65" si="29">IF(Y38="수익사업",N38*100%,N38*0%)</f>
        <v>0</v>
      </c>
      <c r="W38" s="139">
        <f t="shared" ref="W38:W65" si="30">SUM(S38:V38)</f>
        <v>132790000</v>
      </c>
      <c r="X38" s="159" t="s">
        <v>79</v>
      </c>
      <c r="Y38" s="178" t="s">
        <v>46</v>
      </c>
      <c r="Z38" s="159" t="s">
        <v>12</v>
      </c>
      <c r="AA38" s="115" t="s">
        <v>665</v>
      </c>
    </row>
    <row r="39" spans="1:27" ht="20.100000000000001" customHeight="1" x14ac:dyDescent="0.15">
      <c r="A39" s="412"/>
      <c r="B39" s="412"/>
      <c r="C39" s="418"/>
      <c r="D39" s="14"/>
      <c r="E39" s="14"/>
      <c r="F39" s="14"/>
      <c r="G39" s="175" t="s">
        <v>366</v>
      </c>
      <c r="H39" s="930">
        <f t="shared" si="21"/>
        <v>7192500</v>
      </c>
      <c r="I39" s="930"/>
      <c r="J39" s="930"/>
      <c r="K39" s="67" t="s">
        <v>0</v>
      </c>
      <c r="L39" s="279">
        <v>4</v>
      </c>
      <c r="M39" s="28" t="s">
        <v>1</v>
      </c>
      <c r="N39" s="336">
        <v>28770000</v>
      </c>
      <c r="O39" s="139">
        <f t="shared" si="22"/>
        <v>0</v>
      </c>
      <c r="P39" s="139">
        <f t="shared" si="23"/>
        <v>28770000</v>
      </c>
      <c r="Q39" s="139">
        <f t="shared" si="24"/>
        <v>0</v>
      </c>
      <c r="R39" s="139">
        <f t="shared" si="25"/>
        <v>0</v>
      </c>
      <c r="S39" s="139">
        <f t="shared" si="26"/>
        <v>28770000</v>
      </c>
      <c r="T39" s="139">
        <f t="shared" si="27"/>
        <v>0</v>
      </c>
      <c r="U39" s="139">
        <f t="shared" si="28"/>
        <v>0</v>
      </c>
      <c r="V39" s="139">
        <f t="shared" si="29"/>
        <v>0</v>
      </c>
      <c r="W39" s="139">
        <f t="shared" si="30"/>
        <v>28770000</v>
      </c>
      <c r="X39" s="178" t="s">
        <v>105</v>
      </c>
      <c r="Y39" s="178" t="s">
        <v>45</v>
      </c>
      <c r="Z39" s="159" t="s">
        <v>12</v>
      </c>
      <c r="AA39" s="115" t="s">
        <v>665</v>
      </c>
    </row>
    <row r="40" spans="1:27" ht="20.100000000000001" customHeight="1" x14ac:dyDescent="0.15">
      <c r="A40" s="412"/>
      <c r="B40" s="412"/>
      <c r="C40" s="418"/>
      <c r="D40" s="14"/>
      <c r="E40" s="14"/>
      <c r="F40" s="14"/>
      <c r="G40" s="175" t="s">
        <v>178</v>
      </c>
      <c r="H40" s="930">
        <f t="shared" si="21"/>
        <v>19887502.5</v>
      </c>
      <c r="I40" s="930"/>
      <c r="J40" s="930"/>
      <c r="K40" s="67" t="s">
        <v>0</v>
      </c>
      <c r="L40" s="279">
        <v>4</v>
      </c>
      <c r="M40" s="28" t="s">
        <v>1</v>
      </c>
      <c r="N40" s="336">
        <v>79550010</v>
      </c>
      <c r="O40" s="139">
        <f t="shared" si="22"/>
        <v>0</v>
      </c>
      <c r="P40" s="139">
        <f t="shared" si="23"/>
        <v>79550010</v>
      </c>
      <c r="Q40" s="139">
        <f t="shared" si="24"/>
        <v>0</v>
      </c>
      <c r="R40" s="139">
        <f t="shared" si="25"/>
        <v>0</v>
      </c>
      <c r="S40" s="139">
        <f t="shared" si="26"/>
        <v>79550010</v>
      </c>
      <c r="T40" s="139">
        <f t="shared" si="27"/>
        <v>0</v>
      </c>
      <c r="U40" s="139">
        <f t="shared" si="28"/>
        <v>0</v>
      </c>
      <c r="V40" s="139">
        <f t="shared" si="29"/>
        <v>0</v>
      </c>
      <c r="W40" s="139">
        <f t="shared" si="30"/>
        <v>79550010</v>
      </c>
      <c r="X40" s="159" t="s">
        <v>68</v>
      </c>
      <c r="Y40" s="178" t="s">
        <v>45</v>
      </c>
      <c r="Z40" s="159" t="s">
        <v>12</v>
      </c>
      <c r="AA40" s="115" t="s">
        <v>665</v>
      </c>
    </row>
    <row r="41" spans="1:27" ht="20.100000000000001" customHeight="1" x14ac:dyDescent="0.15">
      <c r="A41" s="412"/>
      <c r="B41" s="395"/>
      <c r="C41" s="418"/>
      <c r="D41" s="14"/>
      <c r="E41" s="14"/>
      <c r="F41" s="14"/>
      <c r="G41" s="175" t="s">
        <v>179</v>
      </c>
      <c r="H41" s="930">
        <f t="shared" si="21"/>
        <v>727500</v>
      </c>
      <c r="I41" s="930"/>
      <c r="J41" s="930"/>
      <c r="K41" s="67" t="s">
        <v>0</v>
      </c>
      <c r="L41" s="279">
        <v>4</v>
      </c>
      <c r="M41" s="28" t="s">
        <v>1</v>
      </c>
      <c r="N41" s="336">
        <v>2910000</v>
      </c>
      <c r="O41" s="139">
        <f t="shared" si="22"/>
        <v>0</v>
      </c>
      <c r="P41" s="139">
        <f t="shared" si="23"/>
        <v>2910000</v>
      </c>
      <c r="Q41" s="139">
        <f t="shared" si="24"/>
        <v>0</v>
      </c>
      <c r="R41" s="139">
        <f t="shared" si="25"/>
        <v>0</v>
      </c>
      <c r="S41" s="139">
        <f t="shared" si="26"/>
        <v>2910000</v>
      </c>
      <c r="T41" s="139">
        <f t="shared" si="27"/>
        <v>0</v>
      </c>
      <c r="U41" s="139">
        <f t="shared" si="28"/>
        <v>0</v>
      </c>
      <c r="V41" s="139">
        <f t="shared" si="29"/>
        <v>0</v>
      </c>
      <c r="W41" s="139">
        <f t="shared" si="30"/>
        <v>2910000</v>
      </c>
      <c r="X41" s="178" t="s">
        <v>42</v>
      </c>
      <c r="Y41" s="178" t="s">
        <v>45</v>
      </c>
      <c r="Z41" s="159" t="s">
        <v>12</v>
      </c>
      <c r="AA41" s="115" t="s">
        <v>665</v>
      </c>
    </row>
    <row r="42" spans="1:27" ht="20.100000000000001" customHeight="1" x14ac:dyDescent="0.15">
      <c r="A42" s="412"/>
      <c r="B42" s="412"/>
      <c r="C42" s="418"/>
      <c r="D42" s="14"/>
      <c r="E42" s="14"/>
      <c r="F42" s="14"/>
      <c r="G42" s="175" t="s">
        <v>368</v>
      </c>
      <c r="H42" s="930">
        <f t="shared" si="21"/>
        <v>20058150</v>
      </c>
      <c r="I42" s="930"/>
      <c r="J42" s="930"/>
      <c r="K42" s="67" t="s">
        <v>0</v>
      </c>
      <c r="L42" s="279">
        <v>4</v>
      </c>
      <c r="M42" s="28" t="s">
        <v>1</v>
      </c>
      <c r="N42" s="336">
        <v>80232600</v>
      </c>
      <c r="O42" s="139">
        <f t="shared" si="22"/>
        <v>0</v>
      </c>
      <c r="P42" s="139">
        <f t="shared" si="23"/>
        <v>80232600</v>
      </c>
      <c r="Q42" s="139">
        <f t="shared" si="24"/>
        <v>0</v>
      </c>
      <c r="R42" s="139">
        <f t="shared" si="25"/>
        <v>0</v>
      </c>
      <c r="S42" s="139">
        <f t="shared" si="26"/>
        <v>80232600</v>
      </c>
      <c r="T42" s="139">
        <f t="shared" si="27"/>
        <v>0</v>
      </c>
      <c r="U42" s="139">
        <f t="shared" si="28"/>
        <v>0</v>
      </c>
      <c r="V42" s="139">
        <f t="shared" si="29"/>
        <v>0</v>
      </c>
      <c r="W42" s="139">
        <f t="shared" si="30"/>
        <v>80232600</v>
      </c>
      <c r="X42" s="159" t="s">
        <v>50</v>
      </c>
      <c r="Y42" s="178" t="s">
        <v>45</v>
      </c>
      <c r="Z42" s="159" t="s">
        <v>12</v>
      </c>
      <c r="AA42" s="115" t="s">
        <v>666</v>
      </c>
    </row>
    <row r="43" spans="1:27" ht="20.100000000000001" customHeight="1" x14ac:dyDescent="0.15">
      <c r="A43" s="412"/>
      <c r="B43" s="412"/>
      <c r="C43" s="418"/>
      <c r="D43" s="14"/>
      <c r="E43" s="14"/>
      <c r="F43" s="14"/>
      <c r="G43" s="175" t="s">
        <v>370</v>
      </c>
      <c r="H43" s="930">
        <f t="shared" si="21"/>
        <v>5363575</v>
      </c>
      <c r="I43" s="930"/>
      <c r="J43" s="930"/>
      <c r="K43" s="67" t="s">
        <v>0</v>
      </c>
      <c r="L43" s="279">
        <v>4</v>
      </c>
      <c r="M43" s="28" t="s">
        <v>1</v>
      </c>
      <c r="N43" s="336">
        <v>21454300</v>
      </c>
      <c r="O43" s="139">
        <f t="shared" si="22"/>
        <v>0</v>
      </c>
      <c r="P43" s="139">
        <f t="shared" si="23"/>
        <v>21454300</v>
      </c>
      <c r="Q43" s="139">
        <f t="shared" si="24"/>
        <v>0</v>
      </c>
      <c r="R43" s="139">
        <f t="shared" si="25"/>
        <v>0</v>
      </c>
      <c r="S43" s="139">
        <f t="shared" si="26"/>
        <v>21454300</v>
      </c>
      <c r="T43" s="139">
        <f t="shared" si="27"/>
        <v>0</v>
      </c>
      <c r="U43" s="139">
        <f t="shared" si="28"/>
        <v>0</v>
      </c>
      <c r="V43" s="139">
        <f t="shared" si="29"/>
        <v>0</v>
      </c>
      <c r="W43" s="139">
        <f t="shared" si="30"/>
        <v>21454300</v>
      </c>
      <c r="X43" s="159" t="s">
        <v>51</v>
      </c>
      <c r="Y43" s="178" t="s">
        <v>45</v>
      </c>
      <c r="Z43" s="159" t="s">
        <v>12</v>
      </c>
      <c r="AA43" s="115" t="s">
        <v>666</v>
      </c>
    </row>
    <row r="44" spans="1:27" ht="20.100000000000001" customHeight="1" x14ac:dyDescent="0.15">
      <c r="A44" s="412"/>
      <c r="B44" s="412"/>
      <c r="C44" s="418"/>
      <c r="D44" s="14"/>
      <c r="E44" s="14"/>
      <c r="F44" s="14"/>
      <c r="G44" s="175" t="s">
        <v>180</v>
      </c>
      <c r="H44" s="930">
        <f t="shared" si="21"/>
        <v>4814075</v>
      </c>
      <c r="I44" s="930"/>
      <c r="J44" s="930"/>
      <c r="K44" s="67" t="s">
        <v>0</v>
      </c>
      <c r="L44" s="279">
        <v>4</v>
      </c>
      <c r="M44" s="28" t="s">
        <v>1</v>
      </c>
      <c r="N44" s="336">
        <v>19256300</v>
      </c>
      <c r="O44" s="139">
        <f t="shared" si="22"/>
        <v>0</v>
      </c>
      <c r="P44" s="139">
        <f t="shared" si="23"/>
        <v>19256300</v>
      </c>
      <c r="Q44" s="139">
        <f t="shared" si="24"/>
        <v>0</v>
      </c>
      <c r="R44" s="139">
        <f t="shared" si="25"/>
        <v>0</v>
      </c>
      <c r="S44" s="139">
        <f t="shared" si="26"/>
        <v>19256300</v>
      </c>
      <c r="T44" s="139">
        <f t="shared" si="27"/>
        <v>0</v>
      </c>
      <c r="U44" s="139">
        <f t="shared" si="28"/>
        <v>0</v>
      </c>
      <c r="V44" s="139">
        <f t="shared" si="29"/>
        <v>0</v>
      </c>
      <c r="W44" s="139">
        <f t="shared" si="30"/>
        <v>19256300</v>
      </c>
      <c r="X44" s="159" t="s">
        <v>40</v>
      </c>
      <c r="Y44" s="178" t="s">
        <v>45</v>
      </c>
      <c r="Z44" s="159" t="s">
        <v>12</v>
      </c>
      <c r="AA44" s="115" t="s">
        <v>666</v>
      </c>
    </row>
    <row r="45" spans="1:27" ht="20.100000000000001" customHeight="1" x14ac:dyDescent="0.15">
      <c r="A45" s="412"/>
      <c r="B45" s="412"/>
      <c r="C45" s="418"/>
      <c r="D45" s="14"/>
      <c r="E45" s="14"/>
      <c r="F45" s="14"/>
      <c r="G45" s="175" t="s">
        <v>372</v>
      </c>
      <c r="H45" s="930">
        <f t="shared" si="21"/>
        <v>11487000</v>
      </c>
      <c r="I45" s="930"/>
      <c r="J45" s="930"/>
      <c r="K45" s="67" t="s">
        <v>0</v>
      </c>
      <c r="L45" s="279">
        <v>4</v>
      </c>
      <c r="M45" s="28" t="s">
        <v>1</v>
      </c>
      <c r="N45" s="336">
        <v>45948000</v>
      </c>
      <c r="O45" s="139">
        <f t="shared" si="22"/>
        <v>0</v>
      </c>
      <c r="P45" s="139">
        <f t="shared" si="23"/>
        <v>45948000</v>
      </c>
      <c r="Q45" s="139">
        <f t="shared" si="24"/>
        <v>0</v>
      </c>
      <c r="R45" s="139">
        <f t="shared" si="25"/>
        <v>0</v>
      </c>
      <c r="S45" s="139">
        <f t="shared" si="26"/>
        <v>45948000</v>
      </c>
      <c r="T45" s="139">
        <f t="shared" si="27"/>
        <v>0</v>
      </c>
      <c r="U45" s="139">
        <f t="shared" si="28"/>
        <v>0</v>
      </c>
      <c r="V45" s="139">
        <f t="shared" si="29"/>
        <v>0</v>
      </c>
      <c r="W45" s="139">
        <f t="shared" si="30"/>
        <v>45948000</v>
      </c>
      <c r="X45" s="159" t="s">
        <v>52</v>
      </c>
      <c r="Y45" s="178" t="s">
        <v>45</v>
      </c>
      <c r="Z45" s="159" t="s">
        <v>12</v>
      </c>
      <c r="AA45" s="115" t="s">
        <v>666</v>
      </c>
    </row>
    <row r="46" spans="1:27" ht="20.100000000000001" customHeight="1" x14ac:dyDescent="0.15">
      <c r="A46" s="412"/>
      <c r="B46" s="412"/>
      <c r="C46" s="418"/>
      <c r="D46" s="14"/>
      <c r="E46" s="14"/>
      <c r="F46" s="14"/>
      <c r="G46" s="175" t="s">
        <v>181</v>
      </c>
      <c r="H46" s="930">
        <f t="shared" si="21"/>
        <v>4624375</v>
      </c>
      <c r="I46" s="930"/>
      <c r="J46" s="930"/>
      <c r="K46" s="67" t="s">
        <v>0</v>
      </c>
      <c r="L46" s="279">
        <v>4</v>
      </c>
      <c r="M46" s="28" t="s">
        <v>1</v>
      </c>
      <c r="N46" s="336">
        <v>18497500</v>
      </c>
      <c r="O46" s="139">
        <f t="shared" si="22"/>
        <v>0</v>
      </c>
      <c r="P46" s="139">
        <f t="shared" si="23"/>
        <v>18497500</v>
      </c>
      <c r="Q46" s="139">
        <f t="shared" si="24"/>
        <v>0</v>
      </c>
      <c r="R46" s="139">
        <f t="shared" si="25"/>
        <v>0</v>
      </c>
      <c r="S46" s="139">
        <f t="shared" si="26"/>
        <v>18497500</v>
      </c>
      <c r="T46" s="139">
        <f t="shared" si="27"/>
        <v>0</v>
      </c>
      <c r="U46" s="139">
        <f t="shared" si="28"/>
        <v>0</v>
      </c>
      <c r="V46" s="139">
        <f t="shared" si="29"/>
        <v>0</v>
      </c>
      <c r="W46" s="139">
        <f t="shared" si="30"/>
        <v>18497500</v>
      </c>
      <c r="X46" s="159" t="s">
        <v>53</v>
      </c>
      <c r="Y46" s="178" t="s">
        <v>45</v>
      </c>
      <c r="Z46" s="159" t="s">
        <v>12</v>
      </c>
      <c r="AA46" s="115" t="s">
        <v>666</v>
      </c>
    </row>
    <row r="47" spans="1:27" ht="20.100000000000001" customHeight="1" x14ac:dyDescent="0.15">
      <c r="A47" s="412"/>
      <c r="B47" s="412"/>
      <c r="C47" s="418"/>
      <c r="D47" s="14"/>
      <c r="E47" s="14"/>
      <c r="F47" s="14"/>
      <c r="G47" s="175" t="s">
        <v>374</v>
      </c>
      <c r="H47" s="930">
        <f t="shared" si="21"/>
        <v>4287500</v>
      </c>
      <c r="I47" s="930"/>
      <c r="J47" s="930"/>
      <c r="K47" s="67" t="s">
        <v>0</v>
      </c>
      <c r="L47" s="279">
        <v>4</v>
      </c>
      <c r="M47" s="28" t="s">
        <v>1</v>
      </c>
      <c r="N47" s="336">
        <v>17150000</v>
      </c>
      <c r="O47" s="139">
        <f t="shared" si="22"/>
        <v>0</v>
      </c>
      <c r="P47" s="139">
        <f t="shared" si="23"/>
        <v>17150000</v>
      </c>
      <c r="Q47" s="139">
        <f t="shared" si="24"/>
        <v>0</v>
      </c>
      <c r="R47" s="139">
        <f t="shared" si="25"/>
        <v>0</v>
      </c>
      <c r="S47" s="139">
        <f t="shared" si="26"/>
        <v>17150000</v>
      </c>
      <c r="T47" s="139">
        <f t="shared" si="27"/>
        <v>0</v>
      </c>
      <c r="U47" s="139">
        <f t="shared" si="28"/>
        <v>0</v>
      </c>
      <c r="V47" s="139">
        <f t="shared" si="29"/>
        <v>0</v>
      </c>
      <c r="W47" s="139">
        <f t="shared" si="30"/>
        <v>17150000</v>
      </c>
      <c r="X47" s="159" t="s">
        <v>76</v>
      </c>
      <c r="Y47" s="178" t="s">
        <v>45</v>
      </c>
      <c r="Z47" s="159" t="s">
        <v>12</v>
      </c>
      <c r="AA47" s="115" t="s">
        <v>76</v>
      </c>
    </row>
    <row r="48" spans="1:27" ht="20.100000000000001" customHeight="1" x14ac:dyDescent="0.15">
      <c r="A48" s="412"/>
      <c r="B48" s="412"/>
      <c r="C48" s="418"/>
      <c r="D48" s="14"/>
      <c r="E48" s="14"/>
      <c r="F48" s="14"/>
      <c r="G48" s="175" t="s">
        <v>362</v>
      </c>
      <c r="H48" s="930">
        <f t="shared" si="21"/>
        <v>525000</v>
      </c>
      <c r="I48" s="930"/>
      <c r="J48" s="930"/>
      <c r="K48" s="67" t="s">
        <v>0</v>
      </c>
      <c r="L48" s="279">
        <v>4</v>
      </c>
      <c r="M48" s="28" t="s">
        <v>1</v>
      </c>
      <c r="N48" s="336">
        <v>2100000</v>
      </c>
      <c r="O48" s="139">
        <f t="shared" si="22"/>
        <v>0</v>
      </c>
      <c r="P48" s="139">
        <f t="shared" si="23"/>
        <v>2100000</v>
      </c>
      <c r="Q48" s="139">
        <f t="shared" si="24"/>
        <v>0</v>
      </c>
      <c r="R48" s="139">
        <f t="shared" si="25"/>
        <v>0</v>
      </c>
      <c r="S48" s="139">
        <f t="shared" si="26"/>
        <v>2100000</v>
      </c>
      <c r="T48" s="139">
        <f t="shared" si="27"/>
        <v>0</v>
      </c>
      <c r="U48" s="139">
        <f t="shared" si="28"/>
        <v>0</v>
      </c>
      <c r="V48" s="139">
        <f t="shared" si="29"/>
        <v>0</v>
      </c>
      <c r="W48" s="139">
        <f t="shared" si="30"/>
        <v>2100000</v>
      </c>
      <c r="X48" s="178" t="s">
        <v>130</v>
      </c>
      <c r="Y48" s="178" t="s">
        <v>45</v>
      </c>
      <c r="Z48" s="159" t="s">
        <v>12</v>
      </c>
      <c r="AA48" s="458" t="s">
        <v>130</v>
      </c>
    </row>
    <row r="49" spans="1:27" ht="20.100000000000001" customHeight="1" x14ac:dyDescent="0.15">
      <c r="A49" s="412"/>
      <c r="B49" s="412"/>
      <c r="C49" s="418"/>
      <c r="D49" s="14"/>
      <c r="E49" s="14"/>
      <c r="F49" s="14"/>
      <c r="G49" s="175" t="s">
        <v>183</v>
      </c>
      <c r="H49" s="930">
        <f t="shared" si="21"/>
        <v>26125000</v>
      </c>
      <c r="I49" s="930"/>
      <c r="J49" s="930"/>
      <c r="K49" s="67" t="s">
        <v>0</v>
      </c>
      <c r="L49" s="279">
        <v>4</v>
      </c>
      <c r="M49" s="28" t="s">
        <v>1</v>
      </c>
      <c r="N49" s="336">
        <v>104500000</v>
      </c>
      <c r="O49" s="139">
        <f t="shared" si="22"/>
        <v>0</v>
      </c>
      <c r="P49" s="139">
        <f t="shared" si="23"/>
        <v>104500000</v>
      </c>
      <c r="Q49" s="139">
        <f t="shared" si="24"/>
        <v>0</v>
      </c>
      <c r="R49" s="139">
        <f t="shared" si="25"/>
        <v>0</v>
      </c>
      <c r="S49" s="139">
        <f t="shared" si="26"/>
        <v>104500000</v>
      </c>
      <c r="T49" s="139">
        <f t="shared" si="27"/>
        <v>0</v>
      </c>
      <c r="U49" s="139">
        <f t="shared" si="28"/>
        <v>0</v>
      </c>
      <c r="V49" s="139">
        <f t="shared" si="29"/>
        <v>0</v>
      </c>
      <c r="W49" s="139">
        <f t="shared" si="30"/>
        <v>104500000</v>
      </c>
      <c r="X49" s="159" t="s">
        <v>62</v>
      </c>
      <c r="Y49" s="178" t="s">
        <v>46</v>
      </c>
      <c r="Z49" s="159" t="s">
        <v>12</v>
      </c>
      <c r="AA49" s="115" t="s">
        <v>664</v>
      </c>
    </row>
    <row r="50" spans="1:27" ht="20.100000000000001" customHeight="1" x14ac:dyDescent="0.15">
      <c r="A50" s="412"/>
      <c r="B50" s="412"/>
      <c r="C50" s="418"/>
      <c r="D50" s="14"/>
      <c r="E50" s="14"/>
      <c r="F50" s="14"/>
      <c r="G50" s="175" t="s">
        <v>182</v>
      </c>
      <c r="H50" s="930">
        <f t="shared" si="21"/>
        <v>2400000</v>
      </c>
      <c r="I50" s="930"/>
      <c r="J50" s="930"/>
      <c r="K50" s="67" t="s">
        <v>0</v>
      </c>
      <c r="L50" s="279">
        <v>4</v>
      </c>
      <c r="M50" s="28" t="s">
        <v>1</v>
      </c>
      <c r="N50" s="336">
        <v>9600000</v>
      </c>
      <c r="O50" s="139">
        <f t="shared" si="22"/>
        <v>0</v>
      </c>
      <c r="P50" s="139">
        <f t="shared" si="23"/>
        <v>9600000</v>
      </c>
      <c r="Q50" s="139">
        <f t="shared" si="24"/>
        <v>0</v>
      </c>
      <c r="R50" s="139">
        <f t="shared" si="25"/>
        <v>0</v>
      </c>
      <c r="S50" s="139">
        <f t="shared" si="26"/>
        <v>9600000</v>
      </c>
      <c r="T50" s="139">
        <f t="shared" si="27"/>
        <v>0</v>
      </c>
      <c r="U50" s="139">
        <f t="shared" si="28"/>
        <v>0</v>
      </c>
      <c r="V50" s="139">
        <f t="shared" si="29"/>
        <v>0</v>
      </c>
      <c r="W50" s="139">
        <f t="shared" si="30"/>
        <v>9600000</v>
      </c>
      <c r="X50" s="159" t="s">
        <v>174</v>
      </c>
      <c r="Y50" s="178" t="s">
        <v>45</v>
      </c>
      <c r="Z50" s="159" t="s">
        <v>12</v>
      </c>
      <c r="AA50" s="115" t="s">
        <v>664</v>
      </c>
    </row>
    <row r="51" spans="1:27" ht="20.100000000000001" customHeight="1" x14ac:dyDescent="0.15">
      <c r="A51" s="412"/>
      <c r="B51" s="412"/>
      <c r="C51" s="418"/>
      <c r="D51" s="14"/>
      <c r="E51" s="14"/>
      <c r="F51" s="14"/>
      <c r="G51" s="175" t="s">
        <v>353</v>
      </c>
      <c r="H51" s="930">
        <f t="shared" si="21"/>
        <v>4000000</v>
      </c>
      <c r="I51" s="930"/>
      <c r="J51" s="930"/>
      <c r="K51" s="67" t="s">
        <v>0</v>
      </c>
      <c r="L51" s="279">
        <v>4</v>
      </c>
      <c r="M51" s="28" t="s">
        <v>1</v>
      </c>
      <c r="N51" s="336">
        <v>16000000</v>
      </c>
      <c r="O51" s="139">
        <f t="shared" si="22"/>
        <v>0</v>
      </c>
      <c r="P51" s="139">
        <f t="shared" si="23"/>
        <v>16000000</v>
      </c>
      <c r="Q51" s="139">
        <f t="shared" si="24"/>
        <v>0</v>
      </c>
      <c r="R51" s="139">
        <f t="shared" si="25"/>
        <v>0</v>
      </c>
      <c r="S51" s="139">
        <f t="shared" si="26"/>
        <v>16000000</v>
      </c>
      <c r="T51" s="139">
        <f t="shared" si="27"/>
        <v>0</v>
      </c>
      <c r="U51" s="139">
        <f t="shared" si="28"/>
        <v>0</v>
      </c>
      <c r="V51" s="139">
        <f t="shared" si="29"/>
        <v>0</v>
      </c>
      <c r="W51" s="139">
        <f t="shared" si="30"/>
        <v>16000000</v>
      </c>
      <c r="X51" s="159" t="s">
        <v>269</v>
      </c>
      <c r="Y51" s="178" t="s">
        <v>46</v>
      </c>
      <c r="Z51" s="159" t="s">
        <v>12</v>
      </c>
      <c r="AA51" s="115" t="s">
        <v>664</v>
      </c>
    </row>
    <row r="52" spans="1:27" ht="20.100000000000001" customHeight="1" x14ac:dyDescent="0.15">
      <c r="A52" s="412"/>
      <c r="B52" s="412"/>
      <c r="C52" s="418"/>
      <c r="D52" s="14"/>
      <c r="E52" s="14"/>
      <c r="F52" s="14"/>
      <c r="G52" s="175" t="s">
        <v>178</v>
      </c>
      <c r="H52" s="930">
        <f t="shared" si="21"/>
        <v>6279857.5</v>
      </c>
      <c r="I52" s="930"/>
      <c r="J52" s="930"/>
      <c r="K52" s="67" t="s">
        <v>0</v>
      </c>
      <c r="L52" s="279">
        <v>4</v>
      </c>
      <c r="M52" s="28" t="s">
        <v>1</v>
      </c>
      <c r="N52" s="336">
        <v>25119430</v>
      </c>
      <c r="O52" s="139">
        <f t="shared" si="22"/>
        <v>0</v>
      </c>
      <c r="P52" s="139">
        <f t="shared" si="23"/>
        <v>25119430</v>
      </c>
      <c r="Q52" s="139">
        <f t="shared" si="24"/>
        <v>0</v>
      </c>
      <c r="R52" s="139">
        <f t="shared" si="25"/>
        <v>0</v>
      </c>
      <c r="S52" s="139">
        <f t="shared" si="26"/>
        <v>25119430</v>
      </c>
      <c r="T52" s="139">
        <f t="shared" si="27"/>
        <v>0</v>
      </c>
      <c r="U52" s="139">
        <f t="shared" si="28"/>
        <v>0</v>
      </c>
      <c r="V52" s="139">
        <f t="shared" si="29"/>
        <v>0</v>
      </c>
      <c r="W52" s="139">
        <f t="shared" si="30"/>
        <v>25119430</v>
      </c>
      <c r="X52" s="159" t="s">
        <v>43</v>
      </c>
      <c r="Y52" s="178" t="s">
        <v>45</v>
      </c>
      <c r="Z52" s="159" t="s">
        <v>12</v>
      </c>
      <c r="AA52" s="115" t="s">
        <v>664</v>
      </c>
    </row>
    <row r="53" spans="1:27" ht="20.100000000000001" customHeight="1" x14ac:dyDescent="0.15">
      <c r="A53" s="412"/>
      <c r="B53" s="412"/>
      <c r="C53" s="418"/>
      <c r="D53" s="14"/>
      <c r="E53" s="14"/>
      <c r="F53" s="14"/>
      <c r="G53" s="175" t="s">
        <v>355</v>
      </c>
      <c r="H53" s="930">
        <f t="shared" si="21"/>
        <v>698825</v>
      </c>
      <c r="I53" s="930"/>
      <c r="J53" s="930"/>
      <c r="K53" s="67" t="s">
        <v>0</v>
      </c>
      <c r="L53" s="279">
        <v>4</v>
      </c>
      <c r="M53" s="28" t="s">
        <v>1</v>
      </c>
      <c r="N53" s="336">
        <v>2795300</v>
      </c>
      <c r="O53" s="139">
        <f t="shared" si="22"/>
        <v>0</v>
      </c>
      <c r="P53" s="139">
        <f t="shared" si="23"/>
        <v>2795300</v>
      </c>
      <c r="Q53" s="139">
        <f t="shared" si="24"/>
        <v>0</v>
      </c>
      <c r="R53" s="139">
        <f t="shared" si="25"/>
        <v>0</v>
      </c>
      <c r="S53" s="139">
        <f t="shared" si="26"/>
        <v>2795300</v>
      </c>
      <c r="T53" s="139">
        <f t="shared" si="27"/>
        <v>0</v>
      </c>
      <c r="U53" s="139">
        <f t="shared" si="28"/>
        <v>0</v>
      </c>
      <c r="V53" s="139">
        <f t="shared" si="29"/>
        <v>0</v>
      </c>
      <c r="W53" s="139">
        <f t="shared" si="30"/>
        <v>2795300</v>
      </c>
      <c r="X53" s="159" t="s">
        <v>332</v>
      </c>
      <c r="Y53" s="178" t="s">
        <v>45</v>
      </c>
      <c r="Z53" s="159" t="s">
        <v>12</v>
      </c>
      <c r="AA53" s="115" t="s">
        <v>664</v>
      </c>
    </row>
    <row r="54" spans="1:27" ht="20.100000000000001" customHeight="1" x14ac:dyDescent="0.15">
      <c r="A54" s="412"/>
      <c r="B54" s="395"/>
      <c r="C54" s="418"/>
      <c r="D54" s="14"/>
      <c r="E54" s="14"/>
      <c r="F54" s="14"/>
      <c r="G54" s="175" t="s">
        <v>179</v>
      </c>
      <c r="H54" s="930">
        <f t="shared" si="21"/>
        <v>477500</v>
      </c>
      <c r="I54" s="930"/>
      <c r="J54" s="930"/>
      <c r="K54" s="67" t="s">
        <v>0</v>
      </c>
      <c r="L54" s="279">
        <v>4</v>
      </c>
      <c r="M54" s="28" t="s">
        <v>1</v>
      </c>
      <c r="N54" s="336">
        <v>1910000</v>
      </c>
      <c r="O54" s="139">
        <f t="shared" si="22"/>
        <v>0</v>
      </c>
      <c r="P54" s="139">
        <f t="shared" si="23"/>
        <v>1910000</v>
      </c>
      <c r="Q54" s="139">
        <f t="shared" si="24"/>
        <v>0</v>
      </c>
      <c r="R54" s="139">
        <f t="shared" si="25"/>
        <v>0</v>
      </c>
      <c r="S54" s="139">
        <f t="shared" si="26"/>
        <v>1910000</v>
      </c>
      <c r="T54" s="139">
        <f t="shared" si="27"/>
        <v>0</v>
      </c>
      <c r="U54" s="139">
        <f t="shared" si="28"/>
        <v>0</v>
      </c>
      <c r="V54" s="139">
        <f t="shared" si="29"/>
        <v>0</v>
      </c>
      <c r="W54" s="139">
        <f t="shared" si="30"/>
        <v>1910000</v>
      </c>
      <c r="X54" s="159" t="s">
        <v>41</v>
      </c>
      <c r="Y54" s="178" t="s">
        <v>45</v>
      </c>
      <c r="Z54" s="159" t="s">
        <v>12</v>
      </c>
      <c r="AA54" s="115" t="s">
        <v>664</v>
      </c>
    </row>
    <row r="55" spans="1:27" ht="20.100000000000001" customHeight="1" x14ac:dyDescent="0.15">
      <c r="A55" s="412"/>
      <c r="B55" s="412"/>
      <c r="C55" s="418"/>
      <c r="D55" s="14"/>
      <c r="E55" s="14"/>
      <c r="F55" s="14"/>
      <c r="G55" s="175" t="s">
        <v>184</v>
      </c>
      <c r="H55" s="930">
        <f t="shared" si="21"/>
        <v>3799250</v>
      </c>
      <c r="I55" s="930"/>
      <c r="J55" s="930"/>
      <c r="K55" s="67" t="s">
        <v>0</v>
      </c>
      <c r="L55" s="279">
        <v>4</v>
      </c>
      <c r="M55" s="28" t="s">
        <v>1</v>
      </c>
      <c r="N55" s="336">
        <v>15197000</v>
      </c>
      <c r="O55" s="139">
        <f t="shared" si="22"/>
        <v>0</v>
      </c>
      <c r="P55" s="139">
        <f t="shared" si="23"/>
        <v>15197000</v>
      </c>
      <c r="Q55" s="139">
        <f t="shared" si="24"/>
        <v>0</v>
      </c>
      <c r="R55" s="139">
        <f t="shared" si="25"/>
        <v>0</v>
      </c>
      <c r="S55" s="139">
        <f t="shared" si="26"/>
        <v>15197000</v>
      </c>
      <c r="T55" s="139">
        <f t="shared" si="27"/>
        <v>0</v>
      </c>
      <c r="U55" s="139">
        <f t="shared" si="28"/>
        <v>0</v>
      </c>
      <c r="V55" s="139">
        <f t="shared" si="29"/>
        <v>0</v>
      </c>
      <c r="W55" s="139">
        <f t="shared" si="30"/>
        <v>15197000</v>
      </c>
      <c r="X55" s="178" t="s">
        <v>55</v>
      </c>
      <c r="Y55" s="178" t="s">
        <v>45</v>
      </c>
      <c r="Z55" s="159" t="s">
        <v>13</v>
      </c>
      <c r="AA55" s="115" t="s">
        <v>55</v>
      </c>
    </row>
    <row r="56" spans="1:27" ht="20.100000000000001" customHeight="1" x14ac:dyDescent="0.15">
      <c r="A56" s="412"/>
      <c r="B56" s="412"/>
      <c r="C56" s="418"/>
      <c r="D56" s="14"/>
      <c r="E56" s="14"/>
      <c r="F56" s="14"/>
      <c r="G56" s="175" t="s">
        <v>357</v>
      </c>
      <c r="H56" s="930">
        <f t="shared" si="21"/>
        <v>525000</v>
      </c>
      <c r="I56" s="930"/>
      <c r="J56" s="930"/>
      <c r="K56" s="67" t="s">
        <v>0</v>
      </c>
      <c r="L56" s="279">
        <v>4</v>
      </c>
      <c r="M56" s="28" t="s">
        <v>1</v>
      </c>
      <c r="N56" s="336">
        <v>2100000</v>
      </c>
      <c r="O56" s="139">
        <f t="shared" si="22"/>
        <v>0</v>
      </c>
      <c r="P56" s="139">
        <f t="shared" si="23"/>
        <v>2100000</v>
      </c>
      <c r="Q56" s="139">
        <f t="shared" si="24"/>
        <v>0</v>
      </c>
      <c r="R56" s="139">
        <f t="shared" si="25"/>
        <v>0</v>
      </c>
      <c r="S56" s="139">
        <f t="shared" si="26"/>
        <v>2100000</v>
      </c>
      <c r="T56" s="139">
        <f t="shared" si="27"/>
        <v>0</v>
      </c>
      <c r="U56" s="139">
        <f t="shared" si="28"/>
        <v>0</v>
      </c>
      <c r="V56" s="139">
        <f t="shared" si="29"/>
        <v>0</v>
      </c>
      <c r="W56" s="139">
        <f t="shared" si="30"/>
        <v>2100000</v>
      </c>
      <c r="X56" s="178" t="s">
        <v>331</v>
      </c>
      <c r="Y56" s="178" t="s">
        <v>45</v>
      </c>
      <c r="Z56" s="159" t="s">
        <v>13</v>
      </c>
      <c r="AA56" s="115" t="s">
        <v>55</v>
      </c>
    </row>
    <row r="57" spans="1:27" ht="20.100000000000001" customHeight="1" x14ac:dyDescent="0.15">
      <c r="A57" s="412"/>
      <c r="B57" s="395"/>
      <c r="C57" s="418"/>
      <c r="D57" s="14"/>
      <c r="E57" s="14"/>
      <c r="F57" s="14"/>
      <c r="G57" s="175" t="s">
        <v>178</v>
      </c>
      <c r="H57" s="930">
        <f t="shared" si="21"/>
        <v>375000</v>
      </c>
      <c r="I57" s="930"/>
      <c r="J57" s="930"/>
      <c r="K57" s="67" t="s">
        <v>0</v>
      </c>
      <c r="L57" s="279">
        <v>4</v>
      </c>
      <c r="M57" s="28" t="s">
        <v>1</v>
      </c>
      <c r="N57" s="336">
        <v>1500000</v>
      </c>
      <c r="O57" s="139">
        <f t="shared" si="22"/>
        <v>0</v>
      </c>
      <c r="P57" s="139">
        <f t="shared" si="23"/>
        <v>1500000</v>
      </c>
      <c r="Q57" s="139">
        <f t="shared" si="24"/>
        <v>0</v>
      </c>
      <c r="R57" s="139">
        <f t="shared" si="25"/>
        <v>0</v>
      </c>
      <c r="S57" s="139">
        <f t="shared" si="26"/>
        <v>1500000</v>
      </c>
      <c r="T57" s="139">
        <f t="shared" si="27"/>
        <v>0</v>
      </c>
      <c r="U57" s="139">
        <f t="shared" si="28"/>
        <v>0</v>
      </c>
      <c r="V57" s="139">
        <f t="shared" si="29"/>
        <v>0</v>
      </c>
      <c r="W57" s="139">
        <f t="shared" si="30"/>
        <v>1500000</v>
      </c>
      <c r="X57" s="178" t="s">
        <v>69</v>
      </c>
      <c r="Y57" s="178" t="s">
        <v>45</v>
      </c>
      <c r="Z57" s="159" t="s">
        <v>13</v>
      </c>
      <c r="AA57" s="115" t="s">
        <v>55</v>
      </c>
    </row>
    <row r="58" spans="1:27" ht="20.100000000000001" customHeight="1" x14ac:dyDescent="0.15">
      <c r="A58" s="412"/>
      <c r="B58" s="412"/>
      <c r="C58" s="418"/>
      <c r="D58" s="14"/>
      <c r="E58" s="14"/>
      <c r="F58" s="14"/>
      <c r="G58" s="175" t="s">
        <v>185</v>
      </c>
      <c r="H58" s="930">
        <f t="shared" si="21"/>
        <v>10522000</v>
      </c>
      <c r="I58" s="930"/>
      <c r="J58" s="930"/>
      <c r="K58" s="67" t="s">
        <v>0</v>
      </c>
      <c r="L58" s="279">
        <v>4</v>
      </c>
      <c r="M58" s="28" t="s">
        <v>1</v>
      </c>
      <c r="N58" s="336">
        <v>42088000</v>
      </c>
      <c r="O58" s="139">
        <f t="shared" si="22"/>
        <v>0</v>
      </c>
      <c r="P58" s="139">
        <f t="shared" si="23"/>
        <v>42088000</v>
      </c>
      <c r="Q58" s="139">
        <f t="shared" si="24"/>
        <v>0</v>
      </c>
      <c r="R58" s="139">
        <f t="shared" si="25"/>
        <v>0</v>
      </c>
      <c r="S58" s="139">
        <f t="shared" si="26"/>
        <v>42088000</v>
      </c>
      <c r="T58" s="139">
        <f t="shared" si="27"/>
        <v>0</v>
      </c>
      <c r="U58" s="139">
        <f t="shared" si="28"/>
        <v>0</v>
      </c>
      <c r="V58" s="139">
        <f t="shared" si="29"/>
        <v>0</v>
      </c>
      <c r="W58" s="139">
        <f t="shared" si="30"/>
        <v>42088000</v>
      </c>
      <c r="X58" s="178" t="s">
        <v>186</v>
      </c>
      <c r="Y58" s="178" t="s">
        <v>45</v>
      </c>
      <c r="Z58" s="159" t="s">
        <v>13</v>
      </c>
      <c r="AA58" s="115" t="s">
        <v>186</v>
      </c>
    </row>
    <row r="59" spans="1:27" ht="20.100000000000001" customHeight="1" x14ac:dyDescent="0.15">
      <c r="A59" s="412"/>
      <c r="B59" s="395"/>
      <c r="C59" s="418"/>
      <c r="D59" s="14"/>
      <c r="E59" s="14"/>
      <c r="F59" s="14"/>
      <c r="G59" s="175" t="s">
        <v>178</v>
      </c>
      <c r="H59" s="930">
        <f t="shared" si="21"/>
        <v>1518287.5</v>
      </c>
      <c r="I59" s="930"/>
      <c r="J59" s="930"/>
      <c r="K59" s="67" t="s">
        <v>0</v>
      </c>
      <c r="L59" s="279">
        <v>4</v>
      </c>
      <c r="M59" s="28" t="s">
        <v>1</v>
      </c>
      <c r="N59" s="336">
        <v>6073150</v>
      </c>
      <c r="O59" s="139">
        <f t="shared" si="22"/>
        <v>0</v>
      </c>
      <c r="P59" s="139">
        <f t="shared" si="23"/>
        <v>6073150</v>
      </c>
      <c r="Q59" s="139">
        <f t="shared" si="24"/>
        <v>0</v>
      </c>
      <c r="R59" s="139">
        <f t="shared" si="25"/>
        <v>0</v>
      </c>
      <c r="S59" s="139">
        <f t="shared" si="26"/>
        <v>6073150</v>
      </c>
      <c r="T59" s="139">
        <f t="shared" si="27"/>
        <v>0</v>
      </c>
      <c r="U59" s="139">
        <f t="shared" si="28"/>
        <v>0</v>
      </c>
      <c r="V59" s="139">
        <f t="shared" si="29"/>
        <v>0</v>
      </c>
      <c r="W59" s="139">
        <f t="shared" si="30"/>
        <v>6073150</v>
      </c>
      <c r="X59" s="178" t="s">
        <v>187</v>
      </c>
      <c r="Y59" s="178" t="s">
        <v>45</v>
      </c>
      <c r="Z59" s="159" t="s">
        <v>13</v>
      </c>
      <c r="AA59" s="115" t="s">
        <v>186</v>
      </c>
    </row>
    <row r="60" spans="1:27" ht="20.100000000000001" customHeight="1" x14ac:dyDescent="0.15">
      <c r="A60" s="412"/>
      <c r="B60" s="412"/>
      <c r="C60" s="418"/>
      <c r="D60" s="14"/>
      <c r="E60" s="14"/>
      <c r="F60" s="14"/>
      <c r="G60" s="175" t="s">
        <v>360</v>
      </c>
      <c r="H60" s="930">
        <f t="shared" si="21"/>
        <v>8850000</v>
      </c>
      <c r="I60" s="930"/>
      <c r="J60" s="930"/>
      <c r="K60" s="67" t="s">
        <v>0</v>
      </c>
      <c r="L60" s="279">
        <v>4</v>
      </c>
      <c r="M60" s="28" t="s">
        <v>1</v>
      </c>
      <c r="N60" s="336">
        <v>35400000</v>
      </c>
      <c r="O60" s="139">
        <f t="shared" si="22"/>
        <v>0</v>
      </c>
      <c r="P60" s="139">
        <f t="shared" si="23"/>
        <v>35400000</v>
      </c>
      <c r="Q60" s="139">
        <f t="shared" si="24"/>
        <v>0</v>
      </c>
      <c r="R60" s="139">
        <f t="shared" si="25"/>
        <v>0</v>
      </c>
      <c r="S60" s="139">
        <f t="shared" si="26"/>
        <v>35400000</v>
      </c>
      <c r="T60" s="139">
        <f t="shared" si="27"/>
        <v>0</v>
      </c>
      <c r="U60" s="139">
        <f t="shared" si="28"/>
        <v>0</v>
      </c>
      <c r="V60" s="139">
        <f t="shared" si="29"/>
        <v>0</v>
      </c>
      <c r="W60" s="139">
        <f t="shared" si="30"/>
        <v>35400000</v>
      </c>
      <c r="X60" s="178" t="s">
        <v>320</v>
      </c>
      <c r="Y60" s="178" t="s">
        <v>45</v>
      </c>
      <c r="Z60" s="159" t="s">
        <v>13</v>
      </c>
      <c r="AA60" s="115" t="s">
        <v>320</v>
      </c>
    </row>
    <row r="61" spans="1:27" ht="20.100000000000001" customHeight="1" x14ac:dyDescent="0.15">
      <c r="A61" s="412"/>
      <c r="B61" s="412"/>
      <c r="C61" s="418"/>
      <c r="D61" s="14"/>
      <c r="E61" s="14"/>
      <c r="F61" s="14"/>
      <c r="G61" s="175" t="s">
        <v>188</v>
      </c>
      <c r="H61" s="930">
        <v>224087500</v>
      </c>
      <c r="I61" s="930"/>
      <c r="J61" s="930"/>
      <c r="K61" s="67" t="s">
        <v>0</v>
      </c>
      <c r="L61" s="279">
        <v>4</v>
      </c>
      <c r="M61" s="28" t="s">
        <v>1</v>
      </c>
      <c r="N61" s="336">
        <f>H61*L61</f>
        <v>896350000</v>
      </c>
      <c r="O61" s="139">
        <f t="shared" si="22"/>
        <v>0</v>
      </c>
      <c r="P61" s="139">
        <f t="shared" si="23"/>
        <v>896350000</v>
      </c>
      <c r="Q61" s="139">
        <f t="shared" si="24"/>
        <v>0</v>
      </c>
      <c r="R61" s="139">
        <f t="shared" si="25"/>
        <v>0</v>
      </c>
      <c r="S61" s="139">
        <f t="shared" si="26"/>
        <v>896350000</v>
      </c>
      <c r="T61" s="139">
        <f t="shared" si="27"/>
        <v>0</v>
      </c>
      <c r="U61" s="139">
        <f t="shared" si="28"/>
        <v>0</v>
      </c>
      <c r="V61" s="139">
        <f t="shared" si="29"/>
        <v>0</v>
      </c>
      <c r="W61" s="139">
        <f t="shared" si="30"/>
        <v>896350000</v>
      </c>
      <c r="X61" s="178" t="s">
        <v>177</v>
      </c>
      <c r="Y61" s="178" t="s">
        <v>45</v>
      </c>
      <c r="Z61" s="159" t="s">
        <v>508</v>
      </c>
      <c r="AA61" s="115" t="s">
        <v>671</v>
      </c>
    </row>
    <row r="62" spans="1:27" ht="20.100000000000001" customHeight="1" x14ac:dyDescent="0.15">
      <c r="A62" s="412"/>
      <c r="B62" s="412"/>
      <c r="C62" s="418"/>
      <c r="D62" s="14"/>
      <c r="E62" s="14"/>
      <c r="F62" s="14"/>
      <c r="G62" s="175" t="s">
        <v>190</v>
      </c>
      <c r="H62" s="930">
        <v>1960701</v>
      </c>
      <c r="I62" s="930"/>
      <c r="J62" s="930"/>
      <c r="K62" s="67" t="s">
        <v>0</v>
      </c>
      <c r="L62" s="279">
        <v>4</v>
      </c>
      <c r="M62" s="28" t="s">
        <v>1</v>
      </c>
      <c r="N62" s="336">
        <v>7842805</v>
      </c>
      <c r="O62" s="139">
        <f t="shared" si="22"/>
        <v>0</v>
      </c>
      <c r="P62" s="139">
        <f t="shared" si="23"/>
        <v>7842805</v>
      </c>
      <c r="Q62" s="139">
        <f t="shared" si="24"/>
        <v>0</v>
      </c>
      <c r="R62" s="139">
        <f t="shared" si="25"/>
        <v>0</v>
      </c>
      <c r="S62" s="139">
        <f t="shared" si="26"/>
        <v>7842805</v>
      </c>
      <c r="T62" s="139">
        <f t="shared" si="27"/>
        <v>0</v>
      </c>
      <c r="U62" s="139">
        <f t="shared" si="28"/>
        <v>0</v>
      </c>
      <c r="V62" s="139">
        <f t="shared" si="29"/>
        <v>0</v>
      </c>
      <c r="W62" s="139">
        <f t="shared" si="30"/>
        <v>7842805</v>
      </c>
      <c r="X62" s="224" t="s">
        <v>191</v>
      </c>
      <c r="Y62" s="178" t="s">
        <v>45</v>
      </c>
      <c r="Z62" s="159" t="s">
        <v>508</v>
      </c>
      <c r="AA62" s="115" t="s">
        <v>672</v>
      </c>
    </row>
    <row r="63" spans="1:27" ht="20.100000000000001" customHeight="1" x14ac:dyDescent="0.15">
      <c r="A63" s="412"/>
      <c r="B63" s="412"/>
      <c r="C63" s="418"/>
      <c r="D63" s="14"/>
      <c r="E63" s="14"/>
      <c r="F63" s="14"/>
      <c r="G63" s="175" t="s">
        <v>524</v>
      </c>
      <c r="H63" s="930">
        <v>90000</v>
      </c>
      <c r="I63" s="930"/>
      <c r="J63" s="930"/>
      <c r="K63" s="67" t="s">
        <v>0</v>
      </c>
      <c r="L63" s="279">
        <v>4</v>
      </c>
      <c r="M63" s="28" t="s">
        <v>1</v>
      </c>
      <c r="N63" s="336">
        <f>H63*L63</f>
        <v>360000</v>
      </c>
      <c r="O63" s="139">
        <f t="shared" si="22"/>
        <v>0</v>
      </c>
      <c r="P63" s="139">
        <f t="shared" si="23"/>
        <v>360000</v>
      </c>
      <c r="Q63" s="139">
        <f t="shared" si="24"/>
        <v>0</v>
      </c>
      <c r="R63" s="139">
        <f t="shared" si="25"/>
        <v>0</v>
      </c>
      <c r="S63" s="139">
        <f t="shared" si="26"/>
        <v>360000</v>
      </c>
      <c r="T63" s="139">
        <f t="shared" si="27"/>
        <v>0</v>
      </c>
      <c r="U63" s="139">
        <f t="shared" si="28"/>
        <v>0</v>
      </c>
      <c r="V63" s="139">
        <f t="shared" si="29"/>
        <v>0</v>
      </c>
      <c r="W63" s="139">
        <f t="shared" si="30"/>
        <v>360000</v>
      </c>
      <c r="X63" s="178" t="s">
        <v>512</v>
      </c>
      <c r="Y63" s="178" t="s">
        <v>45</v>
      </c>
      <c r="Z63" s="159" t="s">
        <v>508</v>
      </c>
      <c r="AA63" s="115" t="s">
        <v>673</v>
      </c>
    </row>
    <row r="64" spans="1:27" ht="20.100000000000001" customHeight="1" x14ac:dyDescent="0.15">
      <c r="A64" s="412"/>
      <c r="B64" s="412"/>
      <c r="C64" s="418"/>
      <c r="D64" s="14"/>
      <c r="E64" s="14"/>
      <c r="F64" s="14"/>
      <c r="G64" s="175" t="s">
        <v>661</v>
      </c>
      <c r="H64" s="930">
        <v>15874000</v>
      </c>
      <c r="I64" s="930"/>
      <c r="J64" s="930"/>
      <c r="K64" s="67" t="s">
        <v>0</v>
      </c>
      <c r="L64" s="279">
        <v>4</v>
      </c>
      <c r="M64" s="28" t="s">
        <v>1</v>
      </c>
      <c r="N64" s="336">
        <f>H64*L64</f>
        <v>63496000</v>
      </c>
      <c r="O64" s="139">
        <f t="shared" si="22"/>
        <v>0</v>
      </c>
      <c r="P64" s="139">
        <f t="shared" si="23"/>
        <v>63496000</v>
      </c>
      <c r="Q64" s="139">
        <f t="shared" si="24"/>
        <v>0</v>
      </c>
      <c r="R64" s="139">
        <f t="shared" si="25"/>
        <v>0</v>
      </c>
      <c r="S64" s="139">
        <f t="shared" si="26"/>
        <v>63496000</v>
      </c>
      <c r="T64" s="139">
        <f t="shared" si="27"/>
        <v>0</v>
      </c>
      <c r="U64" s="139">
        <f t="shared" si="28"/>
        <v>0</v>
      </c>
      <c r="V64" s="139">
        <f t="shared" si="29"/>
        <v>0</v>
      </c>
      <c r="W64" s="139">
        <f t="shared" si="30"/>
        <v>63496000</v>
      </c>
      <c r="X64" s="178" t="s">
        <v>189</v>
      </c>
      <c r="Y64" s="178" t="s">
        <v>45</v>
      </c>
      <c r="Z64" s="159" t="s">
        <v>508</v>
      </c>
      <c r="AA64" s="115" t="s">
        <v>674</v>
      </c>
    </row>
    <row r="65" spans="1:27" ht="20.100000000000001" customHeight="1" x14ac:dyDescent="0.15">
      <c r="A65" s="411"/>
      <c r="B65" s="411"/>
      <c r="C65" s="422"/>
      <c r="D65" s="15"/>
      <c r="E65" s="15"/>
      <c r="F65" s="15"/>
      <c r="G65" s="192" t="s">
        <v>523</v>
      </c>
      <c r="H65" s="925">
        <v>18000000</v>
      </c>
      <c r="I65" s="925"/>
      <c r="J65" s="925"/>
      <c r="K65" s="73" t="s">
        <v>0</v>
      </c>
      <c r="L65" s="457">
        <v>4</v>
      </c>
      <c r="M65" s="30" t="s">
        <v>1</v>
      </c>
      <c r="N65" s="342">
        <f>H65*L65</f>
        <v>72000000</v>
      </c>
      <c r="O65" s="148">
        <f t="shared" si="22"/>
        <v>0</v>
      </c>
      <c r="P65" s="148">
        <f t="shared" si="23"/>
        <v>72000000</v>
      </c>
      <c r="Q65" s="148">
        <f t="shared" si="24"/>
        <v>0</v>
      </c>
      <c r="R65" s="148">
        <f t="shared" si="25"/>
        <v>0</v>
      </c>
      <c r="S65" s="148">
        <f t="shared" si="26"/>
        <v>72000000</v>
      </c>
      <c r="T65" s="148">
        <f t="shared" si="27"/>
        <v>0</v>
      </c>
      <c r="U65" s="148">
        <f t="shared" si="28"/>
        <v>0</v>
      </c>
      <c r="V65" s="148">
        <f t="shared" si="29"/>
        <v>0</v>
      </c>
      <c r="W65" s="148">
        <f t="shared" si="30"/>
        <v>72000000</v>
      </c>
      <c r="X65" s="314" t="s">
        <v>514</v>
      </c>
      <c r="Y65" s="314" t="s">
        <v>45</v>
      </c>
      <c r="Z65" s="171" t="s">
        <v>508</v>
      </c>
      <c r="AA65" s="115" t="s">
        <v>675</v>
      </c>
    </row>
    <row r="66" spans="1:27" ht="20.100000000000001" customHeight="1" x14ac:dyDescent="0.15">
      <c r="A66" s="414"/>
      <c r="B66" s="406"/>
      <c r="C66" s="417" t="s">
        <v>192</v>
      </c>
      <c r="D66" s="13">
        <f>SUM(N67:N77)</f>
        <v>1139009235</v>
      </c>
      <c r="E66" s="9">
        <v>966013610</v>
      </c>
      <c r="F66" s="13">
        <f>SUM(D66-E66)</f>
        <v>172995625</v>
      </c>
      <c r="G66" s="404"/>
      <c r="H66" s="917"/>
      <c r="I66" s="917"/>
      <c r="J66" s="917"/>
      <c r="K66" s="322"/>
      <c r="L66" s="321"/>
      <c r="M66" s="320"/>
      <c r="N66" s="420"/>
      <c r="O66" s="152">
        <f t="shared" ref="O66:W66" si="31">SUM(O67:O77)</f>
        <v>0</v>
      </c>
      <c r="P66" s="152">
        <f t="shared" si="31"/>
        <v>0</v>
      </c>
      <c r="Q66" s="152">
        <f t="shared" si="31"/>
        <v>1139009235</v>
      </c>
      <c r="R66" s="152">
        <f t="shared" si="31"/>
        <v>0</v>
      </c>
      <c r="S66" s="152">
        <f t="shared" si="31"/>
        <v>1139009235</v>
      </c>
      <c r="T66" s="152">
        <f t="shared" si="31"/>
        <v>0</v>
      </c>
      <c r="U66" s="152">
        <f t="shared" si="31"/>
        <v>0</v>
      </c>
      <c r="V66" s="152">
        <f t="shared" si="31"/>
        <v>0</v>
      </c>
      <c r="W66" s="152">
        <f t="shared" si="31"/>
        <v>1139009235</v>
      </c>
      <c r="X66" s="419"/>
      <c r="Y66" s="419"/>
      <c r="Z66" s="419"/>
      <c r="AA66" s="115"/>
    </row>
    <row r="67" spans="1:27" ht="20.100000000000001" customHeight="1" x14ac:dyDescent="0.15">
      <c r="A67" s="412"/>
      <c r="B67" s="395"/>
      <c r="C67" s="418"/>
      <c r="D67" s="14"/>
      <c r="E67" s="14"/>
      <c r="F67" s="14"/>
      <c r="G67" s="175" t="s">
        <v>195</v>
      </c>
      <c r="H67" s="930">
        <f t="shared" ref="H67:H75" si="32">SUM(N67/L67)</f>
        <v>26125000</v>
      </c>
      <c r="I67" s="930"/>
      <c r="J67" s="930"/>
      <c r="K67" s="67" t="s">
        <v>0</v>
      </c>
      <c r="L67" s="279">
        <v>4</v>
      </c>
      <c r="M67" s="28" t="s">
        <v>1</v>
      </c>
      <c r="N67" s="336">
        <v>104500000</v>
      </c>
      <c r="O67" s="139">
        <f t="shared" ref="O67:O77" si="33">IF(Y67="국비100%",N67*100%,IF(Y67="시도비100%",N67*0%,IF(Y67="시군구비100%",N67*0%,IF(Y67="국비30%, 시도비70%",N67*30%,IF(Y67="국비50%, 시도비50%",N67*50%,IF(Y67="시도비50%, 시군구비50%",N67*0%,IF(Y67="국비30%, 시도비35%, 시군구비35%",N67*30%)))))))</f>
        <v>0</v>
      </c>
      <c r="P67" s="139">
        <f t="shared" ref="P67:P77" si="34">IF(Y67="국비100%",N67*0%,IF(Y67="시도비100%",N67*100%,IF(Y67="시군구비100%",N67*0%,IF(Y67="국비30%, 시도비70%",N67*70%,IF(Y67="국비50%, 시도비50%",N67*50%,IF(Y67="시도비50%, 시군구비50%",N67*50%,IF(Y67="국비30%, 시도비35%, 시군구비35%",N67*35%)))))))</f>
        <v>0</v>
      </c>
      <c r="Q67" s="139">
        <f t="shared" ref="Q67:Q77" si="35">IF(Y67="국비100%",N67*0%,IF(Y67="시도비100%",N67*0%,IF(Y67="시군구비100%",N67*100%,IF(Y67="국비30%, 시도비70%",N67*0%,IF(Y67="국비50%, 시도비50%",N67*0%,IF(Y67="시도비50%, 시군구비50%",N67*50%,IF(Y67="국비30%, 시도비35%, 시군구비35%",N67*35%)))))))</f>
        <v>104500000</v>
      </c>
      <c r="R67" s="139">
        <f t="shared" ref="R67:R77" si="36">IF(Y67="기타보조금",N67*100%,N67*0%)</f>
        <v>0</v>
      </c>
      <c r="S67" s="139">
        <f t="shared" ref="S67:S77" si="37">SUM(O67:R67)</f>
        <v>104500000</v>
      </c>
      <c r="T67" s="139">
        <f t="shared" ref="T67:T77" si="38">IF(Y67="자부담",N67*100%,N67*0%)</f>
        <v>0</v>
      </c>
      <c r="U67" s="139">
        <f t="shared" ref="U67:U77" si="39">IF(Y67="후원금",N67*100%,N67*0%)</f>
        <v>0</v>
      </c>
      <c r="V67" s="139">
        <f t="shared" ref="V67:V77" si="40">IF(Y67="수익사업",N67*100%,N67*0%)</f>
        <v>0</v>
      </c>
      <c r="W67" s="139">
        <f t="shared" ref="W67:W77" si="41">SUM(S67:V67)</f>
        <v>104500000</v>
      </c>
      <c r="X67" s="159" t="s">
        <v>62</v>
      </c>
      <c r="Y67" s="178" t="s">
        <v>194</v>
      </c>
      <c r="Z67" s="159" t="s">
        <v>12</v>
      </c>
      <c r="AA67" s="115" t="s">
        <v>664</v>
      </c>
    </row>
    <row r="68" spans="1:27" ht="20.100000000000001" customHeight="1" x14ac:dyDescent="0.15">
      <c r="A68" s="412"/>
      <c r="B68" s="395"/>
      <c r="C68" s="418"/>
      <c r="D68" s="14"/>
      <c r="E68" s="14"/>
      <c r="F68" s="14"/>
      <c r="G68" s="175" t="s">
        <v>193</v>
      </c>
      <c r="H68" s="930">
        <f t="shared" si="32"/>
        <v>6000000</v>
      </c>
      <c r="I68" s="930"/>
      <c r="J68" s="930"/>
      <c r="K68" s="67" t="s">
        <v>0</v>
      </c>
      <c r="L68" s="279">
        <v>4</v>
      </c>
      <c r="M68" s="28" t="s">
        <v>1</v>
      </c>
      <c r="N68" s="336">
        <v>24000000</v>
      </c>
      <c r="O68" s="139">
        <f t="shared" si="33"/>
        <v>0</v>
      </c>
      <c r="P68" s="139">
        <f t="shared" si="34"/>
        <v>0</v>
      </c>
      <c r="Q68" s="139">
        <f t="shared" si="35"/>
        <v>24000000</v>
      </c>
      <c r="R68" s="139">
        <f t="shared" si="36"/>
        <v>0</v>
      </c>
      <c r="S68" s="139">
        <f t="shared" si="37"/>
        <v>24000000</v>
      </c>
      <c r="T68" s="139">
        <f t="shared" si="38"/>
        <v>0</v>
      </c>
      <c r="U68" s="139">
        <f t="shared" si="39"/>
        <v>0</v>
      </c>
      <c r="V68" s="139">
        <f t="shared" si="40"/>
        <v>0</v>
      </c>
      <c r="W68" s="139">
        <f t="shared" si="41"/>
        <v>24000000</v>
      </c>
      <c r="X68" s="159" t="s">
        <v>174</v>
      </c>
      <c r="Y68" s="178" t="s">
        <v>194</v>
      </c>
      <c r="Z68" s="159" t="s">
        <v>12</v>
      </c>
      <c r="AA68" s="115" t="s">
        <v>664</v>
      </c>
    </row>
    <row r="69" spans="1:27" ht="20.100000000000001" customHeight="1" x14ac:dyDescent="0.15">
      <c r="A69" s="412"/>
      <c r="B69" s="412"/>
      <c r="C69" s="418"/>
      <c r="D69" s="14"/>
      <c r="E69" s="14"/>
      <c r="F69" s="14"/>
      <c r="G69" s="175" t="s">
        <v>354</v>
      </c>
      <c r="H69" s="930">
        <f t="shared" si="32"/>
        <v>10000000</v>
      </c>
      <c r="I69" s="930"/>
      <c r="J69" s="930"/>
      <c r="K69" s="67" t="s">
        <v>0</v>
      </c>
      <c r="L69" s="279">
        <v>4</v>
      </c>
      <c r="M69" s="28" t="s">
        <v>1</v>
      </c>
      <c r="N69" s="336">
        <v>40000000</v>
      </c>
      <c r="O69" s="139">
        <f t="shared" si="33"/>
        <v>0</v>
      </c>
      <c r="P69" s="139">
        <f t="shared" si="34"/>
        <v>0</v>
      </c>
      <c r="Q69" s="139">
        <f t="shared" si="35"/>
        <v>40000000</v>
      </c>
      <c r="R69" s="139">
        <f t="shared" si="36"/>
        <v>0</v>
      </c>
      <c r="S69" s="139">
        <f t="shared" si="37"/>
        <v>40000000</v>
      </c>
      <c r="T69" s="139">
        <f t="shared" si="38"/>
        <v>0</v>
      </c>
      <c r="U69" s="139">
        <f t="shared" si="39"/>
        <v>0</v>
      </c>
      <c r="V69" s="139">
        <f t="shared" si="40"/>
        <v>0</v>
      </c>
      <c r="W69" s="139">
        <f t="shared" si="41"/>
        <v>40000000</v>
      </c>
      <c r="X69" s="159" t="s">
        <v>269</v>
      </c>
      <c r="Y69" s="178" t="s">
        <v>194</v>
      </c>
      <c r="Z69" s="159" t="s">
        <v>12</v>
      </c>
      <c r="AA69" s="115" t="s">
        <v>664</v>
      </c>
    </row>
    <row r="70" spans="1:27" ht="20.100000000000001" customHeight="1" x14ac:dyDescent="0.15">
      <c r="A70" s="412"/>
      <c r="B70" s="395"/>
      <c r="C70" s="418"/>
      <c r="D70" s="14"/>
      <c r="E70" s="14"/>
      <c r="F70" s="14"/>
      <c r="G70" s="175" t="s">
        <v>196</v>
      </c>
      <c r="H70" s="930">
        <f t="shared" si="32"/>
        <v>6279857.5</v>
      </c>
      <c r="I70" s="930"/>
      <c r="J70" s="930"/>
      <c r="K70" s="67" t="s">
        <v>0</v>
      </c>
      <c r="L70" s="279">
        <v>4</v>
      </c>
      <c r="M70" s="28" t="s">
        <v>1</v>
      </c>
      <c r="N70" s="336">
        <v>25119430</v>
      </c>
      <c r="O70" s="139">
        <f t="shared" si="33"/>
        <v>0</v>
      </c>
      <c r="P70" s="139">
        <f t="shared" si="34"/>
        <v>0</v>
      </c>
      <c r="Q70" s="139">
        <f t="shared" si="35"/>
        <v>25119430</v>
      </c>
      <c r="R70" s="139">
        <f t="shared" si="36"/>
        <v>0</v>
      </c>
      <c r="S70" s="139">
        <f t="shared" si="37"/>
        <v>25119430</v>
      </c>
      <c r="T70" s="139">
        <f t="shared" si="38"/>
        <v>0</v>
      </c>
      <c r="U70" s="139">
        <f t="shared" si="39"/>
        <v>0</v>
      </c>
      <c r="V70" s="139">
        <f t="shared" si="40"/>
        <v>0</v>
      </c>
      <c r="W70" s="139">
        <f t="shared" si="41"/>
        <v>25119430</v>
      </c>
      <c r="X70" s="159" t="s">
        <v>43</v>
      </c>
      <c r="Y70" s="178" t="s">
        <v>194</v>
      </c>
      <c r="Z70" s="159" t="s">
        <v>12</v>
      </c>
      <c r="AA70" s="115" t="s">
        <v>664</v>
      </c>
    </row>
    <row r="71" spans="1:27" ht="20.100000000000001" customHeight="1" x14ac:dyDescent="0.15">
      <c r="A71" s="412"/>
      <c r="B71" s="395"/>
      <c r="C71" s="418"/>
      <c r="D71" s="14"/>
      <c r="E71" s="14"/>
      <c r="F71" s="14"/>
      <c r="G71" s="175" t="s">
        <v>197</v>
      </c>
      <c r="H71" s="930">
        <f t="shared" si="32"/>
        <v>3799250</v>
      </c>
      <c r="I71" s="930"/>
      <c r="J71" s="930"/>
      <c r="K71" s="67" t="s">
        <v>0</v>
      </c>
      <c r="L71" s="279">
        <v>4</v>
      </c>
      <c r="M71" s="28" t="s">
        <v>1</v>
      </c>
      <c r="N71" s="336">
        <v>15197000</v>
      </c>
      <c r="O71" s="139">
        <f t="shared" si="33"/>
        <v>0</v>
      </c>
      <c r="P71" s="139">
        <f t="shared" si="34"/>
        <v>0</v>
      </c>
      <c r="Q71" s="139">
        <f t="shared" si="35"/>
        <v>15197000</v>
      </c>
      <c r="R71" s="139">
        <f t="shared" si="36"/>
        <v>0</v>
      </c>
      <c r="S71" s="139">
        <f t="shared" si="37"/>
        <v>15197000</v>
      </c>
      <c r="T71" s="139">
        <f t="shared" si="38"/>
        <v>0</v>
      </c>
      <c r="U71" s="139">
        <f t="shared" si="39"/>
        <v>0</v>
      </c>
      <c r="V71" s="139">
        <f t="shared" si="40"/>
        <v>0</v>
      </c>
      <c r="W71" s="139">
        <f t="shared" si="41"/>
        <v>15197000</v>
      </c>
      <c r="X71" s="178" t="s">
        <v>55</v>
      </c>
      <c r="Y71" s="178" t="s">
        <v>194</v>
      </c>
      <c r="Z71" s="159" t="s">
        <v>13</v>
      </c>
      <c r="AA71" s="115" t="s">
        <v>55</v>
      </c>
    </row>
    <row r="72" spans="1:27" ht="20.100000000000001" customHeight="1" x14ac:dyDescent="0.15">
      <c r="A72" s="412"/>
      <c r="B72" s="412"/>
      <c r="C72" s="418"/>
      <c r="D72" s="14"/>
      <c r="E72" s="14"/>
      <c r="F72" s="14"/>
      <c r="G72" s="175" t="s">
        <v>358</v>
      </c>
      <c r="H72" s="930">
        <f t="shared" si="32"/>
        <v>525000</v>
      </c>
      <c r="I72" s="930"/>
      <c r="J72" s="930"/>
      <c r="K72" s="67" t="s">
        <v>0</v>
      </c>
      <c r="L72" s="279">
        <v>4</v>
      </c>
      <c r="M72" s="28" t="s">
        <v>1</v>
      </c>
      <c r="N72" s="336">
        <v>2100000</v>
      </c>
      <c r="O72" s="139">
        <f t="shared" si="33"/>
        <v>0</v>
      </c>
      <c r="P72" s="139">
        <f t="shared" si="34"/>
        <v>0</v>
      </c>
      <c r="Q72" s="139">
        <f t="shared" si="35"/>
        <v>2100000</v>
      </c>
      <c r="R72" s="139">
        <f t="shared" si="36"/>
        <v>0</v>
      </c>
      <c r="S72" s="139">
        <f t="shared" si="37"/>
        <v>2100000</v>
      </c>
      <c r="T72" s="139">
        <f t="shared" si="38"/>
        <v>0</v>
      </c>
      <c r="U72" s="139">
        <f t="shared" si="39"/>
        <v>0</v>
      </c>
      <c r="V72" s="139">
        <f t="shared" si="40"/>
        <v>0</v>
      </c>
      <c r="W72" s="139">
        <f t="shared" si="41"/>
        <v>2100000</v>
      </c>
      <c r="X72" s="178" t="s">
        <v>331</v>
      </c>
      <c r="Y72" s="178" t="s">
        <v>194</v>
      </c>
      <c r="Z72" s="159" t="s">
        <v>13</v>
      </c>
      <c r="AA72" s="115" t="s">
        <v>55</v>
      </c>
    </row>
    <row r="73" spans="1:27" ht="20.100000000000001" customHeight="1" x14ac:dyDescent="0.15">
      <c r="A73" s="412"/>
      <c r="B73" s="395"/>
      <c r="C73" s="418"/>
      <c r="D73" s="14"/>
      <c r="E73" s="14"/>
      <c r="F73" s="14"/>
      <c r="G73" s="175" t="s">
        <v>196</v>
      </c>
      <c r="H73" s="930">
        <f t="shared" si="32"/>
        <v>375000</v>
      </c>
      <c r="I73" s="930"/>
      <c r="J73" s="930"/>
      <c r="K73" s="67" t="s">
        <v>0</v>
      </c>
      <c r="L73" s="279">
        <v>4</v>
      </c>
      <c r="M73" s="28" t="s">
        <v>1</v>
      </c>
      <c r="N73" s="336">
        <v>1500000</v>
      </c>
      <c r="O73" s="139">
        <f t="shared" si="33"/>
        <v>0</v>
      </c>
      <c r="P73" s="139">
        <f t="shared" si="34"/>
        <v>0</v>
      </c>
      <c r="Q73" s="139">
        <f t="shared" si="35"/>
        <v>1500000</v>
      </c>
      <c r="R73" s="139">
        <f t="shared" si="36"/>
        <v>0</v>
      </c>
      <c r="S73" s="139">
        <f t="shared" si="37"/>
        <v>1500000</v>
      </c>
      <c r="T73" s="139">
        <f t="shared" si="38"/>
        <v>0</v>
      </c>
      <c r="U73" s="139">
        <f t="shared" si="39"/>
        <v>0</v>
      </c>
      <c r="V73" s="139">
        <f t="shared" si="40"/>
        <v>0</v>
      </c>
      <c r="W73" s="139">
        <f t="shared" si="41"/>
        <v>1500000</v>
      </c>
      <c r="X73" s="178" t="s">
        <v>69</v>
      </c>
      <c r="Y73" s="178" t="s">
        <v>194</v>
      </c>
      <c r="Z73" s="159" t="s">
        <v>13</v>
      </c>
      <c r="AA73" s="115" t="s">
        <v>55</v>
      </c>
    </row>
    <row r="74" spans="1:27" ht="20.100000000000001" customHeight="1" x14ac:dyDescent="0.15">
      <c r="A74" s="412"/>
      <c r="B74" s="412"/>
      <c r="C74" s="418"/>
      <c r="D74" s="14"/>
      <c r="E74" s="14"/>
      <c r="F74" s="14"/>
      <c r="G74" s="175" t="s">
        <v>359</v>
      </c>
      <c r="H74" s="930">
        <f t="shared" si="32"/>
        <v>1350000</v>
      </c>
      <c r="I74" s="930"/>
      <c r="J74" s="930"/>
      <c r="K74" s="67" t="s">
        <v>0</v>
      </c>
      <c r="L74" s="279">
        <v>4</v>
      </c>
      <c r="M74" s="28" t="s">
        <v>1</v>
      </c>
      <c r="N74" s="336">
        <v>5400000</v>
      </c>
      <c r="O74" s="139">
        <f t="shared" si="33"/>
        <v>0</v>
      </c>
      <c r="P74" s="139">
        <f t="shared" si="34"/>
        <v>0</v>
      </c>
      <c r="Q74" s="139">
        <f t="shared" si="35"/>
        <v>5400000</v>
      </c>
      <c r="R74" s="139">
        <f t="shared" si="36"/>
        <v>0</v>
      </c>
      <c r="S74" s="139">
        <f t="shared" si="37"/>
        <v>5400000</v>
      </c>
      <c r="T74" s="139">
        <f t="shared" si="38"/>
        <v>0</v>
      </c>
      <c r="U74" s="139">
        <f t="shared" si="39"/>
        <v>0</v>
      </c>
      <c r="V74" s="139">
        <f t="shared" si="40"/>
        <v>0</v>
      </c>
      <c r="W74" s="139">
        <f t="shared" si="41"/>
        <v>5400000</v>
      </c>
      <c r="X74" s="178" t="s">
        <v>271</v>
      </c>
      <c r="Y74" s="178" t="s">
        <v>194</v>
      </c>
      <c r="Z74" s="159" t="s">
        <v>13</v>
      </c>
      <c r="AA74" s="115" t="s">
        <v>55</v>
      </c>
    </row>
    <row r="75" spans="1:27" ht="20.100000000000001" customHeight="1" x14ac:dyDescent="0.15">
      <c r="A75" s="412"/>
      <c r="B75" s="412"/>
      <c r="C75" s="418"/>
      <c r="D75" s="14"/>
      <c r="E75" s="14"/>
      <c r="F75" s="14"/>
      <c r="G75" s="175" t="s">
        <v>361</v>
      </c>
      <c r="H75" s="930">
        <f t="shared" si="32"/>
        <v>4250000</v>
      </c>
      <c r="I75" s="930"/>
      <c r="J75" s="930"/>
      <c r="K75" s="67" t="s">
        <v>0</v>
      </c>
      <c r="L75" s="279">
        <v>4</v>
      </c>
      <c r="M75" s="28" t="s">
        <v>1</v>
      </c>
      <c r="N75" s="336">
        <v>17000000</v>
      </c>
      <c r="O75" s="139">
        <f t="shared" si="33"/>
        <v>0</v>
      </c>
      <c r="P75" s="139">
        <f t="shared" si="34"/>
        <v>0</v>
      </c>
      <c r="Q75" s="139">
        <f t="shared" si="35"/>
        <v>17000000</v>
      </c>
      <c r="R75" s="139">
        <f t="shared" si="36"/>
        <v>0</v>
      </c>
      <c r="S75" s="139">
        <f t="shared" si="37"/>
        <v>17000000</v>
      </c>
      <c r="T75" s="139">
        <f t="shared" si="38"/>
        <v>0</v>
      </c>
      <c r="U75" s="139">
        <f t="shared" si="39"/>
        <v>0</v>
      </c>
      <c r="V75" s="139">
        <f t="shared" si="40"/>
        <v>0</v>
      </c>
      <c r="W75" s="139">
        <f t="shared" si="41"/>
        <v>17000000</v>
      </c>
      <c r="X75" s="178" t="s">
        <v>320</v>
      </c>
      <c r="Y75" s="178" t="s">
        <v>194</v>
      </c>
      <c r="Z75" s="159" t="s">
        <v>13</v>
      </c>
      <c r="AA75" s="115" t="s">
        <v>320</v>
      </c>
    </row>
    <row r="76" spans="1:27" ht="20.100000000000001" customHeight="1" x14ac:dyDescent="0.15">
      <c r="A76" s="412"/>
      <c r="B76" s="395"/>
      <c r="C76" s="418"/>
      <c r="D76" s="14"/>
      <c r="E76" s="14"/>
      <c r="F76" s="14"/>
      <c r="G76" s="175" t="s">
        <v>198</v>
      </c>
      <c r="H76" s="930">
        <v>224087500</v>
      </c>
      <c r="I76" s="930"/>
      <c r="J76" s="930"/>
      <c r="K76" s="67" t="s">
        <v>0</v>
      </c>
      <c r="L76" s="279">
        <v>4</v>
      </c>
      <c r="M76" s="28" t="s">
        <v>1</v>
      </c>
      <c r="N76" s="336">
        <f>H76*L76</f>
        <v>896350000</v>
      </c>
      <c r="O76" s="139">
        <f t="shared" si="33"/>
        <v>0</v>
      </c>
      <c r="P76" s="139">
        <f t="shared" si="34"/>
        <v>0</v>
      </c>
      <c r="Q76" s="139">
        <f t="shared" si="35"/>
        <v>896350000</v>
      </c>
      <c r="R76" s="139">
        <f t="shared" si="36"/>
        <v>0</v>
      </c>
      <c r="S76" s="139">
        <f t="shared" si="37"/>
        <v>896350000</v>
      </c>
      <c r="T76" s="139">
        <f t="shared" si="38"/>
        <v>0</v>
      </c>
      <c r="U76" s="139">
        <f t="shared" si="39"/>
        <v>0</v>
      </c>
      <c r="V76" s="139">
        <f t="shared" si="40"/>
        <v>0</v>
      </c>
      <c r="W76" s="139">
        <f t="shared" si="41"/>
        <v>896350000</v>
      </c>
      <c r="X76" s="178" t="s">
        <v>177</v>
      </c>
      <c r="Y76" s="178" t="s">
        <v>194</v>
      </c>
      <c r="Z76" s="159" t="s">
        <v>508</v>
      </c>
      <c r="AA76" s="115" t="s">
        <v>671</v>
      </c>
    </row>
    <row r="77" spans="1:27" ht="20.100000000000001" customHeight="1" x14ac:dyDescent="0.15">
      <c r="A77" s="412"/>
      <c r="B77" s="395"/>
      <c r="C77" s="418"/>
      <c r="D77" s="14"/>
      <c r="E77" s="14"/>
      <c r="F77" s="14"/>
      <c r="G77" s="175" t="s">
        <v>199</v>
      </c>
      <c r="H77" s="930">
        <v>1960701</v>
      </c>
      <c r="I77" s="930"/>
      <c r="J77" s="930"/>
      <c r="K77" s="67" t="s">
        <v>0</v>
      </c>
      <c r="L77" s="279">
        <v>4</v>
      </c>
      <c r="M77" s="28" t="s">
        <v>1</v>
      </c>
      <c r="N77" s="336">
        <v>7842805</v>
      </c>
      <c r="O77" s="139">
        <f t="shared" si="33"/>
        <v>0</v>
      </c>
      <c r="P77" s="139">
        <f t="shared" si="34"/>
        <v>0</v>
      </c>
      <c r="Q77" s="139">
        <f t="shared" si="35"/>
        <v>7842805</v>
      </c>
      <c r="R77" s="139">
        <f t="shared" si="36"/>
        <v>0</v>
      </c>
      <c r="S77" s="139">
        <f t="shared" si="37"/>
        <v>7842805</v>
      </c>
      <c r="T77" s="139">
        <f t="shared" si="38"/>
        <v>0</v>
      </c>
      <c r="U77" s="139">
        <f t="shared" si="39"/>
        <v>0</v>
      </c>
      <c r="V77" s="139">
        <f t="shared" si="40"/>
        <v>0</v>
      </c>
      <c r="W77" s="139">
        <f t="shared" si="41"/>
        <v>7842805</v>
      </c>
      <c r="X77" s="224" t="s">
        <v>191</v>
      </c>
      <c r="Y77" s="178" t="s">
        <v>194</v>
      </c>
      <c r="Z77" s="159" t="s">
        <v>508</v>
      </c>
      <c r="AA77" s="115" t="s">
        <v>672</v>
      </c>
    </row>
    <row r="78" spans="1:27" ht="20.100000000000001" customHeight="1" x14ac:dyDescent="0.15">
      <c r="A78" s="412"/>
      <c r="B78" s="395"/>
      <c r="C78" s="417" t="s">
        <v>147</v>
      </c>
      <c r="D78" s="13">
        <f>SUM(N79:N79)</f>
        <v>0</v>
      </c>
      <c r="E78" s="13">
        <v>19500000</v>
      </c>
      <c r="F78" s="13">
        <f>SUM(D78-E78)</f>
        <v>-19500000</v>
      </c>
      <c r="G78" s="404"/>
      <c r="H78" s="917"/>
      <c r="I78" s="917"/>
      <c r="J78" s="917"/>
      <c r="K78" s="403"/>
      <c r="L78" s="86"/>
      <c r="M78" s="401"/>
      <c r="N78" s="147"/>
      <c r="O78" s="152">
        <f t="shared" ref="O78:W78" si="42">SUM(O79:O79)</f>
        <v>0</v>
      </c>
      <c r="P78" s="152">
        <f t="shared" si="42"/>
        <v>0</v>
      </c>
      <c r="Q78" s="152">
        <f t="shared" si="42"/>
        <v>0</v>
      </c>
      <c r="R78" s="152">
        <f t="shared" si="42"/>
        <v>0</v>
      </c>
      <c r="S78" s="152">
        <f t="shared" si="42"/>
        <v>0</v>
      </c>
      <c r="T78" s="152">
        <f t="shared" si="42"/>
        <v>0</v>
      </c>
      <c r="U78" s="152">
        <f t="shared" si="42"/>
        <v>0</v>
      </c>
      <c r="V78" s="152">
        <f t="shared" si="42"/>
        <v>0</v>
      </c>
      <c r="W78" s="152">
        <f t="shared" si="42"/>
        <v>0</v>
      </c>
      <c r="X78" s="152"/>
      <c r="Y78" s="84"/>
      <c r="Z78" s="84"/>
      <c r="AA78" s="115"/>
    </row>
    <row r="79" spans="1:27" ht="20.100000000000001" customHeight="1" x14ac:dyDescent="0.15">
      <c r="A79" s="412"/>
      <c r="B79" s="412"/>
      <c r="C79" s="400"/>
      <c r="D79" s="14"/>
      <c r="E79" s="14"/>
      <c r="F79" s="14"/>
      <c r="G79" s="176"/>
      <c r="H79" s="933"/>
      <c r="I79" s="933"/>
      <c r="J79" s="933"/>
      <c r="K79" s="72"/>
      <c r="L79" s="91"/>
      <c r="M79" s="48"/>
      <c r="N79" s="343"/>
      <c r="O79" s="154"/>
      <c r="P79" s="154"/>
      <c r="Q79" s="154"/>
      <c r="R79" s="154">
        <f>IF(Y79="기타보조금",N79*100%,N79*0%)</f>
        <v>0</v>
      </c>
      <c r="S79" s="154">
        <f>SUM(O79:R79)</f>
        <v>0</v>
      </c>
      <c r="T79" s="154"/>
      <c r="U79" s="154"/>
      <c r="V79" s="154"/>
      <c r="W79" s="131">
        <f>SUM(S79:V79)</f>
        <v>0</v>
      </c>
      <c r="X79" s="305"/>
      <c r="Y79" s="305" t="s">
        <v>22</v>
      </c>
      <c r="Z79" s="416" t="s">
        <v>12</v>
      </c>
      <c r="AA79" s="115"/>
    </row>
    <row r="80" spans="1:27" ht="20.100000000000001" customHeight="1" x14ac:dyDescent="0.15">
      <c r="A80" s="85" t="s">
        <v>148</v>
      </c>
      <c r="B80" s="926" t="s">
        <v>5</v>
      </c>
      <c r="C80" s="927"/>
      <c r="D80" s="16">
        <f>SUM(D81)</f>
        <v>2100000</v>
      </c>
      <c r="E80" s="16">
        <f>SUM(E81)</f>
        <v>8700000</v>
      </c>
      <c r="F80" s="16">
        <f>SUM(F81)</f>
        <v>-6600000</v>
      </c>
      <c r="G80" s="174"/>
      <c r="H80" s="928"/>
      <c r="I80" s="928"/>
      <c r="J80" s="928"/>
      <c r="K80" s="104"/>
      <c r="L80" s="103"/>
      <c r="M80" s="55"/>
      <c r="N80" s="196"/>
      <c r="O80" s="150">
        <f t="shared" ref="O80:W80" si="43">SUM(O81)</f>
        <v>0</v>
      </c>
      <c r="P80" s="150">
        <f t="shared" si="43"/>
        <v>0</v>
      </c>
      <c r="Q80" s="150">
        <f t="shared" si="43"/>
        <v>0</v>
      </c>
      <c r="R80" s="150">
        <f t="shared" si="43"/>
        <v>0</v>
      </c>
      <c r="S80" s="150">
        <f t="shared" si="43"/>
        <v>0</v>
      </c>
      <c r="T80" s="150">
        <f t="shared" si="43"/>
        <v>0</v>
      </c>
      <c r="U80" s="150">
        <f t="shared" si="43"/>
        <v>2100000</v>
      </c>
      <c r="V80" s="150">
        <f t="shared" si="43"/>
        <v>0</v>
      </c>
      <c r="W80" s="150">
        <f t="shared" si="43"/>
        <v>2100000</v>
      </c>
      <c r="X80" s="105"/>
      <c r="Y80" s="105"/>
      <c r="Z80" s="105"/>
      <c r="AA80" s="115"/>
    </row>
    <row r="81" spans="1:27" ht="20.100000000000001" customHeight="1" x14ac:dyDescent="0.15">
      <c r="A81" s="412"/>
      <c r="B81" s="409" t="s">
        <v>149</v>
      </c>
      <c r="C81" s="408" t="s">
        <v>6</v>
      </c>
      <c r="D81" s="13">
        <f>SUM(D82+D84)</f>
        <v>2100000</v>
      </c>
      <c r="E81" s="13">
        <f>SUM(E82+E84)</f>
        <v>8700000</v>
      </c>
      <c r="F81" s="13">
        <f>SUM(F82+F84)</f>
        <v>-6600000</v>
      </c>
      <c r="G81" s="404"/>
      <c r="H81" s="917"/>
      <c r="I81" s="917"/>
      <c r="J81" s="917"/>
      <c r="K81" s="98"/>
      <c r="L81" s="97"/>
      <c r="M81" s="99"/>
      <c r="N81" s="197"/>
      <c r="O81" s="152">
        <f t="shared" ref="O81:W81" si="44">SUM(O82+O84)</f>
        <v>0</v>
      </c>
      <c r="P81" s="152">
        <f t="shared" si="44"/>
        <v>0</v>
      </c>
      <c r="Q81" s="152">
        <f t="shared" si="44"/>
        <v>0</v>
      </c>
      <c r="R81" s="152">
        <f t="shared" si="44"/>
        <v>0</v>
      </c>
      <c r="S81" s="152">
        <f t="shared" si="44"/>
        <v>0</v>
      </c>
      <c r="T81" s="152">
        <f t="shared" si="44"/>
        <v>0</v>
      </c>
      <c r="U81" s="152">
        <f t="shared" si="44"/>
        <v>2100000</v>
      </c>
      <c r="V81" s="152">
        <f t="shared" si="44"/>
        <v>0</v>
      </c>
      <c r="W81" s="152">
        <f t="shared" si="44"/>
        <v>2100000</v>
      </c>
      <c r="X81" s="100"/>
      <c r="Y81" s="100"/>
      <c r="Z81" s="100"/>
      <c r="AA81" s="115"/>
    </row>
    <row r="82" spans="1:27" ht="20.100000000000001" customHeight="1" x14ac:dyDescent="0.15">
      <c r="A82" s="412"/>
      <c r="B82" s="395"/>
      <c r="C82" s="405" t="s">
        <v>150</v>
      </c>
      <c r="D82" s="13">
        <f>SUM(N83:N83)</f>
        <v>1100000</v>
      </c>
      <c r="E82" s="9">
        <v>7700000</v>
      </c>
      <c r="F82" s="13">
        <f>SUM(D82-E82)</f>
        <v>-6600000</v>
      </c>
      <c r="G82" s="404"/>
      <c r="H82" s="917"/>
      <c r="I82" s="917"/>
      <c r="J82" s="917"/>
      <c r="K82" s="98"/>
      <c r="L82" s="97"/>
      <c r="M82" s="99"/>
      <c r="N82" s="197"/>
      <c r="O82" s="152">
        <f t="shared" ref="O82:W82" si="45">SUM(O83:O83)</f>
        <v>0</v>
      </c>
      <c r="P82" s="152">
        <f t="shared" si="45"/>
        <v>0</v>
      </c>
      <c r="Q82" s="152">
        <f t="shared" si="45"/>
        <v>0</v>
      </c>
      <c r="R82" s="152">
        <f t="shared" si="45"/>
        <v>0</v>
      </c>
      <c r="S82" s="152">
        <f t="shared" si="45"/>
        <v>0</v>
      </c>
      <c r="T82" s="152">
        <f t="shared" si="45"/>
        <v>0</v>
      </c>
      <c r="U82" s="152">
        <f t="shared" si="45"/>
        <v>1100000</v>
      </c>
      <c r="V82" s="152">
        <f t="shared" si="45"/>
        <v>0</v>
      </c>
      <c r="W82" s="152">
        <f t="shared" si="45"/>
        <v>1100000</v>
      </c>
      <c r="X82" s="100"/>
      <c r="Y82" s="100"/>
      <c r="Z82" s="100"/>
      <c r="AA82" s="115"/>
    </row>
    <row r="83" spans="1:27" ht="20.100000000000001" customHeight="1" x14ac:dyDescent="0.15">
      <c r="A83" s="412"/>
      <c r="B83" s="412"/>
      <c r="C83" s="394"/>
      <c r="D83" s="14"/>
      <c r="E83" s="14"/>
      <c r="F83" s="14"/>
      <c r="G83" s="176" t="s">
        <v>200</v>
      </c>
      <c r="H83" s="933">
        <v>100000</v>
      </c>
      <c r="I83" s="933"/>
      <c r="J83" s="933"/>
      <c r="K83" s="72" t="s">
        <v>0</v>
      </c>
      <c r="L83" s="56">
        <v>11</v>
      </c>
      <c r="M83" s="48" t="s">
        <v>1</v>
      </c>
      <c r="N83" s="343">
        <f>SUM(H83*L83)</f>
        <v>1100000</v>
      </c>
      <c r="O83" s="154"/>
      <c r="P83" s="154"/>
      <c r="Q83" s="154"/>
      <c r="R83" s="154">
        <f>IF(Y83="기타보조금",N83*100%,N83*0%)</f>
        <v>0</v>
      </c>
      <c r="S83" s="154">
        <f>SUM(O83:R83)</f>
        <v>0</v>
      </c>
      <c r="T83" s="154">
        <f>IF(Y83="자부담",N83*100%,N83*0%)</f>
        <v>0</v>
      </c>
      <c r="U83" s="154">
        <f>IF(Y83="후원금",N83*100%,N83*0%)</f>
        <v>1100000</v>
      </c>
      <c r="V83" s="154">
        <f>IF(Y83="수익사업",N83*100%,N83*0%)</f>
        <v>0</v>
      </c>
      <c r="W83" s="154">
        <f>SUM(S83:V83)</f>
        <v>1100000</v>
      </c>
      <c r="X83" s="305" t="s">
        <v>101</v>
      </c>
      <c r="Y83" s="305" t="s">
        <v>14</v>
      </c>
      <c r="Z83" s="170" t="s">
        <v>12</v>
      </c>
      <c r="AA83" s="115" t="s">
        <v>14</v>
      </c>
    </row>
    <row r="84" spans="1:27" ht="20.100000000000001" customHeight="1" x14ac:dyDescent="0.15">
      <c r="A84" s="412"/>
      <c r="B84" s="412"/>
      <c r="C84" s="405" t="s">
        <v>151</v>
      </c>
      <c r="D84" s="13">
        <f>SUM(N85)</f>
        <v>1000000</v>
      </c>
      <c r="E84" s="9">
        <v>1000000</v>
      </c>
      <c r="F84" s="13">
        <f>SUM(D84-E84)</f>
        <v>0</v>
      </c>
      <c r="G84" s="404"/>
      <c r="H84" s="917"/>
      <c r="I84" s="917"/>
      <c r="J84" s="917"/>
      <c r="K84" s="322"/>
      <c r="L84" s="321"/>
      <c r="M84" s="320"/>
      <c r="N84" s="147"/>
      <c r="O84" s="152">
        <f t="shared" ref="O84:W84" si="46">SUM(O85)</f>
        <v>0</v>
      </c>
      <c r="P84" s="152">
        <f t="shared" si="46"/>
        <v>0</v>
      </c>
      <c r="Q84" s="152">
        <f t="shared" si="46"/>
        <v>0</v>
      </c>
      <c r="R84" s="152">
        <f t="shared" si="46"/>
        <v>0</v>
      </c>
      <c r="S84" s="152">
        <f t="shared" si="46"/>
        <v>0</v>
      </c>
      <c r="T84" s="152">
        <f t="shared" si="46"/>
        <v>0</v>
      </c>
      <c r="U84" s="152">
        <f t="shared" si="46"/>
        <v>1000000</v>
      </c>
      <c r="V84" s="152">
        <f t="shared" si="46"/>
        <v>0</v>
      </c>
      <c r="W84" s="152">
        <f t="shared" si="46"/>
        <v>1000000</v>
      </c>
      <c r="X84" s="84"/>
      <c r="Y84" s="84"/>
      <c r="Z84" s="84"/>
      <c r="AA84" s="115"/>
    </row>
    <row r="85" spans="1:27" ht="20.100000000000001" customHeight="1" x14ac:dyDescent="0.15">
      <c r="A85" s="411"/>
      <c r="B85" s="411"/>
      <c r="C85" s="410"/>
      <c r="D85" s="63"/>
      <c r="E85" s="63"/>
      <c r="F85" s="15"/>
      <c r="G85" s="192" t="s">
        <v>201</v>
      </c>
      <c r="H85" s="917">
        <v>1000000</v>
      </c>
      <c r="I85" s="917"/>
      <c r="J85" s="917"/>
      <c r="K85" s="74" t="s">
        <v>0</v>
      </c>
      <c r="L85" s="344">
        <v>1</v>
      </c>
      <c r="M85" s="146" t="s">
        <v>1</v>
      </c>
      <c r="N85" s="415">
        <f>SUM(H85*L85)</f>
        <v>1000000</v>
      </c>
      <c r="O85" s="148"/>
      <c r="P85" s="148"/>
      <c r="Q85" s="148"/>
      <c r="R85" s="148">
        <f>IF(Y85="기타보조금",N85*100%,N85*0%)</f>
        <v>0</v>
      </c>
      <c r="S85" s="148">
        <f>SUM(O85:R85)</f>
        <v>0</v>
      </c>
      <c r="T85" s="148">
        <f>IF(Y85="자부담",N85*100%,N85*0%)</f>
        <v>0</v>
      </c>
      <c r="U85" s="148">
        <f>IF(Y85="후원금",N85*100%,N85*0%)</f>
        <v>1000000</v>
      </c>
      <c r="V85" s="148">
        <f>IF(Y85="수익사업",N85*100%,N85*0%)</f>
        <v>0</v>
      </c>
      <c r="W85" s="148">
        <f>SUM(S85:V85)</f>
        <v>1000000</v>
      </c>
      <c r="X85" s="314" t="s">
        <v>202</v>
      </c>
      <c r="Y85" s="173" t="s">
        <v>14</v>
      </c>
      <c r="Z85" s="173" t="s">
        <v>12</v>
      </c>
      <c r="AA85" s="115" t="s">
        <v>14</v>
      </c>
    </row>
    <row r="86" spans="1:27" ht="20.100000000000001" customHeight="1" x14ac:dyDescent="0.15">
      <c r="A86" s="85" t="s">
        <v>203</v>
      </c>
      <c r="B86" s="926" t="s">
        <v>5</v>
      </c>
      <c r="C86" s="927"/>
      <c r="D86" s="16">
        <f t="shared" ref="D86:F87" si="47">SUM(D87)</f>
        <v>15000000</v>
      </c>
      <c r="E86" s="16">
        <f t="shared" si="47"/>
        <v>15000000</v>
      </c>
      <c r="F86" s="16">
        <f t="shared" si="47"/>
        <v>0</v>
      </c>
      <c r="G86" s="174"/>
      <c r="H86" s="928"/>
      <c r="I86" s="928"/>
      <c r="J86" s="928"/>
      <c r="K86" s="104"/>
      <c r="L86" s="103"/>
      <c r="M86" s="55"/>
      <c r="N86" s="196"/>
      <c r="O86" s="150">
        <f t="shared" ref="O86:W87" si="48">SUM(O87)</f>
        <v>0</v>
      </c>
      <c r="P86" s="150">
        <f t="shared" si="48"/>
        <v>0</v>
      </c>
      <c r="Q86" s="150">
        <f t="shared" si="48"/>
        <v>0</v>
      </c>
      <c r="R86" s="150">
        <f t="shared" si="48"/>
        <v>0</v>
      </c>
      <c r="S86" s="150">
        <f t="shared" si="48"/>
        <v>0</v>
      </c>
      <c r="T86" s="150">
        <f t="shared" si="48"/>
        <v>15000000</v>
      </c>
      <c r="U86" s="150">
        <f t="shared" si="48"/>
        <v>0</v>
      </c>
      <c r="V86" s="150">
        <f t="shared" si="48"/>
        <v>0</v>
      </c>
      <c r="W86" s="150">
        <f t="shared" si="48"/>
        <v>15000000</v>
      </c>
      <c r="X86" s="105"/>
      <c r="Y86" s="105"/>
      <c r="Z86" s="105"/>
      <c r="AA86" s="115"/>
    </row>
    <row r="87" spans="1:27" ht="20.100000000000001" customHeight="1" x14ac:dyDescent="0.15">
      <c r="A87" s="406"/>
      <c r="B87" s="409" t="s">
        <v>204</v>
      </c>
      <c r="C87" s="408" t="s">
        <v>6</v>
      </c>
      <c r="D87" s="13">
        <f t="shared" si="47"/>
        <v>15000000</v>
      </c>
      <c r="E87" s="13">
        <f t="shared" si="47"/>
        <v>15000000</v>
      </c>
      <c r="F87" s="13">
        <f t="shared" si="47"/>
        <v>0</v>
      </c>
      <c r="G87" s="404"/>
      <c r="H87" s="917"/>
      <c r="I87" s="917"/>
      <c r="J87" s="917"/>
      <c r="K87" s="98"/>
      <c r="L87" s="97"/>
      <c r="M87" s="99"/>
      <c r="N87" s="197"/>
      <c r="O87" s="152">
        <f t="shared" si="48"/>
        <v>0</v>
      </c>
      <c r="P87" s="152">
        <f t="shared" si="48"/>
        <v>0</v>
      </c>
      <c r="Q87" s="152">
        <f t="shared" si="48"/>
        <v>0</v>
      </c>
      <c r="R87" s="152">
        <f t="shared" si="48"/>
        <v>0</v>
      </c>
      <c r="S87" s="152">
        <f t="shared" si="48"/>
        <v>0</v>
      </c>
      <c r="T87" s="152">
        <f t="shared" si="48"/>
        <v>15000000</v>
      </c>
      <c r="U87" s="152">
        <f t="shared" si="48"/>
        <v>0</v>
      </c>
      <c r="V87" s="152">
        <f t="shared" si="48"/>
        <v>0</v>
      </c>
      <c r="W87" s="152">
        <f t="shared" si="48"/>
        <v>15000000</v>
      </c>
      <c r="X87" s="100"/>
      <c r="Y87" s="100"/>
      <c r="Z87" s="100"/>
      <c r="AA87" s="115"/>
    </row>
    <row r="88" spans="1:27" ht="20.100000000000001" customHeight="1" x14ac:dyDescent="0.15">
      <c r="A88" s="395"/>
      <c r="B88" s="414"/>
      <c r="C88" s="405" t="s">
        <v>205</v>
      </c>
      <c r="D88" s="13">
        <f>SUM(N89:N91)</f>
        <v>15000000</v>
      </c>
      <c r="E88" s="9">
        <v>15000000</v>
      </c>
      <c r="F88" s="13">
        <f>SUM(D88-E88)</f>
        <v>0</v>
      </c>
      <c r="G88" s="404"/>
      <c r="H88" s="917"/>
      <c r="I88" s="917"/>
      <c r="J88" s="917"/>
      <c r="K88" s="322"/>
      <c r="L88" s="321"/>
      <c r="M88" s="320"/>
      <c r="N88" s="147"/>
      <c r="O88" s="152">
        <f t="shared" ref="O88:W88" si="49">SUM(O89:O91)</f>
        <v>0</v>
      </c>
      <c r="P88" s="152">
        <f t="shared" si="49"/>
        <v>0</v>
      </c>
      <c r="Q88" s="152">
        <f t="shared" si="49"/>
        <v>0</v>
      </c>
      <c r="R88" s="152">
        <f t="shared" si="49"/>
        <v>0</v>
      </c>
      <c r="S88" s="152">
        <f t="shared" si="49"/>
        <v>0</v>
      </c>
      <c r="T88" s="152">
        <f t="shared" si="49"/>
        <v>15000000</v>
      </c>
      <c r="U88" s="152">
        <f t="shared" si="49"/>
        <v>0</v>
      </c>
      <c r="V88" s="152">
        <f t="shared" si="49"/>
        <v>0</v>
      </c>
      <c r="W88" s="152">
        <f t="shared" si="49"/>
        <v>15000000</v>
      </c>
      <c r="X88" s="84"/>
      <c r="Y88" s="84"/>
      <c r="Z88" s="84"/>
      <c r="AA88" s="115"/>
    </row>
    <row r="89" spans="1:27" ht="20.100000000000001" customHeight="1" x14ac:dyDescent="0.15">
      <c r="A89" s="412"/>
      <c r="B89" s="412"/>
      <c r="C89" s="400"/>
      <c r="D89" s="109"/>
      <c r="E89" s="109"/>
      <c r="F89" s="17"/>
      <c r="G89" s="176" t="s">
        <v>206</v>
      </c>
      <c r="H89" s="933"/>
      <c r="I89" s="933"/>
      <c r="J89" s="933"/>
      <c r="K89" s="72"/>
      <c r="L89" s="91"/>
      <c r="M89" s="48"/>
      <c r="N89" s="343"/>
      <c r="O89" s="139"/>
      <c r="P89" s="139"/>
      <c r="Q89" s="139"/>
      <c r="R89" s="139">
        <f>IF(Y89="기타보조금",N89*100%,N89*0%)</f>
        <v>0</v>
      </c>
      <c r="S89" s="139">
        <f>SUM(O89:R89)</f>
        <v>0</v>
      </c>
      <c r="T89" s="139">
        <f>IF(Y89="자부담",N89*100%,N89*0%)</f>
        <v>0</v>
      </c>
      <c r="U89" s="139">
        <f>IF(Y89="후원금",N89*100%,N89*0%)</f>
        <v>0</v>
      </c>
      <c r="V89" s="139">
        <f>IF(Y89="수익사업",N89*100%,N89*0%)</f>
        <v>0</v>
      </c>
      <c r="W89" s="139">
        <f>SUM(S89:V89)</f>
        <v>0</v>
      </c>
      <c r="X89" s="159"/>
      <c r="Y89" s="178"/>
      <c r="Z89" s="159"/>
      <c r="AA89" s="115"/>
    </row>
    <row r="90" spans="1:27" ht="20.100000000000001" customHeight="1" x14ac:dyDescent="0.15">
      <c r="A90" s="412"/>
      <c r="B90" s="412"/>
      <c r="C90" s="394"/>
      <c r="D90" s="51"/>
      <c r="E90" s="51"/>
      <c r="F90" s="14"/>
      <c r="G90" s="175" t="s">
        <v>985</v>
      </c>
      <c r="H90" s="930">
        <v>2500000</v>
      </c>
      <c r="I90" s="930"/>
      <c r="J90" s="930"/>
      <c r="K90" s="67" t="s">
        <v>0</v>
      </c>
      <c r="L90" s="43">
        <v>2</v>
      </c>
      <c r="M90" s="28" t="s">
        <v>1</v>
      </c>
      <c r="N90" s="336">
        <f>SUM(H90*L90)</f>
        <v>5000000</v>
      </c>
      <c r="O90" s="139"/>
      <c r="P90" s="139"/>
      <c r="Q90" s="139"/>
      <c r="R90" s="139">
        <f>IF(Y90="기타보조금",N90*100%,N90*0%)</f>
        <v>0</v>
      </c>
      <c r="S90" s="139">
        <f>SUM(O90:R90)</f>
        <v>0</v>
      </c>
      <c r="T90" s="139">
        <f>IF(Y90="자부담",N90*100%,N90*0%)</f>
        <v>5000000</v>
      </c>
      <c r="U90" s="139">
        <f>IF(Y90="후원금",N90*100%,N90*0%)</f>
        <v>0</v>
      </c>
      <c r="V90" s="139">
        <f>IF(Y90="수익사업",N90*100%,N90*0%)</f>
        <v>0</v>
      </c>
      <c r="W90" s="139">
        <f>SUM(S90:V90)</f>
        <v>5000000</v>
      </c>
      <c r="X90" s="169" t="s">
        <v>8</v>
      </c>
      <c r="Y90" s="169" t="s">
        <v>24</v>
      </c>
      <c r="Z90" s="169" t="s">
        <v>12</v>
      </c>
      <c r="AA90" s="115" t="s">
        <v>8</v>
      </c>
    </row>
    <row r="91" spans="1:27" ht="20.100000000000001" customHeight="1" x14ac:dyDescent="0.15">
      <c r="A91" s="411"/>
      <c r="B91" s="411"/>
      <c r="C91" s="410"/>
      <c r="D91" s="63"/>
      <c r="E91" s="63"/>
      <c r="F91" s="15"/>
      <c r="G91" s="192" t="s">
        <v>985</v>
      </c>
      <c r="H91" s="925">
        <v>5000000</v>
      </c>
      <c r="I91" s="925"/>
      <c r="J91" s="925"/>
      <c r="K91" s="73" t="s">
        <v>0</v>
      </c>
      <c r="L91" s="275">
        <v>2</v>
      </c>
      <c r="M91" s="30" t="s">
        <v>1</v>
      </c>
      <c r="N91" s="342">
        <f>SUM(H91*L91)</f>
        <v>10000000</v>
      </c>
      <c r="O91" s="148"/>
      <c r="P91" s="148"/>
      <c r="Q91" s="148"/>
      <c r="R91" s="148">
        <f>IF(Y91="기타보조금",N91*100%,N91*0%)</f>
        <v>0</v>
      </c>
      <c r="S91" s="148">
        <f>SUM(O91:R91)</f>
        <v>0</v>
      </c>
      <c r="T91" s="148">
        <f>IF(Y91="자부담",N91*100%,N91*0%)</f>
        <v>10000000</v>
      </c>
      <c r="U91" s="148">
        <f>IF(Y91="후원금",N91*100%,N91*0%)</f>
        <v>0</v>
      </c>
      <c r="V91" s="148">
        <f>IF(Y91="수익사업",N91*100%,N91*0%)</f>
        <v>0</v>
      </c>
      <c r="W91" s="148">
        <f>SUM(S91:V91)</f>
        <v>10000000</v>
      </c>
      <c r="X91" s="173" t="s">
        <v>8</v>
      </c>
      <c r="Y91" s="173" t="s">
        <v>24</v>
      </c>
      <c r="Z91" s="173" t="s">
        <v>13</v>
      </c>
      <c r="AA91" s="115" t="s">
        <v>8</v>
      </c>
    </row>
    <row r="92" spans="1:27" ht="20.100000000000001" customHeight="1" x14ac:dyDescent="0.15">
      <c r="A92" s="85" t="s">
        <v>207</v>
      </c>
      <c r="B92" s="926" t="s">
        <v>5</v>
      </c>
      <c r="C92" s="927"/>
      <c r="D92" s="16">
        <f>SUM(D93)</f>
        <v>304402086</v>
      </c>
      <c r="E92" s="16">
        <f>SUM(E93)</f>
        <v>278531170</v>
      </c>
      <c r="F92" s="16">
        <f>SUM(F93)</f>
        <v>25870916</v>
      </c>
      <c r="G92" s="174"/>
      <c r="H92" s="928"/>
      <c r="I92" s="928"/>
      <c r="J92" s="928"/>
      <c r="K92" s="104"/>
      <c r="L92" s="103"/>
      <c r="M92" s="55"/>
      <c r="N92" s="196"/>
      <c r="O92" s="150">
        <f t="shared" ref="O92:W92" si="50">SUM(O93)</f>
        <v>75000000</v>
      </c>
      <c r="P92" s="150">
        <f t="shared" si="50"/>
        <v>90800000</v>
      </c>
      <c r="Q92" s="150">
        <f t="shared" si="50"/>
        <v>87500000</v>
      </c>
      <c r="R92" s="150">
        <f t="shared" si="50"/>
        <v>0</v>
      </c>
      <c r="S92" s="150">
        <f t="shared" si="50"/>
        <v>253300000</v>
      </c>
      <c r="T92" s="150">
        <f t="shared" si="50"/>
        <v>4638335</v>
      </c>
      <c r="U92" s="150">
        <f t="shared" si="50"/>
        <v>5506850</v>
      </c>
      <c r="V92" s="150">
        <f t="shared" si="50"/>
        <v>40956901</v>
      </c>
      <c r="W92" s="150">
        <f t="shared" si="50"/>
        <v>304402086</v>
      </c>
      <c r="X92" s="105"/>
      <c r="Y92" s="105"/>
      <c r="Z92" s="105"/>
      <c r="AA92" s="115"/>
    </row>
    <row r="93" spans="1:27" ht="20.100000000000001" customHeight="1" x14ac:dyDescent="0.15">
      <c r="A93" s="412"/>
      <c r="B93" s="409" t="s">
        <v>152</v>
      </c>
      <c r="C93" s="408" t="s">
        <v>6</v>
      </c>
      <c r="D93" s="15">
        <f>SUM(D94+D111)</f>
        <v>304402086</v>
      </c>
      <c r="E93" s="15">
        <f>SUM(E94+E111)</f>
        <v>278531170</v>
      </c>
      <c r="F93" s="15">
        <f>SUM(F94+F111)</f>
        <v>25870916</v>
      </c>
      <c r="G93" s="404"/>
      <c r="H93" s="917"/>
      <c r="I93" s="917"/>
      <c r="J93" s="917"/>
      <c r="K93" s="93"/>
      <c r="L93" s="83"/>
      <c r="M93" s="94"/>
      <c r="N93" s="147"/>
      <c r="O93" s="152">
        <f t="shared" ref="O93:W93" si="51">SUM(O94+O111)</f>
        <v>75000000</v>
      </c>
      <c r="P93" s="152">
        <f t="shared" si="51"/>
        <v>90800000</v>
      </c>
      <c r="Q93" s="152">
        <f t="shared" si="51"/>
        <v>87500000</v>
      </c>
      <c r="R93" s="152">
        <f t="shared" si="51"/>
        <v>0</v>
      </c>
      <c r="S93" s="152">
        <f t="shared" si="51"/>
        <v>253300000</v>
      </c>
      <c r="T93" s="152">
        <f t="shared" si="51"/>
        <v>4638335</v>
      </c>
      <c r="U93" s="152">
        <f t="shared" si="51"/>
        <v>5506850</v>
      </c>
      <c r="V93" s="152">
        <f t="shared" si="51"/>
        <v>40956901</v>
      </c>
      <c r="W93" s="152">
        <f t="shared" si="51"/>
        <v>304402086</v>
      </c>
      <c r="X93" s="84"/>
      <c r="Y93" s="84"/>
      <c r="Z93" s="84"/>
      <c r="AA93" s="115"/>
    </row>
    <row r="94" spans="1:27" ht="20.100000000000001" customHeight="1" x14ac:dyDescent="0.15">
      <c r="A94" s="412"/>
      <c r="B94" s="395"/>
      <c r="C94" s="405" t="s">
        <v>208</v>
      </c>
      <c r="D94" s="13">
        <f>SUM(N95:N110)</f>
        <v>298895236</v>
      </c>
      <c r="E94" s="13">
        <v>275024320</v>
      </c>
      <c r="F94" s="13">
        <f>SUM(D94-E94)</f>
        <v>23870916</v>
      </c>
      <c r="G94" s="404"/>
      <c r="H94" s="917"/>
      <c r="I94" s="917"/>
      <c r="J94" s="917"/>
      <c r="K94" s="93"/>
      <c r="L94" s="83"/>
      <c r="M94" s="94"/>
      <c r="N94" s="147"/>
      <c r="O94" s="152">
        <f t="shared" ref="O94:W94" si="52">SUM(O95:O110)</f>
        <v>75000000</v>
      </c>
      <c r="P94" s="152">
        <f t="shared" si="52"/>
        <v>90800000</v>
      </c>
      <c r="Q94" s="152">
        <f t="shared" si="52"/>
        <v>87500000</v>
      </c>
      <c r="R94" s="152">
        <f t="shared" si="52"/>
        <v>0</v>
      </c>
      <c r="S94" s="152">
        <f t="shared" si="52"/>
        <v>253300000</v>
      </c>
      <c r="T94" s="152">
        <f t="shared" si="52"/>
        <v>4638335</v>
      </c>
      <c r="U94" s="152">
        <f t="shared" si="52"/>
        <v>0</v>
      </c>
      <c r="V94" s="152">
        <f t="shared" si="52"/>
        <v>40956901</v>
      </c>
      <c r="W94" s="152">
        <f t="shared" si="52"/>
        <v>298895236</v>
      </c>
      <c r="X94" s="84"/>
      <c r="Y94" s="84"/>
      <c r="Z94" s="84"/>
      <c r="AA94" s="115"/>
    </row>
    <row r="95" spans="1:27" ht="20.100000000000001" customHeight="1" x14ac:dyDescent="0.15">
      <c r="A95" s="412"/>
      <c r="B95" s="412"/>
      <c r="C95" s="400"/>
      <c r="D95" s="17"/>
      <c r="E95" s="17"/>
      <c r="F95" s="17"/>
      <c r="G95" s="176" t="s">
        <v>275</v>
      </c>
      <c r="H95" s="933"/>
      <c r="I95" s="933"/>
      <c r="J95" s="933"/>
      <c r="K95" s="337"/>
      <c r="L95" s="131"/>
      <c r="M95" s="338"/>
      <c r="N95" s="143"/>
      <c r="O95" s="154"/>
      <c r="P95" s="154"/>
      <c r="Q95" s="154"/>
      <c r="R95" s="154"/>
      <c r="S95" s="154"/>
      <c r="T95" s="154"/>
      <c r="U95" s="154"/>
      <c r="V95" s="154"/>
      <c r="W95" s="154"/>
      <c r="X95" s="170"/>
      <c r="Y95" s="305"/>
      <c r="Z95" s="170"/>
      <c r="AA95" s="115"/>
    </row>
    <row r="96" spans="1:27" ht="20.100000000000001" customHeight="1" x14ac:dyDescent="0.15">
      <c r="A96" s="412"/>
      <c r="B96" s="412"/>
      <c r="C96" s="394"/>
      <c r="D96" s="14"/>
      <c r="E96" s="14"/>
      <c r="F96" s="14"/>
      <c r="G96" s="175" t="s">
        <v>986</v>
      </c>
      <c r="H96" s="930"/>
      <c r="I96" s="930"/>
      <c r="J96" s="930"/>
      <c r="K96" s="190"/>
      <c r="L96" s="101"/>
      <c r="M96" s="460" t="s">
        <v>4</v>
      </c>
      <c r="N96" s="316">
        <v>250000000</v>
      </c>
      <c r="O96" s="139">
        <f>IF(Y96="국비100%",N96*100%,IF(Y96="시도비100%",N96*0%,IF(Y96="시군구비100%",N96*0%,IF(Y96="국비30%, 시도비70%",N96*30%,IF(Y96="국비50%, 시도비50%",N96*50%,IF(Y96="시도비50%, 시군구비50%",N96*0%,IF(Y96="국비30%, 시도비35%, 시군구비35%",N96*30%)))))))</f>
        <v>75000000</v>
      </c>
      <c r="P96" s="139">
        <f>IF(Y96="국비100%",N96*0%,IF(Y96="시도비100%",N96*100%,IF(Y96="시군구비100%",N96*0%,IF(Y96="국비30%, 시도비70%",N96*70%,IF(Y96="국비50%, 시도비50%",N96*50%,IF(Y96="시도비50%, 시군구비50%",N96*50%,IF(Y96="국비30%, 시도비35%, 시군구비35%",N96*35%)))))))</f>
        <v>87500000</v>
      </c>
      <c r="Q96" s="139">
        <f>IF(Y96="국비100%",N96*0%,IF(Y96="시도비100%",N96*0%,IF(Y96="시군구비100%",N96*100%,IF(Y96="국비30%, 시도비70%",N96*0%,IF(Y96="국비50%, 시도비50%",N96*0%,IF(Y96="시도비50%, 시군구비50%",N96*50%,IF(Y96="국비30%, 시도비35%, 시군구비35%",N96*35%)))))))</f>
        <v>87500000</v>
      </c>
      <c r="R96" s="139">
        <f t="shared" ref="R96:R99" si="53">IF(Y96="기타보조금",N96*100%,N96*0%)</f>
        <v>0</v>
      </c>
      <c r="S96" s="139">
        <f t="shared" ref="S96:S99" si="54">SUM(O96:R96)</f>
        <v>250000000</v>
      </c>
      <c r="T96" s="139">
        <f t="shared" ref="T96:T99" si="55">IF(Y96="자부담",N96*100%,N96*0%)</f>
        <v>0</v>
      </c>
      <c r="U96" s="139">
        <f t="shared" ref="U96:U99" si="56">IF(Y96="후원금",N96*100%,N96*0%)</f>
        <v>0</v>
      </c>
      <c r="V96" s="139">
        <f t="shared" ref="V96:V99" si="57">IF(Y96="수익사업",N96*100%,N96*0%)</f>
        <v>0</v>
      </c>
      <c r="W96" s="139">
        <f t="shared" ref="W96:W99" si="58">SUM(S96:V96)</f>
        <v>250000000</v>
      </c>
      <c r="X96" s="178" t="s">
        <v>511</v>
      </c>
      <c r="Y96" s="178" t="s">
        <v>57</v>
      </c>
      <c r="Z96" s="159" t="s">
        <v>508</v>
      </c>
      <c r="AA96" s="115" t="s">
        <v>671</v>
      </c>
    </row>
    <row r="97" spans="1:27" ht="20.100000000000001" customHeight="1" x14ac:dyDescent="0.15">
      <c r="A97" s="411"/>
      <c r="B97" s="411"/>
      <c r="C97" s="391"/>
      <c r="D97" s="15"/>
      <c r="E97" s="15"/>
      <c r="F97" s="15"/>
      <c r="G97" s="192" t="s">
        <v>987</v>
      </c>
      <c r="H97" s="925"/>
      <c r="I97" s="925"/>
      <c r="J97" s="925"/>
      <c r="K97" s="193"/>
      <c r="L97" s="95"/>
      <c r="M97" s="388" t="s">
        <v>4</v>
      </c>
      <c r="N97" s="315">
        <v>1500000</v>
      </c>
      <c r="O97" s="148">
        <f>IF(Y97="국비100%",N97*100%,IF(Y97="시도비100%",N97*0%,IF(Y97="시군구비100%",N97*0%,IF(Y97="국비30%, 시도비70%",N97*30%,IF(Y97="국비50%, 시도비50%",N97*50%,IF(Y97="시도비50%, 시군구비50%",N97*0%,IF(Y97="국비30%, 시도비35%, 시군구비35%",N97*30%)))))))</f>
        <v>0</v>
      </c>
      <c r="P97" s="148">
        <f>IF(Y97="국비100%",N97*0%,IF(Y97="시도비100%",N97*100%,IF(Y97="시군구비100%",N97*0%,IF(Y97="국비30%, 시도비70%",N97*70%,IF(Y97="국비50%, 시도비50%",N97*50%,IF(Y97="시도비50%, 시군구비50%",N97*50%,IF(Y97="국비30%, 시도비35%, 시군구비35%",N97*35%)))))))</f>
        <v>1500000</v>
      </c>
      <c r="Q97" s="148">
        <f>IF(Y97="국비100%",N97*0%,IF(Y97="시도비100%",N97*0%,IF(Y97="시군구비100%",N97*100%,IF(Y97="국비30%, 시도비70%",N97*0%,IF(Y97="국비50%, 시도비50%",N97*0%,IF(Y97="시도비50%, 시군구비50%",N97*50%,IF(Y97="국비30%, 시도비35%, 시군구비35%",N97*35%)))))))</f>
        <v>0</v>
      </c>
      <c r="R97" s="148">
        <f t="shared" si="53"/>
        <v>0</v>
      </c>
      <c r="S97" s="148">
        <f t="shared" si="54"/>
        <v>1500000</v>
      </c>
      <c r="T97" s="148">
        <f t="shared" si="55"/>
        <v>0</v>
      </c>
      <c r="U97" s="148">
        <f t="shared" si="56"/>
        <v>0</v>
      </c>
      <c r="V97" s="148">
        <f t="shared" si="57"/>
        <v>0</v>
      </c>
      <c r="W97" s="148">
        <f t="shared" si="58"/>
        <v>1500000</v>
      </c>
      <c r="X97" s="314" t="s">
        <v>662</v>
      </c>
      <c r="Y97" s="314" t="s">
        <v>46</v>
      </c>
      <c r="Z97" s="171" t="s">
        <v>508</v>
      </c>
      <c r="AA97" s="115" t="s">
        <v>674</v>
      </c>
    </row>
    <row r="98" spans="1:27" ht="20.100000000000001" customHeight="1" x14ac:dyDescent="0.15">
      <c r="A98" s="414"/>
      <c r="B98" s="414"/>
      <c r="C98" s="400"/>
      <c r="D98" s="17"/>
      <c r="E98" s="17"/>
      <c r="F98" s="17"/>
      <c r="G98" s="176" t="s">
        <v>988</v>
      </c>
      <c r="H98" s="933"/>
      <c r="I98" s="933"/>
      <c r="J98" s="933"/>
      <c r="K98" s="337"/>
      <c r="L98" s="131"/>
      <c r="M98" s="397" t="s">
        <v>4</v>
      </c>
      <c r="N98" s="462">
        <v>300000</v>
      </c>
      <c r="O98" s="154">
        <f>IF(Y98="국비100%",N98*100%,IF(Y98="시도비100%",N98*0%,IF(Y98="시군구비100%",N98*0%,IF(Y98="국비30%, 시도비70%",N98*30%,IF(Y98="국비50%, 시도비50%",N98*50%,IF(Y98="시도비50%, 시군구비50%",N98*0%,IF(Y98="국비30%, 시도비35%, 시군구비35%",N98*30%)))))))</f>
        <v>0</v>
      </c>
      <c r="P98" s="154">
        <f>IF(Y98="국비100%",N98*0%,IF(Y98="시도비100%",N98*100%,IF(Y98="시군구비100%",N98*0%,IF(Y98="국비30%, 시도비70%",N98*70%,IF(Y98="국비50%, 시도비50%",N98*50%,IF(Y98="시도비50%, 시군구비50%",N98*50%,IF(Y98="국비30%, 시도비35%, 시군구비35%",N98*35%)))))))</f>
        <v>300000</v>
      </c>
      <c r="Q98" s="154">
        <f>IF(Y98="국비100%",N98*0%,IF(Y98="시도비100%",N98*0%,IF(Y98="시군구비100%",N98*100%,IF(Y98="국비30%, 시도비70%",N98*0%,IF(Y98="국비50%, 시도비50%",N98*0%,IF(Y98="시도비50%, 시군구비50%",N98*50%,IF(Y98="국비30%, 시도비35%, 시군구비35%",N98*35%)))))))</f>
        <v>0</v>
      </c>
      <c r="R98" s="154">
        <f t="shared" si="53"/>
        <v>0</v>
      </c>
      <c r="S98" s="154">
        <f t="shared" si="54"/>
        <v>300000</v>
      </c>
      <c r="T98" s="154">
        <f t="shared" si="55"/>
        <v>0</v>
      </c>
      <c r="U98" s="154">
        <f t="shared" si="56"/>
        <v>0</v>
      </c>
      <c r="V98" s="154">
        <f t="shared" si="57"/>
        <v>0</v>
      </c>
      <c r="W98" s="154">
        <f t="shared" si="58"/>
        <v>300000</v>
      </c>
      <c r="X98" s="305" t="s">
        <v>653</v>
      </c>
      <c r="Y98" s="305" t="s">
        <v>46</v>
      </c>
      <c r="Z98" s="170" t="s">
        <v>508</v>
      </c>
      <c r="AA98" s="115" t="s">
        <v>675</v>
      </c>
    </row>
    <row r="99" spans="1:27" ht="20.100000000000001" customHeight="1" x14ac:dyDescent="0.15">
      <c r="A99" s="412"/>
      <c r="B99" s="412"/>
      <c r="C99" s="394"/>
      <c r="D99" s="14"/>
      <c r="E99" s="14"/>
      <c r="F99" s="14"/>
      <c r="G99" s="175" t="s">
        <v>989</v>
      </c>
      <c r="H99" s="930"/>
      <c r="I99" s="930"/>
      <c r="J99" s="930"/>
      <c r="K99" s="190"/>
      <c r="L99" s="101"/>
      <c r="M99" s="460" t="s">
        <v>4</v>
      </c>
      <c r="N99" s="316">
        <v>1500000</v>
      </c>
      <c r="O99" s="139">
        <f>IF(Y99="국비100%",N99*100%,IF(Y99="시도비100%",N99*0%,IF(Y99="시군구비100%",N99*0%,IF(Y99="국비30%, 시도비70%",N99*30%,IF(Y99="국비50%, 시도비50%",N99*50%,IF(Y99="시도비50%, 시군구비50%",N99*0%,IF(Y99="국비30%, 시도비35%, 시군구비35%",N99*30%)))))))</f>
        <v>0</v>
      </c>
      <c r="P99" s="139">
        <f>IF(Y99="국비100%",N99*0%,IF(Y99="시도비100%",N99*100%,IF(Y99="시군구비100%",N99*0%,IF(Y99="국비30%, 시도비70%",N99*70%,IF(Y99="국비50%, 시도비50%",N99*50%,IF(Y99="시도비50%, 시군구비50%",N99*50%,IF(Y99="국비30%, 시도비35%, 시군구비35%",N99*35%)))))))</f>
        <v>1500000</v>
      </c>
      <c r="Q99" s="139">
        <f>IF(Y99="국비100%",N99*0%,IF(Y99="시도비100%",N99*0%,IF(Y99="시군구비100%",N99*100%,IF(Y99="국비30%, 시도비70%",N99*0%,IF(Y99="국비50%, 시도비50%",N99*0%,IF(Y99="시도비50%, 시군구비50%",N99*50%,IF(Y99="국비30%, 시도비35%, 시군구비35%",N99*35%)))))))</f>
        <v>0</v>
      </c>
      <c r="R99" s="139">
        <f t="shared" si="53"/>
        <v>0</v>
      </c>
      <c r="S99" s="139">
        <f t="shared" si="54"/>
        <v>1500000</v>
      </c>
      <c r="T99" s="139">
        <f t="shared" si="55"/>
        <v>0</v>
      </c>
      <c r="U99" s="139">
        <f t="shared" si="56"/>
        <v>0</v>
      </c>
      <c r="V99" s="139">
        <f t="shared" si="57"/>
        <v>0</v>
      </c>
      <c r="W99" s="139">
        <f t="shared" si="58"/>
        <v>1500000</v>
      </c>
      <c r="X99" s="178" t="s">
        <v>663</v>
      </c>
      <c r="Y99" s="178" t="s">
        <v>46</v>
      </c>
      <c r="Z99" s="159" t="s">
        <v>508</v>
      </c>
      <c r="AA99" s="115" t="s">
        <v>676</v>
      </c>
    </row>
    <row r="100" spans="1:27" ht="20.100000000000001" customHeight="1" x14ac:dyDescent="0.15">
      <c r="A100" s="412"/>
      <c r="B100" s="412"/>
      <c r="C100" s="394"/>
      <c r="D100" s="14"/>
      <c r="E100" s="14"/>
      <c r="F100" s="14"/>
      <c r="G100" s="175" t="s">
        <v>276</v>
      </c>
      <c r="H100" s="930"/>
      <c r="I100" s="930"/>
      <c r="J100" s="930"/>
      <c r="K100" s="190"/>
      <c r="L100" s="101"/>
      <c r="M100" s="135"/>
      <c r="N100" s="141"/>
      <c r="O100" s="139"/>
      <c r="P100" s="139"/>
      <c r="Q100" s="139"/>
      <c r="R100" s="139"/>
      <c r="S100" s="139"/>
      <c r="T100" s="139"/>
      <c r="U100" s="139"/>
      <c r="V100" s="139"/>
      <c r="W100" s="139"/>
      <c r="X100" s="169"/>
      <c r="Y100" s="178"/>
      <c r="Z100" s="159"/>
      <c r="AA100" s="115"/>
    </row>
    <row r="101" spans="1:27" ht="20.100000000000001" customHeight="1" x14ac:dyDescent="0.15">
      <c r="A101" s="412"/>
      <c r="B101" s="412"/>
      <c r="C101" s="394"/>
      <c r="D101" s="14"/>
      <c r="E101" s="14"/>
      <c r="F101" s="14"/>
      <c r="G101" s="175" t="s">
        <v>990</v>
      </c>
      <c r="H101" s="930"/>
      <c r="I101" s="930"/>
      <c r="J101" s="930"/>
      <c r="K101" s="190"/>
      <c r="L101" s="101"/>
      <c r="M101" s="460" t="s">
        <v>4</v>
      </c>
      <c r="N101" s="141">
        <v>150000</v>
      </c>
      <c r="O101" s="139"/>
      <c r="P101" s="139"/>
      <c r="Q101" s="139"/>
      <c r="R101" s="139">
        <f>IF(Y101="기타보조금",N101*100%,N101*0%)</f>
        <v>0</v>
      </c>
      <c r="S101" s="139">
        <f>SUM(O101:R101)</f>
        <v>0</v>
      </c>
      <c r="T101" s="139">
        <f>IF(Y101="자부담",N101*100%,N101*0%)</f>
        <v>0</v>
      </c>
      <c r="U101" s="139">
        <f>IF(Y101="후원금",N101*100%,N101*0%)</f>
        <v>0</v>
      </c>
      <c r="V101" s="139">
        <f>IF(Y101="수익사업",N101*100%,N101*0%)</f>
        <v>150000</v>
      </c>
      <c r="W101" s="139">
        <f>SUM(S101:V101)</f>
        <v>150000</v>
      </c>
      <c r="X101" s="274" t="s">
        <v>529</v>
      </c>
      <c r="Y101" s="178" t="s">
        <v>25</v>
      </c>
      <c r="Z101" s="178" t="s">
        <v>12</v>
      </c>
      <c r="AA101" s="115" t="s">
        <v>667</v>
      </c>
    </row>
    <row r="102" spans="1:27" ht="20.100000000000001" customHeight="1" x14ac:dyDescent="0.15">
      <c r="A102" s="412"/>
      <c r="B102" s="412"/>
      <c r="C102" s="394"/>
      <c r="D102" s="14"/>
      <c r="E102" s="14"/>
      <c r="F102" s="14"/>
      <c r="G102" s="175" t="s">
        <v>991</v>
      </c>
      <c r="H102" s="930"/>
      <c r="I102" s="930"/>
      <c r="J102" s="930"/>
      <c r="K102" s="190"/>
      <c r="L102" s="101"/>
      <c r="M102" s="460" t="s">
        <v>4</v>
      </c>
      <c r="N102" s="157">
        <v>30888250</v>
      </c>
      <c r="O102" s="139"/>
      <c r="P102" s="139"/>
      <c r="Q102" s="139"/>
      <c r="R102" s="139">
        <f>IF(Y102="기타보조금",N102*100%,N102*0%)</f>
        <v>0</v>
      </c>
      <c r="S102" s="139">
        <f>SUM(O102:R102)</f>
        <v>0</v>
      </c>
      <c r="T102" s="139">
        <f>IF(Y102="자부담",N102*100%,N102*0%)</f>
        <v>0</v>
      </c>
      <c r="U102" s="139">
        <f>IF(Y102="후원금",N102*100%,N102*0%)</f>
        <v>0</v>
      </c>
      <c r="V102" s="139">
        <f>IF(Y102="수익사업",N102*100%,N102*0%)</f>
        <v>30888250</v>
      </c>
      <c r="W102" s="139">
        <f>SUM(S102:V102)</f>
        <v>30888250</v>
      </c>
      <c r="X102" s="274" t="s">
        <v>530</v>
      </c>
      <c r="Y102" s="178" t="s">
        <v>25</v>
      </c>
      <c r="Z102" s="159" t="s">
        <v>508</v>
      </c>
      <c r="AA102" s="115" t="s">
        <v>659</v>
      </c>
    </row>
    <row r="103" spans="1:27" ht="20.100000000000001" customHeight="1" x14ac:dyDescent="0.15">
      <c r="A103" s="412"/>
      <c r="B103" s="412"/>
      <c r="C103" s="394"/>
      <c r="D103" s="14"/>
      <c r="E103" s="14"/>
      <c r="F103" s="14"/>
      <c r="G103" s="175" t="s">
        <v>992</v>
      </c>
      <c r="H103" s="930"/>
      <c r="I103" s="930"/>
      <c r="J103" s="930"/>
      <c r="K103" s="190"/>
      <c r="L103" s="101"/>
      <c r="M103" s="460" t="s">
        <v>4</v>
      </c>
      <c r="N103" s="157">
        <v>3480000</v>
      </c>
      <c r="O103" s="139"/>
      <c r="P103" s="139"/>
      <c r="Q103" s="139"/>
      <c r="R103" s="139">
        <f>IF(Y103="기타보조금",N103*100%,N103*0%)</f>
        <v>0</v>
      </c>
      <c r="S103" s="139">
        <f>SUM(O103:R103)</f>
        <v>0</v>
      </c>
      <c r="T103" s="139">
        <f>IF(Y103="자부담",N103*100%,N103*0%)</f>
        <v>0</v>
      </c>
      <c r="U103" s="139">
        <f>IF(Y103="후원금",N103*100%,N103*0%)</f>
        <v>0</v>
      </c>
      <c r="V103" s="139">
        <f>IF(Y103="수익사업",N103*100%,N103*0%)</f>
        <v>3480000</v>
      </c>
      <c r="W103" s="139">
        <f>SUM(S103:V103)</f>
        <v>3480000</v>
      </c>
      <c r="X103" s="191" t="s">
        <v>670</v>
      </c>
      <c r="Y103" s="178" t="s">
        <v>25</v>
      </c>
      <c r="Z103" s="159" t="s">
        <v>508</v>
      </c>
      <c r="AA103" s="115" t="s">
        <v>659</v>
      </c>
    </row>
    <row r="104" spans="1:27" ht="20.100000000000001" customHeight="1" x14ac:dyDescent="0.15">
      <c r="A104" s="412"/>
      <c r="B104" s="412"/>
      <c r="C104" s="413"/>
      <c r="D104" s="14"/>
      <c r="E104" s="14"/>
      <c r="F104" s="14"/>
      <c r="G104" s="175" t="s">
        <v>277</v>
      </c>
      <c r="H104" s="930"/>
      <c r="I104" s="930"/>
      <c r="J104" s="930"/>
      <c r="K104" s="190"/>
      <c r="L104" s="101"/>
      <c r="M104" s="460"/>
      <c r="N104" s="141"/>
      <c r="O104" s="139"/>
      <c r="P104" s="139"/>
      <c r="Q104" s="139"/>
      <c r="R104" s="139"/>
      <c r="S104" s="139"/>
      <c r="T104" s="139"/>
      <c r="U104" s="139"/>
      <c r="V104" s="139"/>
      <c r="W104" s="139"/>
      <c r="X104" s="159"/>
      <c r="Y104" s="178"/>
      <c r="Z104" s="159"/>
      <c r="AA104" s="115"/>
    </row>
    <row r="105" spans="1:27" ht="20.100000000000001" customHeight="1" x14ac:dyDescent="0.15">
      <c r="A105" s="412"/>
      <c r="B105" s="412"/>
      <c r="C105" s="413"/>
      <c r="D105" s="14"/>
      <c r="E105" s="14"/>
      <c r="F105" s="14"/>
      <c r="G105" s="175" t="s">
        <v>985</v>
      </c>
      <c r="H105" s="930"/>
      <c r="I105" s="930"/>
      <c r="J105" s="930"/>
      <c r="K105" s="190"/>
      <c r="L105" s="101"/>
      <c r="M105" s="460" t="s">
        <v>4</v>
      </c>
      <c r="N105" s="290">
        <v>1297912</v>
      </c>
      <c r="O105" s="139"/>
      <c r="P105" s="139"/>
      <c r="Q105" s="139"/>
      <c r="R105" s="139">
        <f t="shared" ref="R105:R110" si="59">IF(Y105="기타보조금",N105*100%,N105*0%)</f>
        <v>0</v>
      </c>
      <c r="S105" s="139">
        <f t="shared" ref="S105:S110" si="60">SUM(O105:R105)</f>
        <v>0</v>
      </c>
      <c r="T105" s="139">
        <f t="shared" ref="T105:T110" si="61">IF(Y105="자부담",N105*100%,N105*0%)</f>
        <v>1297912</v>
      </c>
      <c r="U105" s="139">
        <f t="shared" ref="U105:U110" si="62">IF(Y105="후원금",N105*100%,N105*0%)</f>
        <v>0</v>
      </c>
      <c r="V105" s="139">
        <f t="shared" ref="V105:V110" si="63">IF(Y105="수익사업",N105*100%,N105*0%)</f>
        <v>0</v>
      </c>
      <c r="W105" s="139">
        <f t="shared" ref="W105:W110" si="64">SUM(S105:V105)</f>
        <v>1297912</v>
      </c>
      <c r="X105" s="159" t="s">
        <v>528</v>
      </c>
      <c r="Y105" s="178" t="s">
        <v>24</v>
      </c>
      <c r="Z105" s="159" t="s">
        <v>12</v>
      </c>
      <c r="AA105" s="115" t="s">
        <v>8</v>
      </c>
    </row>
    <row r="106" spans="1:27" ht="20.100000000000001" customHeight="1" x14ac:dyDescent="0.15">
      <c r="A106" s="412"/>
      <c r="B106" s="412"/>
      <c r="C106" s="413"/>
      <c r="D106" s="14"/>
      <c r="E106" s="14"/>
      <c r="F106" s="14"/>
      <c r="G106" s="175"/>
      <c r="H106" s="930"/>
      <c r="I106" s="930"/>
      <c r="J106" s="930"/>
      <c r="K106" s="190"/>
      <c r="L106" s="101"/>
      <c r="M106" s="460" t="s">
        <v>4</v>
      </c>
      <c r="N106" s="290">
        <v>3340423</v>
      </c>
      <c r="O106" s="139"/>
      <c r="P106" s="139"/>
      <c r="Q106" s="139"/>
      <c r="R106" s="139">
        <f t="shared" si="59"/>
        <v>0</v>
      </c>
      <c r="S106" s="139">
        <f t="shared" si="60"/>
        <v>0</v>
      </c>
      <c r="T106" s="139">
        <f t="shared" si="61"/>
        <v>3340423</v>
      </c>
      <c r="U106" s="139">
        <f t="shared" si="62"/>
        <v>0</v>
      </c>
      <c r="V106" s="139">
        <f t="shared" si="63"/>
        <v>0</v>
      </c>
      <c r="W106" s="139">
        <f t="shared" si="64"/>
        <v>3340423</v>
      </c>
      <c r="X106" s="159" t="s">
        <v>528</v>
      </c>
      <c r="Y106" s="178" t="s">
        <v>24</v>
      </c>
      <c r="Z106" s="159" t="s">
        <v>13</v>
      </c>
      <c r="AA106" s="115" t="s">
        <v>8</v>
      </c>
    </row>
    <row r="107" spans="1:27" ht="20.100000000000001" customHeight="1" x14ac:dyDescent="0.15">
      <c r="A107" s="412"/>
      <c r="B107" s="412"/>
      <c r="C107" s="413"/>
      <c r="D107" s="14"/>
      <c r="E107" s="14"/>
      <c r="F107" s="14"/>
      <c r="G107" s="175" t="s">
        <v>278</v>
      </c>
      <c r="H107" s="930"/>
      <c r="I107" s="930"/>
      <c r="J107" s="930"/>
      <c r="K107" s="190"/>
      <c r="L107" s="101"/>
      <c r="M107" s="460"/>
      <c r="N107" s="141"/>
      <c r="O107" s="139"/>
      <c r="P107" s="139"/>
      <c r="Q107" s="139"/>
      <c r="R107" s="139">
        <f t="shared" si="59"/>
        <v>0</v>
      </c>
      <c r="S107" s="139">
        <f t="shared" si="60"/>
        <v>0</v>
      </c>
      <c r="T107" s="139">
        <f t="shared" si="61"/>
        <v>0</v>
      </c>
      <c r="U107" s="139">
        <f t="shared" si="62"/>
        <v>0</v>
      </c>
      <c r="V107" s="139">
        <f t="shared" si="63"/>
        <v>0</v>
      </c>
      <c r="W107" s="139">
        <f t="shared" si="64"/>
        <v>0</v>
      </c>
      <c r="X107" s="159"/>
      <c r="Y107" s="178"/>
      <c r="Z107" s="159"/>
      <c r="AA107" s="115"/>
    </row>
    <row r="108" spans="1:27" ht="20.100000000000001" customHeight="1" x14ac:dyDescent="0.15">
      <c r="A108" s="412"/>
      <c r="B108" s="412"/>
      <c r="C108" s="413"/>
      <c r="D108" s="14"/>
      <c r="E108" s="14"/>
      <c r="F108" s="14"/>
      <c r="G108" s="175" t="s">
        <v>993</v>
      </c>
      <c r="H108" s="930"/>
      <c r="I108" s="930"/>
      <c r="J108" s="930"/>
      <c r="K108" s="190"/>
      <c r="L108" s="101"/>
      <c r="M108" s="460" t="s">
        <v>4</v>
      </c>
      <c r="N108" s="141">
        <v>1712198</v>
      </c>
      <c r="O108" s="139"/>
      <c r="P108" s="139"/>
      <c r="Q108" s="139"/>
      <c r="R108" s="139">
        <f t="shared" si="59"/>
        <v>0</v>
      </c>
      <c r="S108" s="139">
        <f t="shared" si="60"/>
        <v>0</v>
      </c>
      <c r="T108" s="139">
        <f t="shared" si="61"/>
        <v>0</v>
      </c>
      <c r="U108" s="139">
        <f t="shared" si="62"/>
        <v>0</v>
      </c>
      <c r="V108" s="139">
        <f t="shared" si="63"/>
        <v>1712198</v>
      </c>
      <c r="W108" s="139">
        <f t="shared" si="64"/>
        <v>1712198</v>
      </c>
      <c r="X108" s="169" t="s">
        <v>521</v>
      </c>
      <c r="Y108" s="178" t="s">
        <v>25</v>
      </c>
      <c r="Z108" s="159" t="s">
        <v>12</v>
      </c>
      <c r="AA108" s="115" t="s">
        <v>668</v>
      </c>
    </row>
    <row r="109" spans="1:27" ht="20.100000000000001" customHeight="1" x14ac:dyDescent="0.15">
      <c r="A109" s="412"/>
      <c r="B109" s="412"/>
      <c r="C109" s="413"/>
      <c r="D109" s="14"/>
      <c r="E109" s="14"/>
      <c r="F109" s="14"/>
      <c r="G109" s="175"/>
      <c r="H109" s="930"/>
      <c r="I109" s="930"/>
      <c r="J109" s="930"/>
      <c r="K109" s="190"/>
      <c r="L109" s="101"/>
      <c r="M109" s="460" t="s">
        <v>4</v>
      </c>
      <c r="N109" s="141">
        <v>834531</v>
      </c>
      <c r="O109" s="139"/>
      <c r="P109" s="139"/>
      <c r="Q109" s="139"/>
      <c r="R109" s="139">
        <f t="shared" si="59"/>
        <v>0</v>
      </c>
      <c r="S109" s="139">
        <f t="shared" si="60"/>
        <v>0</v>
      </c>
      <c r="T109" s="139">
        <f t="shared" si="61"/>
        <v>0</v>
      </c>
      <c r="U109" s="139">
        <f t="shared" si="62"/>
        <v>0</v>
      </c>
      <c r="V109" s="139">
        <f t="shared" si="63"/>
        <v>834531</v>
      </c>
      <c r="W109" s="139">
        <f t="shared" si="64"/>
        <v>834531</v>
      </c>
      <c r="X109" s="169" t="s">
        <v>521</v>
      </c>
      <c r="Y109" s="178" t="s">
        <v>25</v>
      </c>
      <c r="Z109" s="159" t="s">
        <v>13</v>
      </c>
      <c r="AA109" s="115" t="s">
        <v>668</v>
      </c>
    </row>
    <row r="110" spans="1:27" ht="20.100000000000001" customHeight="1" x14ac:dyDescent="0.15">
      <c r="A110" s="412"/>
      <c r="B110" s="412"/>
      <c r="C110" s="410"/>
      <c r="D110" s="15"/>
      <c r="E110" s="15"/>
      <c r="F110" s="15"/>
      <c r="G110" s="192"/>
      <c r="H110" s="925"/>
      <c r="I110" s="925"/>
      <c r="J110" s="925"/>
      <c r="K110" s="193"/>
      <c r="L110" s="95"/>
      <c r="M110" s="388" t="s">
        <v>4</v>
      </c>
      <c r="N110" s="144">
        <v>3891922</v>
      </c>
      <c r="O110" s="148"/>
      <c r="P110" s="148"/>
      <c r="Q110" s="148"/>
      <c r="R110" s="148">
        <f t="shared" si="59"/>
        <v>0</v>
      </c>
      <c r="S110" s="148">
        <f t="shared" si="60"/>
        <v>0</v>
      </c>
      <c r="T110" s="148">
        <f t="shared" si="61"/>
        <v>0</v>
      </c>
      <c r="U110" s="148">
        <f t="shared" si="62"/>
        <v>0</v>
      </c>
      <c r="V110" s="148">
        <f t="shared" si="63"/>
        <v>3891922</v>
      </c>
      <c r="W110" s="148">
        <f t="shared" si="64"/>
        <v>3891922</v>
      </c>
      <c r="X110" s="169" t="s">
        <v>521</v>
      </c>
      <c r="Y110" s="314" t="s">
        <v>25</v>
      </c>
      <c r="Z110" s="171" t="s">
        <v>508</v>
      </c>
      <c r="AA110" s="115" t="s">
        <v>669</v>
      </c>
    </row>
    <row r="111" spans="1:27" ht="20.100000000000001" customHeight="1" x14ac:dyDescent="0.15">
      <c r="A111" s="412"/>
      <c r="B111" s="412"/>
      <c r="C111" s="405" t="s">
        <v>209</v>
      </c>
      <c r="D111" s="13">
        <f>SUM(N112:N113)</f>
        <v>5506850</v>
      </c>
      <c r="E111" s="13">
        <v>3506850</v>
      </c>
      <c r="F111" s="13">
        <f>SUM(D111-E111)</f>
        <v>2000000</v>
      </c>
      <c r="G111" s="404"/>
      <c r="H111" s="917"/>
      <c r="I111" s="917"/>
      <c r="J111" s="917"/>
      <c r="K111" s="93"/>
      <c r="L111" s="83"/>
      <c r="M111" s="94"/>
      <c r="N111" s="147"/>
      <c r="O111" s="152">
        <f t="shared" ref="O111:W111" si="65">SUM(O112:O113)</f>
        <v>0</v>
      </c>
      <c r="P111" s="152">
        <f t="shared" si="65"/>
        <v>0</v>
      </c>
      <c r="Q111" s="152">
        <f t="shared" si="65"/>
        <v>0</v>
      </c>
      <c r="R111" s="152">
        <f t="shared" si="65"/>
        <v>0</v>
      </c>
      <c r="S111" s="152">
        <f t="shared" si="65"/>
        <v>0</v>
      </c>
      <c r="T111" s="152">
        <f t="shared" si="65"/>
        <v>0</v>
      </c>
      <c r="U111" s="152">
        <f t="shared" si="65"/>
        <v>5506850</v>
      </c>
      <c r="V111" s="152">
        <f t="shared" si="65"/>
        <v>0</v>
      </c>
      <c r="W111" s="152">
        <f t="shared" si="65"/>
        <v>5506850</v>
      </c>
      <c r="X111" s="84"/>
      <c r="Y111" s="84"/>
      <c r="Z111" s="84"/>
      <c r="AA111" s="115"/>
    </row>
    <row r="112" spans="1:27" ht="20.100000000000001" customHeight="1" x14ac:dyDescent="0.15">
      <c r="A112" s="412"/>
      <c r="B112" s="412"/>
      <c r="C112" s="394"/>
      <c r="D112" s="14"/>
      <c r="E112" s="14"/>
      <c r="F112" s="14"/>
      <c r="G112" s="175" t="s">
        <v>210</v>
      </c>
      <c r="H112" s="930"/>
      <c r="I112" s="930"/>
      <c r="J112" s="930"/>
      <c r="K112" s="190"/>
      <c r="L112" s="101"/>
      <c r="M112" s="28" t="s">
        <v>1</v>
      </c>
      <c r="N112" s="141">
        <v>2100000</v>
      </c>
      <c r="O112" s="139"/>
      <c r="P112" s="139"/>
      <c r="Q112" s="139"/>
      <c r="R112" s="139">
        <f>IF(Y112="기타보조금",N112*100%,N112*0%)</f>
        <v>0</v>
      </c>
      <c r="S112" s="139">
        <f>SUM(O112:R112)</f>
        <v>0</v>
      </c>
      <c r="T112" s="139">
        <f>IF(Y112="자부담",N112*100%,N112*0%)</f>
        <v>0</v>
      </c>
      <c r="U112" s="139">
        <f>IF(Y112="후원금",N112*100%,N112*0%)</f>
        <v>2100000</v>
      </c>
      <c r="V112" s="139">
        <f>IF(Y112="수익사업",N112*100%,N112*0%)</f>
        <v>0</v>
      </c>
      <c r="W112" s="139">
        <f>SUM(S112:V112)</f>
        <v>2100000</v>
      </c>
      <c r="X112" s="178" t="s">
        <v>532</v>
      </c>
      <c r="Y112" s="178" t="s">
        <v>14</v>
      </c>
      <c r="Z112" s="159" t="s">
        <v>12</v>
      </c>
      <c r="AA112" s="115" t="s">
        <v>14</v>
      </c>
    </row>
    <row r="113" spans="1:27" ht="20.100000000000001" customHeight="1" x14ac:dyDescent="0.15">
      <c r="A113" s="411"/>
      <c r="B113" s="411"/>
      <c r="C113" s="410"/>
      <c r="D113" s="15"/>
      <c r="E113" s="15"/>
      <c r="F113" s="15"/>
      <c r="G113" s="192" t="s">
        <v>211</v>
      </c>
      <c r="H113" s="925"/>
      <c r="I113" s="925"/>
      <c r="J113" s="925"/>
      <c r="K113" s="193"/>
      <c r="L113" s="95"/>
      <c r="M113" s="30" t="s">
        <v>1</v>
      </c>
      <c r="N113" s="144">
        <v>3406850</v>
      </c>
      <c r="O113" s="148"/>
      <c r="P113" s="148"/>
      <c r="Q113" s="148"/>
      <c r="R113" s="148">
        <f>IF(Y113="기타보조금",N113*100%,N113*0%)</f>
        <v>0</v>
      </c>
      <c r="S113" s="148">
        <f>SUM(O113:R113)</f>
        <v>0</v>
      </c>
      <c r="T113" s="148">
        <f>IF(Y113="자부담",N113*100%,N113*0%)</f>
        <v>0</v>
      </c>
      <c r="U113" s="148">
        <f>IF(Y113="후원금",N113*100%,N113*0%)</f>
        <v>3406850</v>
      </c>
      <c r="V113" s="148">
        <f>IF(Y113="수익사업",N113*100%,N113*0%)</f>
        <v>0</v>
      </c>
      <c r="W113" s="148">
        <f>SUM(S113:V113)</f>
        <v>3406850</v>
      </c>
      <c r="X113" s="171" t="s">
        <v>531</v>
      </c>
      <c r="Y113" s="314" t="s">
        <v>14</v>
      </c>
      <c r="Z113" s="171" t="s">
        <v>12</v>
      </c>
      <c r="AA113" s="115" t="s">
        <v>14</v>
      </c>
    </row>
    <row r="114" spans="1:27" ht="20.100000000000001" customHeight="1" x14ac:dyDescent="0.15">
      <c r="A114" s="85" t="s">
        <v>212</v>
      </c>
      <c r="B114" s="926" t="s">
        <v>5</v>
      </c>
      <c r="C114" s="927"/>
      <c r="D114" s="16">
        <f>SUM(D115)</f>
        <v>11500000</v>
      </c>
      <c r="E114" s="16">
        <f>SUM(E115)</f>
        <v>7550000</v>
      </c>
      <c r="F114" s="16">
        <f>SUM(F115)</f>
        <v>3950000</v>
      </c>
      <c r="G114" s="174"/>
      <c r="H114" s="928"/>
      <c r="I114" s="928"/>
      <c r="J114" s="928"/>
      <c r="K114" s="104"/>
      <c r="L114" s="103"/>
      <c r="M114" s="55"/>
      <c r="N114" s="103"/>
      <c r="O114" s="150">
        <f t="shared" ref="O114:W114" si="66">SUM(O115)</f>
        <v>0</v>
      </c>
      <c r="P114" s="150">
        <f t="shared" si="66"/>
        <v>0</v>
      </c>
      <c r="Q114" s="150">
        <f t="shared" si="66"/>
        <v>0</v>
      </c>
      <c r="R114" s="150">
        <f t="shared" si="66"/>
        <v>0</v>
      </c>
      <c r="S114" s="150">
        <f t="shared" si="66"/>
        <v>0</v>
      </c>
      <c r="T114" s="150">
        <f t="shared" si="66"/>
        <v>0</v>
      </c>
      <c r="U114" s="150">
        <f t="shared" si="66"/>
        <v>0</v>
      </c>
      <c r="V114" s="150">
        <f t="shared" si="66"/>
        <v>11500000</v>
      </c>
      <c r="W114" s="150">
        <f t="shared" si="66"/>
        <v>11500000</v>
      </c>
      <c r="X114" s="105"/>
      <c r="Y114" s="105"/>
      <c r="Z114" s="105"/>
      <c r="AA114" s="115"/>
    </row>
    <row r="115" spans="1:27" ht="20.100000000000001" customHeight="1" x14ac:dyDescent="0.15">
      <c r="A115" s="406"/>
      <c r="B115" s="409" t="s">
        <v>213</v>
      </c>
      <c r="C115" s="408" t="s">
        <v>6</v>
      </c>
      <c r="D115" s="13">
        <f>SUM(D116+D121)</f>
        <v>11500000</v>
      </c>
      <c r="E115" s="13">
        <f>SUM(E116+E121)</f>
        <v>7550000</v>
      </c>
      <c r="F115" s="13">
        <f>SUM(F116+F121)</f>
        <v>3950000</v>
      </c>
      <c r="G115" s="404"/>
      <c r="H115" s="917"/>
      <c r="I115" s="917"/>
      <c r="J115" s="917"/>
      <c r="K115" s="93"/>
      <c r="L115" s="83"/>
      <c r="M115" s="94"/>
      <c r="N115" s="147"/>
      <c r="O115" s="152">
        <f t="shared" ref="O115:W115" si="67">SUM(O116+O121)</f>
        <v>0</v>
      </c>
      <c r="P115" s="152">
        <f t="shared" si="67"/>
        <v>0</v>
      </c>
      <c r="Q115" s="152">
        <f t="shared" si="67"/>
        <v>0</v>
      </c>
      <c r="R115" s="152">
        <f t="shared" si="67"/>
        <v>0</v>
      </c>
      <c r="S115" s="152">
        <f t="shared" si="67"/>
        <v>0</v>
      </c>
      <c r="T115" s="152">
        <f t="shared" si="67"/>
        <v>0</v>
      </c>
      <c r="U115" s="152">
        <f t="shared" si="67"/>
        <v>0</v>
      </c>
      <c r="V115" s="152">
        <f t="shared" si="67"/>
        <v>11500000</v>
      </c>
      <c r="W115" s="152">
        <f t="shared" si="67"/>
        <v>11500000</v>
      </c>
      <c r="X115" s="84"/>
      <c r="Y115" s="84"/>
      <c r="Z115" s="84"/>
      <c r="AA115" s="115"/>
    </row>
    <row r="116" spans="1:27" ht="20.100000000000001" customHeight="1" x14ac:dyDescent="0.15">
      <c r="A116" s="396"/>
      <c r="B116" s="406"/>
      <c r="C116" s="405" t="s">
        <v>214</v>
      </c>
      <c r="D116" s="13">
        <f>SUM(N117:N120)</f>
        <v>11300000</v>
      </c>
      <c r="E116" s="9">
        <v>7300000</v>
      </c>
      <c r="F116" s="13">
        <f>SUM(D116-E116)</f>
        <v>4000000</v>
      </c>
      <c r="G116" s="407"/>
      <c r="H116" s="925"/>
      <c r="I116" s="925"/>
      <c r="J116" s="925"/>
      <c r="K116" s="193"/>
      <c r="L116" s="95"/>
      <c r="M116" s="339"/>
      <c r="N116" s="144"/>
      <c r="O116" s="152">
        <f t="shared" ref="O116:W116" si="68">SUM(O117:O120)</f>
        <v>0</v>
      </c>
      <c r="P116" s="152">
        <f t="shared" si="68"/>
        <v>0</v>
      </c>
      <c r="Q116" s="152">
        <f t="shared" si="68"/>
        <v>0</v>
      </c>
      <c r="R116" s="152">
        <f t="shared" si="68"/>
        <v>0</v>
      </c>
      <c r="S116" s="152">
        <f t="shared" si="68"/>
        <v>0</v>
      </c>
      <c r="T116" s="152">
        <f t="shared" si="68"/>
        <v>0</v>
      </c>
      <c r="U116" s="152">
        <f t="shared" si="68"/>
        <v>0</v>
      </c>
      <c r="V116" s="152">
        <f t="shared" si="68"/>
        <v>11300000</v>
      </c>
      <c r="W116" s="152">
        <f t="shared" si="68"/>
        <v>11300000</v>
      </c>
      <c r="X116" s="84"/>
      <c r="Y116" s="84"/>
      <c r="Z116" s="84"/>
      <c r="AA116" s="115"/>
    </row>
    <row r="117" spans="1:27" ht="20.100000000000001" customHeight="1" x14ac:dyDescent="0.15">
      <c r="A117" s="395"/>
      <c r="B117" s="395"/>
      <c r="C117" s="400"/>
      <c r="D117" s="17"/>
      <c r="E117" s="17"/>
      <c r="F117" s="17"/>
      <c r="G117" s="340" t="s">
        <v>215</v>
      </c>
      <c r="H117" s="933"/>
      <c r="I117" s="933"/>
      <c r="J117" s="933"/>
      <c r="K117" s="337"/>
      <c r="L117" s="131"/>
      <c r="M117" s="397"/>
      <c r="N117" s="143"/>
      <c r="O117" s="154"/>
      <c r="P117" s="154"/>
      <c r="Q117" s="154"/>
      <c r="R117" s="154">
        <f>IF(Y117="기타보조금",N117*100%,N117*0%)</f>
        <v>0</v>
      </c>
      <c r="S117" s="154">
        <f>SUM(O117:R117)</f>
        <v>0</v>
      </c>
      <c r="T117" s="154">
        <f>IF(Y117="자부담",N117*100%,N117*0%)</f>
        <v>0</v>
      </c>
      <c r="U117" s="154">
        <f>IF(Y117="후원금",N117*100%,N117*0%)</f>
        <v>0</v>
      </c>
      <c r="V117" s="154">
        <f>IF(Y117="수익사업",N117*100%,N117*0%)</f>
        <v>0</v>
      </c>
      <c r="W117" s="154">
        <f>SUM(S117:V117)</f>
        <v>0</v>
      </c>
      <c r="X117" s="170"/>
      <c r="Y117" s="305"/>
      <c r="Z117" s="170"/>
      <c r="AA117" s="115"/>
    </row>
    <row r="118" spans="1:27" ht="20.100000000000001" customHeight="1" x14ac:dyDescent="0.15">
      <c r="A118" s="395"/>
      <c r="B118" s="395"/>
      <c r="C118" s="394"/>
      <c r="D118" s="14"/>
      <c r="E118" s="14"/>
      <c r="F118" s="14"/>
      <c r="G118" s="194" t="s">
        <v>994</v>
      </c>
      <c r="H118" s="930"/>
      <c r="I118" s="930"/>
      <c r="J118" s="930"/>
      <c r="K118" s="190"/>
      <c r="L118" s="101"/>
      <c r="M118" s="460" t="s">
        <v>4</v>
      </c>
      <c r="N118" s="141">
        <v>250000</v>
      </c>
      <c r="O118" s="139"/>
      <c r="P118" s="139"/>
      <c r="Q118" s="139"/>
      <c r="R118" s="139">
        <f>IF(Y118="기타보조금",N118*100%,N118*0%)</f>
        <v>0</v>
      </c>
      <c r="S118" s="139">
        <f>SUM(O118:R118)</f>
        <v>0</v>
      </c>
      <c r="T118" s="139">
        <f>IF(Y118="자부담",N118*100%,N118*0%)</f>
        <v>0</v>
      </c>
      <c r="U118" s="139">
        <f>IF(Y118="후원금",N118*100%,N118*0%)</f>
        <v>0</v>
      </c>
      <c r="V118" s="139">
        <f>IF(Y118="수익사업",N118*100%,N118*0%)</f>
        <v>250000</v>
      </c>
      <c r="W118" s="139">
        <f>SUM(S118:V118)</f>
        <v>250000</v>
      </c>
      <c r="X118" s="169" t="s">
        <v>60</v>
      </c>
      <c r="Y118" s="178" t="s">
        <v>25</v>
      </c>
      <c r="Z118" s="159" t="s">
        <v>12</v>
      </c>
      <c r="AA118" s="115" t="s">
        <v>668</v>
      </c>
    </row>
    <row r="119" spans="1:27" ht="20.100000000000001" customHeight="1" x14ac:dyDescent="0.15">
      <c r="A119" s="395"/>
      <c r="B119" s="395"/>
      <c r="C119" s="394"/>
      <c r="D119" s="14"/>
      <c r="E119" s="14"/>
      <c r="F119" s="14"/>
      <c r="G119" s="194"/>
      <c r="H119" s="930"/>
      <c r="I119" s="930"/>
      <c r="J119" s="930"/>
      <c r="K119" s="190"/>
      <c r="L119" s="101"/>
      <c r="M119" s="460" t="s">
        <v>4</v>
      </c>
      <c r="N119" s="141">
        <v>50000</v>
      </c>
      <c r="O119" s="139"/>
      <c r="P119" s="139"/>
      <c r="Q119" s="139"/>
      <c r="R119" s="139">
        <f>IF(Y119="기타보조금",N119*100%,N119*0%)</f>
        <v>0</v>
      </c>
      <c r="S119" s="139">
        <f>SUM(O119:R119)</f>
        <v>0</v>
      </c>
      <c r="T119" s="139">
        <f>IF(Y119="자부담",N119*100%,N119*0%)</f>
        <v>0</v>
      </c>
      <c r="U119" s="139">
        <f>IF(Y119="후원금",N119*100%,N119*0%)</f>
        <v>0</v>
      </c>
      <c r="V119" s="139">
        <f>IF(Y119="수익사업",N119*100%,N119*0%)</f>
        <v>50000</v>
      </c>
      <c r="W119" s="139">
        <f>SUM(S119:V119)</f>
        <v>50000</v>
      </c>
      <c r="X119" s="169" t="s">
        <v>60</v>
      </c>
      <c r="Y119" s="178" t="s">
        <v>25</v>
      </c>
      <c r="Z119" s="159" t="s">
        <v>13</v>
      </c>
      <c r="AA119" s="115" t="s">
        <v>668</v>
      </c>
    </row>
    <row r="120" spans="1:27" ht="20.100000000000001" customHeight="1" x14ac:dyDescent="0.15">
      <c r="A120" s="395"/>
      <c r="B120" s="395"/>
      <c r="C120" s="394"/>
      <c r="D120" s="14"/>
      <c r="E120" s="14"/>
      <c r="F120" s="14"/>
      <c r="G120" s="341"/>
      <c r="H120" s="925"/>
      <c r="I120" s="925"/>
      <c r="J120" s="925"/>
      <c r="K120" s="193"/>
      <c r="L120" s="95"/>
      <c r="M120" s="388" t="s">
        <v>4</v>
      </c>
      <c r="N120" s="144">
        <v>11000000</v>
      </c>
      <c r="O120" s="139"/>
      <c r="P120" s="139"/>
      <c r="Q120" s="139"/>
      <c r="R120" s="139">
        <f>IF(Y120="기타보조금",N120*100%,N120*0%)</f>
        <v>0</v>
      </c>
      <c r="S120" s="139">
        <f>SUM(O120:R120)</f>
        <v>0</v>
      </c>
      <c r="T120" s="139">
        <f>IF(Y120="자부담",N120*100%,N120*0%)</f>
        <v>0</v>
      </c>
      <c r="U120" s="139">
        <f>IF(Y120="후원금",N120*100%,N120*0%)</f>
        <v>0</v>
      </c>
      <c r="V120" s="139">
        <f>IF(Y120="수익사업",N120*100%,N120*0%)</f>
        <v>11000000</v>
      </c>
      <c r="W120" s="139">
        <f>SUM(S120:V120)</f>
        <v>11000000</v>
      </c>
      <c r="X120" s="169" t="s">
        <v>60</v>
      </c>
      <c r="Y120" s="178" t="s">
        <v>25</v>
      </c>
      <c r="Z120" s="159" t="s">
        <v>508</v>
      </c>
      <c r="AA120" s="115" t="s">
        <v>669</v>
      </c>
    </row>
    <row r="121" spans="1:27" ht="20.100000000000001" customHeight="1" x14ac:dyDescent="0.15">
      <c r="A121" s="396"/>
      <c r="B121" s="395"/>
      <c r="C121" s="405" t="s">
        <v>216</v>
      </c>
      <c r="D121" s="13">
        <f>SUM(N122:N125)</f>
        <v>200000</v>
      </c>
      <c r="E121" s="9">
        <v>250000</v>
      </c>
      <c r="F121" s="13">
        <f>SUM(D121-E121)</f>
        <v>-50000</v>
      </c>
      <c r="G121" s="404"/>
      <c r="H121" s="925"/>
      <c r="I121" s="925"/>
      <c r="J121" s="925"/>
      <c r="K121" s="403"/>
      <c r="L121" s="402"/>
      <c r="M121" s="401"/>
      <c r="N121" s="147"/>
      <c r="O121" s="152">
        <f t="shared" ref="O121:W121" si="69">SUM(O122:O125)</f>
        <v>0</v>
      </c>
      <c r="P121" s="152">
        <f t="shared" si="69"/>
        <v>0</v>
      </c>
      <c r="Q121" s="152">
        <f t="shared" si="69"/>
        <v>0</v>
      </c>
      <c r="R121" s="152">
        <f t="shared" si="69"/>
        <v>0</v>
      </c>
      <c r="S121" s="152">
        <f t="shared" si="69"/>
        <v>0</v>
      </c>
      <c r="T121" s="152">
        <f t="shared" si="69"/>
        <v>0</v>
      </c>
      <c r="U121" s="152">
        <f t="shared" si="69"/>
        <v>0</v>
      </c>
      <c r="V121" s="152">
        <f t="shared" si="69"/>
        <v>200000</v>
      </c>
      <c r="W121" s="152">
        <f t="shared" si="69"/>
        <v>200000</v>
      </c>
      <c r="X121" s="84"/>
      <c r="Y121" s="84"/>
      <c r="Z121" s="84"/>
      <c r="AA121" s="115"/>
    </row>
    <row r="122" spans="1:27" ht="20.100000000000001" customHeight="1" x14ac:dyDescent="0.15">
      <c r="A122" s="396"/>
      <c r="B122" s="395"/>
      <c r="C122" s="400"/>
      <c r="D122" s="17"/>
      <c r="E122" s="17"/>
      <c r="F122" s="17"/>
      <c r="G122" s="340" t="s">
        <v>217</v>
      </c>
      <c r="H122" s="933"/>
      <c r="I122" s="933"/>
      <c r="J122" s="933"/>
      <c r="K122" s="399"/>
      <c r="L122" s="398"/>
      <c r="M122" s="397"/>
      <c r="N122" s="143"/>
      <c r="O122" s="139"/>
      <c r="P122" s="139"/>
      <c r="Q122" s="139"/>
      <c r="R122" s="139">
        <f>IF(Y122="기타보조금",N122*100%,N122*0%)</f>
        <v>0</v>
      </c>
      <c r="S122" s="139">
        <f>SUM(O122:R122)</f>
        <v>0</v>
      </c>
      <c r="T122" s="139">
        <f>IF(Y122="자부담",N122*100%,N122*0%)</f>
        <v>0</v>
      </c>
      <c r="U122" s="139">
        <f>IF(Y122="후원금",N122*100%,N122*0%)</f>
        <v>0</v>
      </c>
      <c r="V122" s="139">
        <f>IF(Y122="수익사업",N122*100%,N122*0%)</f>
        <v>0</v>
      </c>
      <c r="W122" s="139">
        <f>SUM(S122:V122)</f>
        <v>0</v>
      </c>
      <c r="X122" s="159"/>
      <c r="Y122" s="178"/>
      <c r="Z122" s="159"/>
      <c r="AA122" s="115"/>
    </row>
    <row r="123" spans="1:27" ht="20.100000000000001" customHeight="1" x14ac:dyDescent="0.15">
      <c r="A123" s="396"/>
      <c r="B123" s="395"/>
      <c r="C123" s="394"/>
      <c r="D123" s="14"/>
      <c r="E123" s="14"/>
      <c r="F123" s="14"/>
      <c r="G123" s="194" t="s">
        <v>995</v>
      </c>
      <c r="H123" s="930"/>
      <c r="I123" s="930"/>
      <c r="J123" s="930"/>
      <c r="K123" s="459"/>
      <c r="L123" s="372"/>
      <c r="M123" s="460" t="s">
        <v>4</v>
      </c>
      <c r="N123" s="141">
        <v>100000</v>
      </c>
      <c r="O123" s="139"/>
      <c r="P123" s="139"/>
      <c r="Q123" s="139"/>
      <c r="R123" s="139">
        <f>IF(Y123="기타보조금",N123*100%,N123*0%)</f>
        <v>0</v>
      </c>
      <c r="S123" s="139">
        <f>SUM(O123:R123)</f>
        <v>0</v>
      </c>
      <c r="T123" s="139">
        <f>IF(Y123="자부담",N123*100%,N123*0%)</f>
        <v>0</v>
      </c>
      <c r="U123" s="139">
        <f>IF(Y123="후원금",N123*100%,N123*0%)</f>
        <v>0</v>
      </c>
      <c r="V123" s="139">
        <f>IF(Y123="수익사업",N123*100%,N123*0%)</f>
        <v>100000</v>
      </c>
      <c r="W123" s="139">
        <f>SUM(S123:V123)</f>
        <v>100000</v>
      </c>
      <c r="X123" s="169" t="s">
        <v>67</v>
      </c>
      <c r="Y123" s="178" t="s">
        <v>25</v>
      </c>
      <c r="Z123" s="159" t="s">
        <v>12</v>
      </c>
      <c r="AA123" s="115" t="s">
        <v>668</v>
      </c>
    </row>
    <row r="124" spans="1:27" ht="20.100000000000001" customHeight="1" x14ac:dyDescent="0.15">
      <c r="A124" s="396"/>
      <c r="B124" s="395"/>
      <c r="C124" s="394"/>
      <c r="D124" s="14"/>
      <c r="E124" s="14"/>
      <c r="F124" s="14"/>
      <c r="G124" s="194"/>
      <c r="H124" s="930"/>
      <c r="I124" s="930"/>
      <c r="J124" s="930"/>
      <c r="K124" s="459"/>
      <c r="L124" s="372"/>
      <c r="M124" s="460" t="s">
        <v>4</v>
      </c>
      <c r="N124" s="141">
        <v>50000</v>
      </c>
      <c r="O124" s="139"/>
      <c r="P124" s="139"/>
      <c r="Q124" s="139"/>
      <c r="R124" s="139">
        <f>IF(Y124="기타보조금",N124*100%,N124*0%)</f>
        <v>0</v>
      </c>
      <c r="S124" s="139">
        <f>SUM(O124:R124)</f>
        <v>0</v>
      </c>
      <c r="T124" s="139">
        <f>IF(Y124="자부담",N124*100%,N124*0%)</f>
        <v>0</v>
      </c>
      <c r="U124" s="139">
        <f>IF(Y124="후원금",N124*100%,N124*0%)</f>
        <v>0</v>
      </c>
      <c r="V124" s="139">
        <f>IF(Y124="수익사업",N124*100%,N124*0%)</f>
        <v>50000</v>
      </c>
      <c r="W124" s="139">
        <f>SUM(S124:V124)</f>
        <v>50000</v>
      </c>
      <c r="X124" s="169" t="s">
        <v>67</v>
      </c>
      <c r="Y124" s="178" t="s">
        <v>25</v>
      </c>
      <c r="Z124" s="178" t="s">
        <v>13</v>
      </c>
      <c r="AA124" s="115" t="s">
        <v>668</v>
      </c>
    </row>
    <row r="125" spans="1:27" ht="20.100000000000001" customHeight="1" x14ac:dyDescent="0.15">
      <c r="A125" s="393"/>
      <c r="B125" s="392"/>
      <c r="C125" s="391"/>
      <c r="D125" s="15"/>
      <c r="E125" s="15"/>
      <c r="F125" s="15"/>
      <c r="G125" s="341"/>
      <c r="H125" s="925"/>
      <c r="I125" s="925"/>
      <c r="J125" s="925"/>
      <c r="K125" s="390"/>
      <c r="L125" s="389"/>
      <c r="M125" s="388" t="s">
        <v>4</v>
      </c>
      <c r="N125" s="144">
        <v>50000</v>
      </c>
      <c r="O125" s="148"/>
      <c r="P125" s="148"/>
      <c r="Q125" s="148"/>
      <c r="R125" s="148">
        <f>IF(Y125="기타보조금",N125*100%,N125*0%)</f>
        <v>0</v>
      </c>
      <c r="S125" s="148">
        <f>SUM(O125:R125)</f>
        <v>0</v>
      </c>
      <c r="T125" s="148">
        <f>IF(Y125="자부담",N125*100%,N125*0%)</f>
        <v>0</v>
      </c>
      <c r="U125" s="148">
        <f>IF(Y125="후원금",N125*100%,N125*0%)</f>
        <v>0</v>
      </c>
      <c r="V125" s="148">
        <f>IF(Y125="수익사업",N125*100%,N125*0%)</f>
        <v>50000</v>
      </c>
      <c r="W125" s="148">
        <f>SUM(S125:V125)</f>
        <v>50000</v>
      </c>
      <c r="X125" s="173" t="s">
        <v>67</v>
      </c>
      <c r="Y125" s="314" t="s">
        <v>25</v>
      </c>
      <c r="Z125" s="314" t="s">
        <v>508</v>
      </c>
      <c r="AA125" s="115" t="s">
        <v>669</v>
      </c>
    </row>
    <row r="126" spans="1:27" x14ac:dyDescent="0.15">
      <c r="D126" s="88"/>
      <c r="F126" s="88"/>
      <c r="O126" s="280"/>
      <c r="P126" s="280"/>
      <c r="Q126" s="280"/>
      <c r="R126" s="280"/>
      <c r="S126" s="280"/>
      <c r="T126" s="280"/>
      <c r="U126" s="280"/>
      <c r="V126" s="280"/>
      <c r="W126" s="280"/>
    </row>
    <row r="127" spans="1:27" x14ac:dyDescent="0.15">
      <c r="D127" s="88"/>
      <c r="F127" s="88"/>
    </row>
    <row r="128" spans="1:27" x14ac:dyDescent="0.15">
      <c r="D128" s="88"/>
      <c r="F128" s="88"/>
    </row>
    <row r="129" spans="4:6" x14ac:dyDescent="0.15">
      <c r="D129" s="88"/>
      <c r="F129" s="88"/>
    </row>
  </sheetData>
  <sheetProtection sheet="1" objects="1" scenarios="1"/>
  <autoFilter ref="A5:Z125" xr:uid="{00000000-0009-0000-0000-000004000000}"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138">
    <mergeCell ref="H49:J49"/>
    <mergeCell ref="H41:J41"/>
    <mergeCell ref="H42:J42"/>
    <mergeCell ref="H43:J43"/>
    <mergeCell ref="H47:J47"/>
    <mergeCell ref="H44:J44"/>
    <mergeCell ref="H125:J125"/>
    <mergeCell ref="H117:J117"/>
    <mergeCell ref="H118:J118"/>
    <mergeCell ref="H119:J119"/>
    <mergeCell ref="H120:J120"/>
    <mergeCell ref="H121:J121"/>
    <mergeCell ref="H122:J122"/>
    <mergeCell ref="H112:J112"/>
    <mergeCell ref="H113:J113"/>
    <mergeCell ref="H124:J124"/>
    <mergeCell ref="H101:J101"/>
    <mergeCell ref="H102:J102"/>
    <mergeCell ref="H103:J103"/>
    <mergeCell ref="H104:J104"/>
    <mergeCell ref="H105:J105"/>
    <mergeCell ref="H94:J94"/>
    <mergeCell ref="H95:J95"/>
    <mergeCell ref="H96:J96"/>
    <mergeCell ref="B114:C114"/>
    <mergeCell ref="H114:J114"/>
    <mergeCell ref="H115:J115"/>
    <mergeCell ref="H116:J116"/>
    <mergeCell ref="H123:J123"/>
    <mergeCell ref="H106:J106"/>
    <mergeCell ref="H107:J107"/>
    <mergeCell ref="H108:J108"/>
    <mergeCell ref="H109:J109"/>
    <mergeCell ref="H110:J110"/>
    <mergeCell ref="H111:J111"/>
    <mergeCell ref="H97:J97"/>
    <mergeCell ref="H98:J98"/>
    <mergeCell ref="H100:J100"/>
    <mergeCell ref="H99:J99"/>
    <mergeCell ref="B92:C92"/>
    <mergeCell ref="H92:J92"/>
    <mergeCell ref="H93:J93"/>
    <mergeCell ref="H84:J84"/>
    <mergeCell ref="H85:J85"/>
    <mergeCell ref="B86:C86"/>
    <mergeCell ref="H86:J86"/>
    <mergeCell ref="H87:J87"/>
    <mergeCell ref="H77:J77"/>
    <mergeCell ref="H78:J78"/>
    <mergeCell ref="H79:J79"/>
    <mergeCell ref="H91:J91"/>
    <mergeCell ref="H89:J89"/>
    <mergeCell ref="H90:J90"/>
    <mergeCell ref="B80:C80"/>
    <mergeCell ref="H80:J80"/>
    <mergeCell ref="H88:J88"/>
    <mergeCell ref="H81:J81"/>
    <mergeCell ref="H82:J82"/>
    <mergeCell ref="H83:J83"/>
    <mergeCell ref="H66:J66"/>
    <mergeCell ref="H75:J75"/>
    <mergeCell ref="H72:J72"/>
    <mergeCell ref="H74:J74"/>
    <mergeCell ref="H69:J69"/>
    <mergeCell ref="H68:J68"/>
    <mergeCell ref="H65:J65"/>
    <mergeCell ref="H70:J70"/>
    <mergeCell ref="H71:J71"/>
    <mergeCell ref="H73:J73"/>
    <mergeCell ref="H33:J33"/>
    <mergeCell ref="H25:J25"/>
    <mergeCell ref="H26:J26"/>
    <mergeCell ref="H24:J24"/>
    <mergeCell ref="H21:J21"/>
    <mergeCell ref="H22:J22"/>
    <mergeCell ref="H23:J23"/>
    <mergeCell ref="H64:J64"/>
    <mergeCell ref="H62:J62"/>
    <mergeCell ref="H63:J63"/>
    <mergeCell ref="H60:J60"/>
    <mergeCell ref="H52:J52"/>
    <mergeCell ref="H54:J54"/>
    <mergeCell ref="H55:J55"/>
    <mergeCell ref="H50:J50"/>
    <mergeCell ref="H48:J48"/>
    <mergeCell ref="H57:J57"/>
    <mergeCell ref="H58:J58"/>
    <mergeCell ref="H59:J59"/>
    <mergeCell ref="H61:J61"/>
    <mergeCell ref="H51:J51"/>
    <mergeCell ref="H53:J53"/>
    <mergeCell ref="H35:J35"/>
    <mergeCell ref="H56:J56"/>
    <mergeCell ref="A1:N1"/>
    <mergeCell ref="A4:C4"/>
    <mergeCell ref="D4:D5"/>
    <mergeCell ref="E4:E5"/>
    <mergeCell ref="F4:F5"/>
    <mergeCell ref="G4:V4"/>
    <mergeCell ref="H7:J7"/>
    <mergeCell ref="H76:J76"/>
    <mergeCell ref="H67:J67"/>
    <mergeCell ref="H27:J27"/>
    <mergeCell ref="H31:J31"/>
    <mergeCell ref="H19:J19"/>
    <mergeCell ref="H45:J45"/>
    <mergeCell ref="H46:J46"/>
    <mergeCell ref="H34:J34"/>
    <mergeCell ref="H36:J36"/>
    <mergeCell ref="H37:J37"/>
    <mergeCell ref="H38:J38"/>
    <mergeCell ref="H40:J40"/>
    <mergeCell ref="H39:J39"/>
    <mergeCell ref="H28:J28"/>
    <mergeCell ref="H29:J29"/>
    <mergeCell ref="H30:J30"/>
    <mergeCell ref="H32:J32"/>
    <mergeCell ref="H8:J8"/>
    <mergeCell ref="H9:J9"/>
    <mergeCell ref="W4:W5"/>
    <mergeCell ref="X4:X5"/>
    <mergeCell ref="Z4:Z5"/>
    <mergeCell ref="G5:N5"/>
    <mergeCell ref="Y4:Y5"/>
    <mergeCell ref="H15:J15"/>
    <mergeCell ref="B20:C20"/>
    <mergeCell ref="H20:J20"/>
    <mergeCell ref="H11:J11"/>
    <mergeCell ref="H12:J12"/>
    <mergeCell ref="H13:J13"/>
    <mergeCell ref="H14:J14"/>
    <mergeCell ref="H18:J18"/>
    <mergeCell ref="B7:C7"/>
    <mergeCell ref="H16:J16"/>
    <mergeCell ref="H17:J17"/>
    <mergeCell ref="A6:C6"/>
    <mergeCell ref="H6:J6"/>
    <mergeCell ref="H10:J10"/>
  </mergeCells>
  <phoneticPr fontId="26" type="noConversion"/>
  <printOptions horizontalCentered="1"/>
  <pageMargins left="0.39370078740157483" right="0.39370078740157483" top="0.59055118110236227" bottom="0.59055118110236227" header="0.59055118110236227" footer="0.59055118110236227"/>
  <pageSetup paperSize="9" scale="7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DD2EE-7EAF-4B3E-8CEB-3992DCAD657A}">
  <sheetPr codeName="Sheet6"/>
  <dimension ref="A1:AC840"/>
  <sheetViews>
    <sheetView showRuler="0" view="pageBreakPreview" zoomScale="70" zoomScaleSheetLayoutView="70" workbookViewId="0">
      <selection activeCell="AO25" sqref="AO25"/>
    </sheetView>
  </sheetViews>
  <sheetFormatPr defaultColWidth="3.6640625" defaultRowHeight="12" x14ac:dyDescent="0.15"/>
  <cols>
    <col min="1" max="2" width="9.77734375" style="464" customWidth="1"/>
    <col min="3" max="3" width="12.77734375" style="271" customWidth="1"/>
    <col min="4" max="6" width="12.77734375" style="115" customWidth="1"/>
    <col min="7" max="7" width="17.77734375" style="463" customWidth="1"/>
    <col min="8" max="8" width="8.77734375" style="136" customWidth="1"/>
    <col min="9" max="9" width="1.77734375" style="136" customWidth="1"/>
    <col min="10" max="10" width="4.77734375" style="136" customWidth="1"/>
    <col min="11" max="11" width="1.77734375" style="136" customWidth="1"/>
    <col min="12" max="12" width="4.77734375" style="136" customWidth="1"/>
    <col min="13" max="13" width="1.77734375" style="136" customWidth="1"/>
    <col min="14" max="14" width="10.77734375" style="136" customWidth="1"/>
    <col min="15" max="16" width="9.77734375" style="136" hidden="1" customWidth="1"/>
    <col min="17" max="20" width="9.77734375" style="115" hidden="1" customWidth="1"/>
    <col min="21" max="24" width="9.77734375" style="115" customWidth="1"/>
    <col min="25" max="25" width="11.77734375" style="115" hidden="1" customWidth="1"/>
    <col min="26" max="26" width="20.6640625" style="137" hidden="1" customWidth="1"/>
    <col min="27" max="27" width="20.6640625" style="230" hidden="1" customWidth="1"/>
    <col min="28" max="28" width="10.6640625" style="137" hidden="1" customWidth="1"/>
    <col min="29" max="29" width="26.33203125" style="387" hidden="1" customWidth="1"/>
    <col min="30" max="16384" width="3.6640625" style="115"/>
  </cols>
  <sheetData>
    <row r="1" spans="1:29" ht="30" customHeight="1" x14ac:dyDescent="0.15">
      <c r="A1" s="938" t="s">
        <v>691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</row>
    <row r="2" spans="1:29" ht="15" customHeight="1" x14ac:dyDescent="0.15">
      <c r="A2" s="912"/>
      <c r="B2" s="912"/>
      <c r="C2" s="912"/>
      <c r="D2" s="912"/>
      <c r="E2" s="912"/>
      <c r="F2" s="912"/>
      <c r="G2" s="912"/>
      <c r="H2" s="912"/>
      <c r="I2" s="912"/>
      <c r="J2" s="912"/>
      <c r="K2" s="912"/>
      <c r="L2" s="912"/>
      <c r="M2" s="912"/>
      <c r="N2" s="912"/>
      <c r="O2" s="355"/>
      <c r="P2" s="355"/>
    </row>
    <row r="3" spans="1:29" ht="24.95" customHeight="1" x14ac:dyDescent="0.15">
      <c r="A3" s="328"/>
      <c r="B3" s="328"/>
      <c r="C3" s="313"/>
      <c r="D3" s="311"/>
      <c r="E3" s="311"/>
      <c r="F3" s="311"/>
      <c r="G3" s="312"/>
      <c r="H3" s="310"/>
      <c r="I3" s="310"/>
      <c r="J3" s="310"/>
      <c r="K3" s="310"/>
      <c r="L3" s="310"/>
      <c r="M3" s="310"/>
      <c r="N3" s="310"/>
      <c r="O3" s="310"/>
      <c r="P3" s="310"/>
      <c r="X3" s="264" t="s">
        <v>249</v>
      </c>
    </row>
    <row r="4" spans="1:29" ht="20.100000000000001" customHeight="1" x14ac:dyDescent="0.15">
      <c r="A4" s="934" t="s">
        <v>16</v>
      </c>
      <c r="B4" s="935"/>
      <c r="C4" s="936"/>
      <c r="D4" s="914" t="s">
        <v>621</v>
      </c>
      <c r="E4" s="914" t="s">
        <v>622</v>
      </c>
      <c r="F4" s="914" t="s">
        <v>108</v>
      </c>
      <c r="G4" s="922" t="s">
        <v>17</v>
      </c>
      <c r="H4" s="923"/>
      <c r="I4" s="923"/>
      <c r="J4" s="923"/>
      <c r="K4" s="923"/>
      <c r="L4" s="923"/>
      <c r="M4" s="923"/>
      <c r="N4" s="923"/>
      <c r="O4" s="923"/>
      <c r="P4" s="923"/>
      <c r="Q4" s="923"/>
      <c r="R4" s="923"/>
      <c r="S4" s="923"/>
      <c r="T4" s="923"/>
      <c r="U4" s="923"/>
      <c r="V4" s="923"/>
      <c r="W4" s="923"/>
      <c r="X4" s="924"/>
      <c r="Y4" s="944" t="s">
        <v>11</v>
      </c>
      <c r="Z4" s="920" t="s">
        <v>39</v>
      </c>
      <c r="AA4" s="941" t="s">
        <v>48</v>
      </c>
      <c r="AB4" s="920" t="s">
        <v>18</v>
      </c>
      <c r="AC4" s="939"/>
    </row>
    <row r="5" spans="1:29" ht="20.100000000000001" customHeight="1" x14ac:dyDescent="0.15">
      <c r="A5" s="359" t="s">
        <v>153</v>
      </c>
      <c r="B5" s="359" t="s">
        <v>154</v>
      </c>
      <c r="C5" s="359" t="s">
        <v>155</v>
      </c>
      <c r="D5" s="915"/>
      <c r="E5" s="915"/>
      <c r="F5" s="916"/>
      <c r="G5" s="922" t="s">
        <v>156</v>
      </c>
      <c r="H5" s="923"/>
      <c r="I5" s="923"/>
      <c r="J5" s="923"/>
      <c r="K5" s="923"/>
      <c r="L5" s="923"/>
      <c r="M5" s="923"/>
      <c r="N5" s="923"/>
      <c r="O5" s="526" t="s">
        <v>690</v>
      </c>
      <c r="P5" s="526" t="s">
        <v>689</v>
      </c>
      <c r="Q5" s="177" t="s">
        <v>19</v>
      </c>
      <c r="R5" s="177" t="s">
        <v>20</v>
      </c>
      <c r="S5" s="177" t="s">
        <v>21</v>
      </c>
      <c r="T5" s="177" t="s">
        <v>22</v>
      </c>
      <c r="U5" s="360" t="s">
        <v>23</v>
      </c>
      <c r="V5" s="360" t="s">
        <v>24</v>
      </c>
      <c r="W5" s="360" t="s">
        <v>14</v>
      </c>
      <c r="X5" s="360" t="s">
        <v>25</v>
      </c>
      <c r="Y5" s="945"/>
      <c r="Z5" s="921"/>
      <c r="AA5" s="942"/>
      <c r="AB5" s="921"/>
      <c r="AC5" s="939"/>
    </row>
    <row r="6" spans="1:29" ht="20.100000000000001" customHeight="1" x14ac:dyDescent="0.15">
      <c r="A6" s="934" t="s">
        <v>688</v>
      </c>
      <c r="B6" s="935"/>
      <c r="C6" s="936"/>
      <c r="D6" s="53">
        <f>SUM(D7+D398+D408+D803+D808)</f>
        <v>5474794916</v>
      </c>
      <c r="E6" s="53">
        <f>SUM(E7+E398+E408+E803+E808)</f>
        <v>4636073410</v>
      </c>
      <c r="F6" s="53">
        <f>SUM(F7+F398+F408+F803+F808)</f>
        <v>838721506</v>
      </c>
      <c r="G6" s="525"/>
      <c r="H6" s="327"/>
      <c r="I6" s="327"/>
      <c r="J6" s="327"/>
      <c r="K6" s="327"/>
      <c r="L6" s="327"/>
      <c r="M6" s="327"/>
      <c r="N6" s="524"/>
      <c r="O6" s="53">
        <f t="shared" ref="O6:Y6" si="0">SUM(O7+O398+O408+O803+O808)</f>
        <v>0</v>
      </c>
      <c r="P6" s="53">
        <f t="shared" si="0"/>
        <v>5474794916</v>
      </c>
      <c r="Q6" s="53">
        <f t="shared" si="0"/>
        <v>1053468300</v>
      </c>
      <c r="R6" s="53">
        <f t="shared" si="0"/>
        <v>1841790395</v>
      </c>
      <c r="S6" s="53">
        <f t="shared" si="0"/>
        <v>1226509235</v>
      </c>
      <c r="T6" s="53">
        <f t="shared" si="0"/>
        <v>0</v>
      </c>
      <c r="U6" s="53">
        <f t="shared" si="0"/>
        <v>4121767930</v>
      </c>
      <c r="V6" s="53">
        <f t="shared" si="0"/>
        <v>19638335</v>
      </c>
      <c r="W6" s="53">
        <f t="shared" si="0"/>
        <v>7606850</v>
      </c>
      <c r="X6" s="53">
        <f t="shared" si="0"/>
        <v>1325781801</v>
      </c>
      <c r="Y6" s="53">
        <f t="shared" si="0"/>
        <v>5474794916</v>
      </c>
      <c r="Z6" s="360"/>
      <c r="AA6" s="360"/>
      <c r="AB6" s="360"/>
      <c r="AC6" s="458"/>
    </row>
    <row r="7" spans="1:29" ht="20.100000000000001" customHeight="1" x14ac:dyDescent="0.15">
      <c r="A7" s="85" t="s">
        <v>248</v>
      </c>
      <c r="B7" s="943" t="s">
        <v>5</v>
      </c>
      <c r="C7" s="943"/>
      <c r="D7" s="16">
        <f>SUM(D8+D313+D321)</f>
        <v>1071623980</v>
      </c>
      <c r="E7" s="16">
        <f>SUM(E8+E313+E321)</f>
        <v>930835166</v>
      </c>
      <c r="F7" s="16">
        <f>SUM(F8+F313+F321)</f>
        <v>140788814</v>
      </c>
      <c r="G7" s="24"/>
      <c r="H7" s="62"/>
      <c r="I7" s="62"/>
      <c r="J7" s="62"/>
      <c r="K7" s="62"/>
      <c r="L7" s="62"/>
      <c r="M7" s="62"/>
      <c r="N7" s="62"/>
      <c r="O7" s="20">
        <f t="shared" ref="O7:Y7" si="1">SUM(O8+O313+O321)</f>
        <v>0</v>
      </c>
      <c r="P7" s="20">
        <f t="shared" si="1"/>
        <v>1071623980</v>
      </c>
      <c r="Q7" s="20">
        <f t="shared" si="1"/>
        <v>192002715</v>
      </c>
      <c r="R7" s="20">
        <f t="shared" si="1"/>
        <v>649073800</v>
      </c>
      <c r="S7" s="20">
        <f t="shared" si="1"/>
        <v>214977855</v>
      </c>
      <c r="T7" s="20">
        <f t="shared" si="1"/>
        <v>0</v>
      </c>
      <c r="U7" s="20">
        <f t="shared" si="1"/>
        <v>1056054370</v>
      </c>
      <c r="V7" s="20">
        <f t="shared" si="1"/>
        <v>12419610</v>
      </c>
      <c r="W7" s="20">
        <f t="shared" si="1"/>
        <v>0</v>
      </c>
      <c r="X7" s="20">
        <f t="shared" si="1"/>
        <v>3150000</v>
      </c>
      <c r="Y7" s="20">
        <f t="shared" si="1"/>
        <v>1071623980</v>
      </c>
      <c r="Z7" s="523"/>
      <c r="AA7" s="523"/>
      <c r="AB7" s="523"/>
      <c r="AC7" s="458"/>
    </row>
    <row r="8" spans="1:29" ht="20.100000000000001" customHeight="1" x14ac:dyDescent="0.15">
      <c r="A8" s="395"/>
      <c r="B8" s="409" t="s">
        <v>247</v>
      </c>
      <c r="C8" s="408" t="s">
        <v>6</v>
      </c>
      <c r="D8" s="13">
        <f>SUM(D9+D68+D204+D219+D305)</f>
        <v>955090750</v>
      </c>
      <c r="E8" s="13">
        <f>SUM(E9+E68+E204+E219+E305)</f>
        <v>846133510</v>
      </c>
      <c r="F8" s="13">
        <f>SUM(F9+F68+F204+F219+F305)</f>
        <v>108957240</v>
      </c>
      <c r="G8" s="3"/>
      <c r="H8" s="40"/>
      <c r="I8" s="40"/>
      <c r="J8" s="40"/>
      <c r="K8" s="40"/>
      <c r="L8" s="41"/>
      <c r="M8" s="40"/>
      <c r="N8" s="138"/>
      <c r="O8" s="13">
        <f t="shared" ref="O8:Y8" si="2">SUM(O9+O68+O204+O219+O305)</f>
        <v>0</v>
      </c>
      <c r="P8" s="13">
        <f t="shared" si="2"/>
        <v>955090750</v>
      </c>
      <c r="Q8" s="13">
        <f t="shared" si="2"/>
        <v>166345809</v>
      </c>
      <c r="R8" s="13">
        <f t="shared" si="2"/>
        <v>600628163</v>
      </c>
      <c r="S8" s="13">
        <f t="shared" si="2"/>
        <v>179687168</v>
      </c>
      <c r="T8" s="13">
        <f t="shared" si="2"/>
        <v>0</v>
      </c>
      <c r="U8" s="13">
        <f t="shared" si="2"/>
        <v>946661140</v>
      </c>
      <c r="V8" s="13">
        <f t="shared" si="2"/>
        <v>5279610</v>
      </c>
      <c r="W8" s="13">
        <f t="shared" si="2"/>
        <v>0</v>
      </c>
      <c r="X8" s="13">
        <f t="shared" si="2"/>
        <v>3150000</v>
      </c>
      <c r="Y8" s="13">
        <f t="shared" si="2"/>
        <v>955090750</v>
      </c>
      <c r="Z8" s="179"/>
      <c r="AA8" s="179"/>
      <c r="AB8" s="163"/>
      <c r="AC8" s="458"/>
    </row>
    <row r="9" spans="1:29" ht="20.100000000000001" customHeight="1" x14ac:dyDescent="0.15">
      <c r="A9" s="395"/>
      <c r="B9" s="395"/>
      <c r="C9" s="409" t="s">
        <v>246</v>
      </c>
      <c r="D9" s="13">
        <f>SUM(N10:N67)</f>
        <v>642616860</v>
      </c>
      <c r="E9" s="13">
        <v>568902670</v>
      </c>
      <c r="F9" s="13">
        <f>SUM(D9-E9)</f>
        <v>73714190</v>
      </c>
      <c r="G9" s="623"/>
      <c r="H9" s="320"/>
      <c r="I9" s="320"/>
      <c r="J9" s="320"/>
      <c r="K9" s="320"/>
      <c r="L9" s="320"/>
      <c r="M9" s="320"/>
      <c r="N9" s="624"/>
      <c r="O9" s="152">
        <f t="shared" ref="O9:Y9" si="3">SUM(O10:O67)</f>
        <v>0</v>
      </c>
      <c r="P9" s="152">
        <f t="shared" si="3"/>
        <v>642616860</v>
      </c>
      <c r="Q9" s="152">
        <f t="shared" si="3"/>
        <v>133564803</v>
      </c>
      <c r="R9" s="152">
        <f t="shared" si="3"/>
        <v>384618852</v>
      </c>
      <c r="S9" s="152">
        <f t="shared" si="3"/>
        <v>121283205</v>
      </c>
      <c r="T9" s="152">
        <f t="shared" si="3"/>
        <v>0</v>
      </c>
      <c r="U9" s="152">
        <f t="shared" si="3"/>
        <v>639466860</v>
      </c>
      <c r="V9" s="152">
        <f t="shared" si="3"/>
        <v>0</v>
      </c>
      <c r="W9" s="152">
        <f t="shared" si="3"/>
        <v>0</v>
      </c>
      <c r="X9" s="152">
        <f t="shared" si="3"/>
        <v>3150000</v>
      </c>
      <c r="Y9" s="152">
        <f t="shared" si="3"/>
        <v>642616860</v>
      </c>
      <c r="Z9" s="179"/>
      <c r="AA9" s="179"/>
      <c r="AB9" s="163"/>
      <c r="AC9" s="458"/>
    </row>
    <row r="10" spans="1:29" ht="20.100000000000001" customHeight="1" x14ac:dyDescent="0.15">
      <c r="A10" s="395"/>
      <c r="B10" s="395"/>
      <c r="C10" s="395"/>
      <c r="D10" s="14"/>
      <c r="E10" s="14"/>
      <c r="F10" s="25"/>
      <c r="G10" s="2" t="s">
        <v>303</v>
      </c>
      <c r="H10" s="323"/>
      <c r="I10" s="297"/>
      <c r="J10" s="323"/>
      <c r="K10" s="297"/>
      <c r="L10" s="323"/>
      <c r="M10" s="323"/>
      <c r="N10" s="290"/>
      <c r="O10" s="466"/>
      <c r="P10" s="14"/>
      <c r="Q10" s="139"/>
      <c r="R10" s="139"/>
      <c r="S10" s="139"/>
      <c r="T10" s="139"/>
      <c r="U10" s="139"/>
      <c r="V10" s="139"/>
      <c r="W10" s="139"/>
      <c r="X10" s="139"/>
      <c r="Y10" s="162"/>
      <c r="Z10" s="159" t="s">
        <v>62</v>
      </c>
      <c r="AA10" s="178" t="s">
        <v>44</v>
      </c>
      <c r="AB10" s="159" t="s">
        <v>12</v>
      </c>
      <c r="AC10" s="458" t="s">
        <v>664</v>
      </c>
    </row>
    <row r="11" spans="1:29" ht="20.100000000000001" customHeight="1" x14ac:dyDescent="0.15">
      <c r="A11" s="395"/>
      <c r="B11" s="395"/>
      <c r="C11" s="395"/>
      <c r="D11" s="14"/>
      <c r="E11" s="14"/>
      <c r="F11" s="25"/>
      <c r="G11" s="2" t="s">
        <v>565</v>
      </c>
      <c r="H11" s="357">
        <v>1600000</v>
      </c>
      <c r="I11" s="67" t="s">
        <v>2</v>
      </c>
      <c r="J11" s="27">
        <v>12</v>
      </c>
      <c r="K11" s="67" t="s">
        <v>2</v>
      </c>
      <c r="L11" s="283">
        <v>1</v>
      </c>
      <c r="M11" s="28" t="s">
        <v>1</v>
      </c>
      <c r="N11" s="157">
        <f t="shared" ref="N11:N20" si="4">SUM(H11*J11*L11)</f>
        <v>19200000</v>
      </c>
      <c r="O11" s="14"/>
      <c r="P11" s="14">
        <f t="shared" ref="P11:P20" si="5">N11-O11</f>
        <v>19200000</v>
      </c>
      <c r="Q11" s="139">
        <f t="shared" ref="Q11:Q20" si="6">IF(AA11="국비100%",N11*100%,IF(AA11="시도비100%",N11*0%,IF(AA11="시군구비100%",N11*0%,IF(AA11="국비30%, 시도비70%",N11*30%,IF(AA11="국비30%, 시도비20%, 시군구비50%",N11*30%,IF(AA11="국비50%, 시도비50%",N11*50%,IF(AA11="시도비50%, 시군구비50%",N11*0%,IF(AA11="국비30%, 시도비35%, 시군구비35%",N11*30%))))))))</f>
        <v>0</v>
      </c>
      <c r="R11" s="139">
        <f t="shared" ref="R11:R20" si="7">IF(AA11="국비100%",N11*0%,IF(AA11="시도비100%",N11*100%,IF(AA11="시군구비100%",N11*0%,IF(AA11="국비30%, 시도비70%",N11*70%,IF(AA11="국비30%, 시도비20%, 시군구비50%",N11*20%,IF(AA11="국비50%, 시도비50%",N11*50%,IF(AA11="시도비50%, 시군구비50%",N11*50%,IF(AA11="국비30%, 시도비35%, 시군구비35%",N11*35%))))))))</f>
        <v>9600000</v>
      </c>
      <c r="S11" s="139">
        <f t="shared" ref="S11:S20" si="8">IF(AA11="국비100%",N11*0%,IF(AA11="시도비100%",N11*0%,IF(AA11="시군구비100%",N11*100%,IF(AA11="국비30%, 시도비70%",N11*0%,IF(AA11="국비30%, 시도비20%, 시군구비50%",N11*50%,IF(AA11="국비50%, 시도비50%",N11*0%,IF(AA11="시도비50%, 시군구비50%",N11*50%,IF(AA11="국비30%, 시도비35%, 시군구비35%",N11*35%))))))))</f>
        <v>9600000</v>
      </c>
      <c r="T11" s="139">
        <f t="shared" ref="T11:T20" si="9">IF(AA11="기타보조금",N11*100%,N11*0%)</f>
        <v>0</v>
      </c>
      <c r="U11" s="139">
        <f t="shared" ref="U11:U20" si="10">SUM(Q11:T11)</f>
        <v>19200000</v>
      </c>
      <c r="V11" s="139">
        <f t="shared" ref="V11:V20" si="11">IF(AA11="자부담",N11*100%,N11*0%)</f>
        <v>0</v>
      </c>
      <c r="W11" s="139">
        <f t="shared" ref="W11:W20" si="12">IF(AA11="후원금",N11*100%,N11*0%)</f>
        <v>0</v>
      </c>
      <c r="X11" s="139">
        <f t="shared" ref="X11:X20" si="13">IF(AA11="수익사업",N11*100%,N11*0%)</f>
        <v>0</v>
      </c>
      <c r="Y11" s="162">
        <f t="shared" ref="Y11:Y20" si="14">SUM(U11:X11)</f>
        <v>19200000</v>
      </c>
      <c r="Z11" s="159" t="s">
        <v>62</v>
      </c>
      <c r="AA11" s="178" t="s">
        <v>44</v>
      </c>
      <c r="AB11" s="159" t="s">
        <v>12</v>
      </c>
      <c r="AC11" s="458" t="s">
        <v>664</v>
      </c>
    </row>
    <row r="12" spans="1:29" ht="20.100000000000001" customHeight="1" x14ac:dyDescent="0.15">
      <c r="A12" s="395"/>
      <c r="B12" s="395"/>
      <c r="C12" s="395"/>
      <c r="D12" s="14"/>
      <c r="E12" s="14"/>
      <c r="F12" s="25"/>
      <c r="G12" s="2" t="s">
        <v>566</v>
      </c>
      <c r="H12" s="357">
        <v>3722300</v>
      </c>
      <c r="I12" s="67" t="s">
        <v>2</v>
      </c>
      <c r="J12" s="27">
        <v>11</v>
      </c>
      <c r="K12" s="67" t="s">
        <v>2</v>
      </c>
      <c r="L12" s="283">
        <v>1</v>
      </c>
      <c r="M12" s="28" t="s">
        <v>1</v>
      </c>
      <c r="N12" s="157">
        <f t="shared" si="4"/>
        <v>40945300</v>
      </c>
      <c r="O12" s="14"/>
      <c r="P12" s="14">
        <f t="shared" si="5"/>
        <v>40945300</v>
      </c>
      <c r="Q12" s="139">
        <f t="shared" si="6"/>
        <v>0</v>
      </c>
      <c r="R12" s="139">
        <f t="shared" si="7"/>
        <v>20472650</v>
      </c>
      <c r="S12" s="139">
        <f t="shared" si="8"/>
        <v>20472650</v>
      </c>
      <c r="T12" s="139">
        <f t="shared" si="9"/>
        <v>0</v>
      </c>
      <c r="U12" s="139">
        <f t="shared" si="10"/>
        <v>40945300</v>
      </c>
      <c r="V12" s="139">
        <f t="shared" si="11"/>
        <v>0</v>
      </c>
      <c r="W12" s="139">
        <f t="shared" si="12"/>
        <v>0</v>
      </c>
      <c r="X12" s="139">
        <f t="shared" si="13"/>
        <v>0</v>
      </c>
      <c r="Y12" s="162">
        <f t="shared" si="14"/>
        <v>40945300</v>
      </c>
      <c r="Z12" s="159" t="s">
        <v>62</v>
      </c>
      <c r="AA12" s="178" t="s">
        <v>44</v>
      </c>
      <c r="AB12" s="159" t="s">
        <v>12</v>
      </c>
      <c r="AC12" s="458" t="s">
        <v>664</v>
      </c>
    </row>
    <row r="13" spans="1:29" ht="20.100000000000001" customHeight="1" x14ac:dyDescent="0.15">
      <c r="A13" s="395"/>
      <c r="B13" s="395"/>
      <c r="C13" s="395"/>
      <c r="D13" s="14"/>
      <c r="E13" s="14"/>
      <c r="F13" s="25"/>
      <c r="G13" s="2"/>
      <c r="H13" s="357">
        <v>3776500</v>
      </c>
      <c r="I13" s="67" t="s">
        <v>2</v>
      </c>
      <c r="J13" s="27">
        <v>1</v>
      </c>
      <c r="K13" s="67" t="s">
        <v>2</v>
      </c>
      <c r="L13" s="283">
        <v>1</v>
      </c>
      <c r="M13" s="28" t="s">
        <v>1</v>
      </c>
      <c r="N13" s="157">
        <f t="shared" si="4"/>
        <v>3776500</v>
      </c>
      <c r="O13" s="14"/>
      <c r="P13" s="14">
        <f t="shared" si="5"/>
        <v>3776500</v>
      </c>
      <c r="Q13" s="139">
        <f t="shared" si="6"/>
        <v>0</v>
      </c>
      <c r="R13" s="139">
        <f t="shared" si="7"/>
        <v>1888250</v>
      </c>
      <c r="S13" s="139">
        <f t="shared" si="8"/>
        <v>1888250</v>
      </c>
      <c r="T13" s="139">
        <f t="shared" si="9"/>
        <v>0</v>
      </c>
      <c r="U13" s="139">
        <f t="shared" si="10"/>
        <v>3776500</v>
      </c>
      <c r="V13" s="139">
        <f t="shared" si="11"/>
        <v>0</v>
      </c>
      <c r="W13" s="139">
        <f t="shared" si="12"/>
        <v>0</v>
      </c>
      <c r="X13" s="139">
        <f t="shared" si="13"/>
        <v>0</v>
      </c>
      <c r="Y13" s="162">
        <f t="shared" si="14"/>
        <v>3776500</v>
      </c>
      <c r="Z13" s="159" t="s">
        <v>62</v>
      </c>
      <c r="AA13" s="178" t="s">
        <v>44</v>
      </c>
      <c r="AB13" s="159" t="s">
        <v>12</v>
      </c>
      <c r="AC13" s="458" t="s">
        <v>664</v>
      </c>
    </row>
    <row r="14" spans="1:29" ht="20.100000000000001" customHeight="1" x14ac:dyDescent="0.15">
      <c r="A14" s="395"/>
      <c r="B14" s="395"/>
      <c r="C14" s="395"/>
      <c r="D14" s="14"/>
      <c r="E14" s="14"/>
      <c r="F14" s="25"/>
      <c r="G14" s="2" t="s">
        <v>567</v>
      </c>
      <c r="H14" s="357">
        <v>2585400</v>
      </c>
      <c r="I14" s="67" t="s">
        <v>2</v>
      </c>
      <c r="J14" s="27">
        <v>1</v>
      </c>
      <c r="K14" s="67" t="s">
        <v>2</v>
      </c>
      <c r="L14" s="283">
        <v>1</v>
      </c>
      <c r="M14" s="28" t="s">
        <v>1</v>
      </c>
      <c r="N14" s="157">
        <f t="shared" si="4"/>
        <v>2585400</v>
      </c>
      <c r="O14" s="14"/>
      <c r="P14" s="14">
        <f t="shared" si="5"/>
        <v>2585400</v>
      </c>
      <c r="Q14" s="139">
        <f t="shared" si="6"/>
        <v>0</v>
      </c>
      <c r="R14" s="139">
        <f t="shared" si="7"/>
        <v>1292700</v>
      </c>
      <c r="S14" s="139">
        <f t="shared" si="8"/>
        <v>1292700</v>
      </c>
      <c r="T14" s="139">
        <f t="shared" si="9"/>
        <v>0</v>
      </c>
      <c r="U14" s="139">
        <f t="shared" si="10"/>
        <v>2585400</v>
      </c>
      <c r="V14" s="139">
        <f t="shared" si="11"/>
        <v>0</v>
      </c>
      <c r="W14" s="139">
        <f t="shared" si="12"/>
        <v>0</v>
      </c>
      <c r="X14" s="139">
        <f t="shared" si="13"/>
        <v>0</v>
      </c>
      <c r="Y14" s="162">
        <f t="shared" si="14"/>
        <v>2585400</v>
      </c>
      <c r="Z14" s="159" t="s">
        <v>62</v>
      </c>
      <c r="AA14" s="178" t="s">
        <v>44</v>
      </c>
      <c r="AB14" s="159" t="s">
        <v>12</v>
      </c>
      <c r="AC14" s="458" t="s">
        <v>664</v>
      </c>
    </row>
    <row r="15" spans="1:29" ht="20.100000000000001" customHeight="1" x14ac:dyDescent="0.15">
      <c r="A15" s="395"/>
      <c r="B15" s="395"/>
      <c r="C15" s="395"/>
      <c r="D15" s="14"/>
      <c r="E15" s="14"/>
      <c r="F15" s="25"/>
      <c r="G15" s="2"/>
      <c r="H15" s="357">
        <v>1662050</v>
      </c>
      <c r="I15" s="67" t="s">
        <v>2</v>
      </c>
      <c r="J15" s="27">
        <v>1</v>
      </c>
      <c r="K15" s="67" t="s">
        <v>2</v>
      </c>
      <c r="L15" s="283">
        <v>1</v>
      </c>
      <c r="M15" s="28" t="s">
        <v>1</v>
      </c>
      <c r="N15" s="157">
        <f t="shared" si="4"/>
        <v>1662050</v>
      </c>
      <c r="O15" s="14"/>
      <c r="P15" s="14">
        <f t="shared" si="5"/>
        <v>1662050</v>
      </c>
      <c r="Q15" s="139">
        <f t="shared" si="6"/>
        <v>0</v>
      </c>
      <c r="R15" s="139">
        <f t="shared" si="7"/>
        <v>831025</v>
      </c>
      <c r="S15" s="139">
        <f t="shared" si="8"/>
        <v>831025</v>
      </c>
      <c r="T15" s="139">
        <f t="shared" si="9"/>
        <v>0</v>
      </c>
      <c r="U15" s="139">
        <f t="shared" si="10"/>
        <v>1662050</v>
      </c>
      <c r="V15" s="139">
        <f t="shared" si="11"/>
        <v>0</v>
      </c>
      <c r="W15" s="139">
        <f t="shared" si="12"/>
        <v>0</v>
      </c>
      <c r="X15" s="139">
        <f t="shared" si="13"/>
        <v>0</v>
      </c>
      <c r="Y15" s="162">
        <f t="shared" si="14"/>
        <v>1662050</v>
      </c>
      <c r="Z15" s="159" t="s">
        <v>62</v>
      </c>
      <c r="AA15" s="178" t="s">
        <v>44</v>
      </c>
      <c r="AB15" s="159" t="s">
        <v>12</v>
      </c>
      <c r="AC15" s="458" t="s">
        <v>664</v>
      </c>
    </row>
    <row r="16" spans="1:29" ht="20.100000000000001" customHeight="1" x14ac:dyDescent="0.15">
      <c r="A16" s="395"/>
      <c r="B16" s="395"/>
      <c r="C16" s="395"/>
      <c r="D16" s="14"/>
      <c r="E16" s="14"/>
      <c r="F16" s="25"/>
      <c r="G16" s="2" t="s">
        <v>568</v>
      </c>
      <c r="H16" s="357">
        <v>2396000</v>
      </c>
      <c r="I16" s="67" t="s">
        <v>2</v>
      </c>
      <c r="J16" s="27">
        <v>2</v>
      </c>
      <c r="K16" s="67" t="s">
        <v>2</v>
      </c>
      <c r="L16" s="283">
        <v>1</v>
      </c>
      <c r="M16" s="28" t="s">
        <v>1</v>
      </c>
      <c r="N16" s="157">
        <f t="shared" si="4"/>
        <v>4792000</v>
      </c>
      <c r="O16" s="14"/>
      <c r="P16" s="14">
        <f t="shared" si="5"/>
        <v>4792000</v>
      </c>
      <c r="Q16" s="139">
        <f t="shared" si="6"/>
        <v>0</v>
      </c>
      <c r="R16" s="139">
        <f t="shared" si="7"/>
        <v>2396000</v>
      </c>
      <c r="S16" s="139">
        <f t="shared" si="8"/>
        <v>2396000</v>
      </c>
      <c r="T16" s="139">
        <f t="shared" si="9"/>
        <v>0</v>
      </c>
      <c r="U16" s="139">
        <f t="shared" si="10"/>
        <v>4792000</v>
      </c>
      <c r="V16" s="139">
        <f t="shared" si="11"/>
        <v>0</v>
      </c>
      <c r="W16" s="139">
        <f t="shared" si="12"/>
        <v>0</v>
      </c>
      <c r="X16" s="139">
        <f t="shared" si="13"/>
        <v>0</v>
      </c>
      <c r="Y16" s="162">
        <f t="shared" si="14"/>
        <v>4792000</v>
      </c>
      <c r="Z16" s="159" t="s">
        <v>62</v>
      </c>
      <c r="AA16" s="178" t="s">
        <v>44</v>
      </c>
      <c r="AB16" s="159" t="s">
        <v>12</v>
      </c>
      <c r="AC16" s="458" t="s">
        <v>664</v>
      </c>
    </row>
    <row r="17" spans="1:29" ht="20.100000000000001" customHeight="1" x14ac:dyDescent="0.15">
      <c r="A17" s="395"/>
      <c r="B17" s="395"/>
      <c r="C17" s="395"/>
      <c r="D17" s="14"/>
      <c r="E17" s="14"/>
      <c r="F17" s="25"/>
      <c r="G17" s="2"/>
      <c r="H17" s="357">
        <v>2491600</v>
      </c>
      <c r="I17" s="67" t="s">
        <v>2</v>
      </c>
      <c r="J17" s="27">
        <v>10</v>
      </c>
      <c r="K17" s="67" t="s">
        <v>2</v>
      </c>
      <c r="L17" s="283">
        <v>1</v>
      </c>
      <c r="M17" s="28" t="s">
        <v>1</v>
      </c>
      <c r="N17" s="157">
        <f t="shared" si="4"/>
        <v>24916000</v>
      </c>
      <c r="O17" s="14"/>
      <c r="P17" s="14">
        <f t="shared" si="5"/>
        <v>24916000</v>
      </c>
      <c r="Q17" s="139">
        <f t="shared" si="6"/>
        <v>0</v>
      </c>
      <c r="R17" s="139">
        <f t="shared" si="7"/>
        <v>12458000</v>
      </c>
      <c r="S17" s="139">
        <f t="shared" si="8"/>
        <v>12458000</v>
      </c>
      <c r="T17" s="139">
        <f t="shared" si="9"/>
        <v>0</v>
      </c>
      <c r="U17" s="139">
        <f t="shared" si="10"/>
        <v>24916000</v>
      </c>
      <c r="V17" s="139">
        <f t="shared" si="11"/>
        <v>0</v>
      </c>
      <c r="W17" s="139">
        <f t="shared" si="12"/>
        <v>0</v>
      </c>
      <c r="X17" s="139">
        <f t="shared" si="13"/>
        <v>0</v>
      </c>
      <c r="Y17" s="162">
        <f t="shared" si="14"/>
        <v>24916000</v>
      </c>
      <c r="Z17" s="159" t="s">
        <v>62</v>
      </c>
      <c r="AA17" s="178" t="s">
        <v>44</v>
      </c>
      <c r="AB17" s="159" t="s">
        <v>12</v>
      </c>
      <c r="AC17" s="458" t="s">
        <v>664</v>
      </c>
    </row>
    <row r="18" spans="1:29" ht="20.100000000000001" customHeight="1" x14ac:dyDescent="0.15">
      <c r="A18" s="395"/>
      <c r="B18" s="395"/>
      <c r="C18" s="395"/>
      <c r="D18" s="14"/>
      <c r="E18" s="14"/>
      <c r="F18" s="25"/>
      <c r="G18" s="2" t="s">
        <v>575</v>
      </c>
      <c r="H18" s="357">
        <v>2303400</v>
      </c>
      <c r="I18" s="26" t="s">
        <v>2</v>
      </c>
      <c r="J18" s="27">
        <v>5</v>
      </c>
      <c r="K18" s="26" t="s">
        <v>2</v>
      </c>
      <c r="L18" s="283">
        <v>1</v>
      </c>
      <c r="M18" s="28" t="s">
        <v>1</v>
      </c>
      <c r="N18" s="157">
        <f t="shared" si="4"/>
        <v>11517000</v>
      </c>
      <c r="O18" s="14"/>
      <c r="P18" s="466">
        <f t="shared" si="5"/>
        <v>11517000</v>
      </c>
      <c r="Q18" s="139">
        <f t="shared" si="6"/>
        <v>0</v>
      </c>
      <c r="R18" s="139">
        <f t="shared" si="7"/>
        <v>5758500</v>
      </c>
      <c r="S18" s="139">
        <f t="shared" si="8"/>
        <v>5758500</v>
      </c>
      <c r="T18" s="139">
        <f t="shared" si="9"/>
        <v>0</v>
      </c>
      <c r="U18" s="139">
        <f t="shared" si="10"/>
        <v>11517000</v>
      </c>
      <c r="V18" s="139">
        <f t="shared" si="11"/>
        <v>0</v>
      </c>
      <c r="W18" s="139">
        <f t="shared" si="12"/>
        <v>0</v>
      </c>
      <c r="X18" s="139">
        <f t="shared" si="13"/>
        <v>0</v>
      </c>
      <c r="Y18" s="162">
        <f t="shared" si="14"/>
        <v>11517000</v>
      </c>
      <c r="Z18" s="159" t="s">
        <v>62</v>
      </c>
      <c r="AA18" s="178" t="s">
        <v>44</v>
      </c>
      <c r="AB18" s="159" t="s">
        <v>12</v>
      </c>
      <c r="AC18" s="458" t="s">
        <v>664</v>
      </c>
    </row>
    <row r="19" spans="1:29" ht="20.100000000000001" customHeight="1" x14ac:dyDescent="0.15">
      <c r="A19" s="395"/>
      <c r="B19" s="395"/>
      <c r="C19" s="395"/>
      <c r="D19" s="14"/>
      <c r="E19" s="14"/>
      <c r="F19" s="25"/>
      <c r="G19" s="2"/>
      <c r="H19" s="357">
        <v>2396000</v>
      </c>
      <c r="I19" s="26" t="s">
        <v>2</v>
      </c>
      <c r="J19" s="27">
        <v>7</v>
      </c>
      <c r="K19" s="26" t="s">
        <v>2</v>
      </c>
      <c r="L19" s="283">
        <v>1</v>
      </c>
      <c r="M19" s="28" t="s">
        <v>1</v>
      </c>
      <c r="N19" s="157">
        <f t="shared" si="4"/>
        <v>16772000</v>
      </c>
      <c r="O19" s="14"/>
      <c r="P19" s="466">
        <f t="shared" si="5"/>
        <v>16772000</v>
      </c>
      <c r="Q19" s="139">
        <f t="shared" si="6"/>
        <v>0</v>
      </c>
      <c r="R19" s="139">
        <f t="shared" si="7"/>
        <v>8386000</v>
      </c>
      <c r="S19" s="139">
        <f t="shared" si="8"/>
        <v>8386000</v>
      </c>
      <c r="T19" s="139">
        <f t="shared" si="9"/>
        <v>0</v>
      </c>
      <c r="U19" s="139">
        <f t="shared" si="10"/>
        <v>16772000</v>
      </c>
      <c r="V19" s="139">
        <f t="shared" si="11"/>
        <v>0</v>
      </c>
      <c r="W19" s="139">
        <f t="shared" si="12"/>
        <v>0</v>
      </c>
      <c r="X19" s="139">
        <f t="shared" si="13"/>
        <v>0</v>
      </c>
      <c r="Y19" s="162">
        <f t="shared" si="14"/>
        <v>16772000</v>
      </c>
      <c r="Z19" s="159" t="s">
        <v>62</v>
      </c>
      <c r="AA19" s="178" t="s">
        <v>44</v>
      </c>
      <c r="AB19" s="159" t="s">
        <v>12</v>
      </c>
      <c r="AC19" s="458" t="s">
        <v>664</v>
      </c>
    </row>
    <row r="20" spans="1:29" ht="20.100000000000001" customHeight="1" x14ac:dyDescent="0.15">
      <c r="A20" s="395"/>
      <c r="B20" s="395"/>
      <c r="C20" s="395"/>
      <c r="D20" s="14"/>
      <c r="E20" s="14"/>
      <c r="F20" s="25"/>
      <c r="G20" s="2" t="s">
        <v>570</v>
      </c>
      <c r="H20" s="357">
        <v>2141100</v>
      </c>
      <c r="I20" s="67" t="s">
        <v>2</v>
      </c>
      <c r="J20" s="27">
        <v>10</v>
      </c>
      <c r="K20" s="67" t="s">
        <v>2</v>
      </c>
      <c r="L20" s="283">
        <v>1</v>
      </c>
      <c r="M20" s="28" t="s">
        <v>1</v>
      </c>
      <c r="N20" s="157">
        <f t="shared" si="4"/>
        <v>21411000</v>
      </c>
      <c r="O20" s="14"/>
      <c r="P20" s="14">
        <f t="shared" si="5"/>
        <v>21411000</v>
      </c>
      <c r="Q20" s="139">
        <f t="shared" si="6"/>
        <v>0</v>
      </c>
      <c r="R20" s="139">
        <f t="shared" si="7"/>
        <v>10705500</v>
      </c>
      <c r="S20" s="139">
        <f t="shared" si="8"/>
        <v>10705500</v>
      </c>
      <c r="T20" s="139">
        <f t="shared" si="9"/>
        <v>0</v>
      </c>
      <c r="U20" s="139">
        <f t="shared" si="10"/>
        <v>21411000</v>
      </c>
      <c r="V20" s="139">
        <f t="shared" si="11"/>
        <v>0</v>
      </c>
      <c r="W20" s="139">
        <f t="shared" si="12"/>
        <v>0</v>
      </c>
      <c r="X20" s="139">
        <f t="shared" si="13"/>
        <v>0</v>
      </c>
      <c r="Y20" s="162">
        <f t="shared" si="14"/>
        <v>21411000</v>
      </c>
      <c r="Z20" s="159" t="s">
        <v>62</v>
      </c>
      <c r="AA20" s="178" t="s">
        <v>44</v>
      </c>
      <c r="AB20" s="159" t="s">
        <v>12</v>
      </c>
      <c r="AC20" s="458" t="s">
        <v>664</v>
      </c>
    </row>
    <row r="21" spans="1:29" ht="20.100000000000001" customHeight="1" x14ac:dyDescent="0.15">
      <c r="A21" s="395"/>
      <c r="B21" s="395"/>
      <c r="C21" s="395"/>
      <c r="D21" s="14"/>
      <c r="E21" s="14"/>
      <c r="F21" s="25"/>
      <c r="G21" s="2" t="s">
        <v>304</v>
      </c>
      <c r="H21" s="323"/>
      <c r="I21" s="297"/>
      <c r="J21" s="323"/>
      <c r="K21" s="297"/>
      <c r="L21" s="323"/>
      <c r="M21" s="323"/>
      <c r="N21" s="290"/>
      <c r="O21" s="466"/>
      <c r="P21" s="14"/>
      <c r="Q21" s="139"/>
      <c r="R21" s="139"/>
      <c r="S21" s="139"/>
      <c r="T21" s="139"/>
      <c r="U21" s="139"/>
      <c r="V21" s="139"/>
      <c r="W21" s="139"/>
      <c r="X21" s="139"/>
      <c r="Y21" s="162"/>
      <c r="Z21" s="159" t="s">
        <v>269</v>
      </c>
      <c r="AA21" s="178" t="s">
        <v>90</v>
      </c>
      <c r="AB21" s="159" t="s">
        <v>12</v>
      </c>
      <c r="AC21" s="458" t="s">
        <v>664</v>
      </c>
    </row>
    <row r="22" spans="1:29" ht="20.100000000000001" customHeight="1" x14ac:dyDescent="0.15">
      <c r="A22" s="395"/>
      <c r="B22" s="395"/>
      <c r="C22" s="395"/>
      <c r="D22" s="14"/>
      <c r="E22" s="14"/>
      <c r="F22" s="25"/>
      <c r="G22" s="2" t="s">
        <v>570</v>
      </c>
      <c r="H22" s="357">
        <v>2141100</v>
      </c>
      <c r="I22" s="67" t="s">
        <v>2</v>
      </c>
      <c r="J22" s="27">
        <v>12</v>
      </c>
      <c r="K22" s="67" t="s">
        <v>2</v>
      </c>
      <c r="L22" s="283">
        <v>1</v>
      </c>
      <c r="M22" s="28" t="s">
        <v>1</v>
      </c>
      <c r="N22" s="157">
        <f>SUM(H22*J22*L22)</f>
        <v>25693200</v>
      </c>
      <c r="O22" s="497"/>
      <c r="P22" s="14">
        <f>N22-O22</f>
        <v>25693200</v>
      </c>
      <c r="Q22" s="139">
        <f>IF(AA22="국비100%",N22*100%,IF(AA22="시도비100%",N22*0%,IF(AA22="시군구비100%",N22*0%,IF(AA22="국비30%, 시도비70%",N22*30%,IF(AA22="국비30%, 시도비20%, 시군구비50%",N22*30%,IF(AA22="국비50%, 시도비50%",N22*50%,IF(AA22="시도비50%, 시군구비50%",N22*0%,IF(AA22="국비30%, 시도비35%, 시군구비35%",N22*30%))))))))</f>
        <v>7707960</v>
      </c>
      <c r="R22" s="139">
        <f>IF(AA22="국비100%",N22*0%,IF(AA22="시도비100%",N22*100%,IF(AA22="시군구비100%",N22*0%,IF(AA22="국비30%, 시도비70%",N22*70%,IF(AA22="국비30%, 시도비20%, 시군구비50%",N22*20%,IF(AA22="국비50%, 시도비50%",N22*50%,IF(AA22="시도비50%, 시군구비50%",N22*50%,IF(AA22="국비30%, 시도비35%, 시군구비35%",N22*35%))))))))</f>
        <v>5138640</v>
      </c>
      <c r="S22" s="139">
        <f>IF(AA22="국비100%",N22*0%,IF(AA22="시도비100%",N22*0%,IF(AA22="시군구비100%",N22*100%,IF(AA22="국비30%, 시도비70%",N22*0%,IF(AA22="국비30%, 시도비20%, 시군구비50%",N22*50%,IF(AA22="국비50%, 시도비50%",N22*0%,IF(AA22="시도비50%, 시군구비50%",N22*50%,IF(AA22="국비30%, 시도비35%, 시군구비35%",N22*35%))))))))</f>
        <v>12846600</v>
      </c>
      <c r="T22" s="139">
        <f>IF(AA22="기타보조금",N22*100%,N22*0%)</f>
        <v>0</v>
      </c>
      <c r="U22" s="139">
        <f>SUM(Q22:T22)</f>
        <v>25693200</v>
      </c>
      <c r="V22" s="139">
        <f>IF(AA22="자부담",N22*100%,N22*0%)</f>
        <v>0</v>
      </c>
      <c r="W22" s="139">
        <f>IF(AA22="후원금",N22*100%,N22*0%)</f>
        <v>0</v>
      </c>
      <c r="X22" s="139">
        <f>IF(AA22="수익사업",N22*100%,N22*0%)</f>
        <v>0</v>
      </c>
      <c r="Y22" s="162">
        <f>SUM(U22:X22)</f>
        <v>25693200</v>
      </c>
      <c r="Z22" s="159" t="s">
        <v>269</v>
      </c>
      <c r="AA22" s="178" t="s">
        <v>90</v>
      </c>
      <c r="AB22" s="159" t="s">
        <v>12</v>
      </c>
      <c r="AC22" s="458" t="s">
        <v>664</v>
      </c>
    </row>
    <row r="23" spans="1:29" ht="20.100000000000001" customHeight="1" x14ac:dyDescent="0.15">
      <c r="A23" s="395"/>
      <c r="B23" s="395"/>
      <c r="C23" s="395"/>
      <c r="D23" s="14"/>
      <c r="E23" s="14"/>
      <c r="F23" s="25"/>
      <c r="G23" s="2" t="s">
        <v>570</v>
      </c>
      <c r="H23" s="357">
        <v>2141100</v>
      </c>
      <c r="I23" s="67" t="s">
        <v>2</v>
      </c>
      <c r="J23" s="27">
        <v>12</v>
      </c>
      <c r="K23" s="67" t="s">
        <v>2</v>
      </c>
      <c r="L23" s="283">
        <v>1</v>
      </c>
      <c r="M23" s="28" t="s">
        <v>1</v>
      </c>
      <c r="N23" s="157">
        <f>SUM(H23*J23*L23)</f>
        <v>25693200</v>
      </c>
      <c r="O23" s="497"/>
      <c r="P23" s="14">
        <f>N23-O23</f>
        <v>25693200</v>
      </c>
      <c r="Q23" s="139">
        <f>IF(AA23="국비100%",N23*100%,IF(AA23="시도비100%",N23*0%,IF(AA23="시군구비100%",N23*0%,IF(AA23="국비30%, 시도비70%",N23*30%,IF(AA23="국비30%, 시도비20%, 시군구비50%",N23*30%,IF(AA23="국비50%, 시도비50%",N23*50%,IF(AA23="시도비50%, 시군구비50%",N23*0%,IF(AA23="국비30%, 시도비35%, 시군구비35%",N23*30%))))))))</f>
        <v>7707960</v>
      </c>
      <c r="R23" s="139">
        <f>IF(AA23="국비100%",N23*0%,IF(AA23="시도비100%",N23*100%,IF(AA23="시군구비100%",N23*0%,IF(AA23="국비30%, 시도비70%",N23*70%,IF(AA23="국비30%, 시도비20%, 시군구비50%",N23*20%,IF(AA23="국비50%, 시도비50%",N23*50%,IF(AA23="시도비50%, 시군구비50%",N23*50%,IF(AA23="국비30%, 시도비35%, 시군구비35%",N23*35%))))))))</f>
        <v>5138640</v>
      </c>
      <c r="S23" s="139">
        <f>IF(AA23="국비100%",N23*0%,IF(AA23="시도비100%",N23*0%,IF(AA23="시군구비100%",N23*100%,IF(AA23="국비30%, 시도비70%",N23*0%,IF(AA23="국비30%, 시도비20%, 시군구비50%",N23*50%,IF(AA23="국비50%, 시도비50%",N23*0%,IF(AA23="시도비50%, 시군구비50%",N23*50%,IF(AA23="국비30%, 시도비35%, 시군구비35%",N23*35%))))))))</f>
        <v>12846600</v>
      </c>
      <c r="T23" s="139">
        <f>IF(AA23="기타보조금",N23*100%,N23*0%)</f>
        <v>0</v>
      </c>
      <c r="U23" s="139">
        <f>SUM(Q23:T23)</f>
        <v>25693200</v>
      </c>
      <c r="V23" s="139">
        <f>IF(AA23="자부담",N23*100%,N23*0%)</f>
        <v>0</v>
      </c>
      <c r="W23" s="139">
        <f>IF(AA23="후원금",N23*100%,N23*0%)</f>
        <v>0</v>
      </c>
      <c r="X23" s="139">
        <f>IF(AA23="수익사업",N23*100%,N23*0%)</f>
        <v>0</v>
      </c>
      <c r="Y23" s="162">
        <f>SUM(U23:X23)</f>
        <v>25693200</v>
      </c>
      <c r="Z23" s="159" t="s">
        <v>269</v>
      </c>
      <c r="AA23" s="178" t="s">
        <v>90</v>
      </c>
      <c r="AB23" s="159" t="s">
        <v>12</v>
      </c>
      <c r="AC23" s="458" t="s">
        <v>664</v>
      </c>
    </row>
    <row r="24" spans="1:29" ht="20.100000000000001" customHeight="1" x14ac:dyDescent="0.15">
      <c r="A24" s="395"/>
      <c r="B24" s="395"/>
      <c r="C24" s="395"/>
      <c r="D24" s="14"/>
      <c r="E24" s="14"/>
      <c r="F24" s="25"/>
      <c r="G24" s="2" t="s">
        <v>301</v>
      </c>
      <c r="H24" s="323"/>
      <c r="I24" s="323"/>
      <c r="J24" s="323"/>
      <c r="K24" s="323"/>
      <c r="L24" s="323"/>
      <c r="M24" s="323"/>
      <c r="N24" s="625"/>
      <c r="O24" s="466"/>
      <c r="P24" s="466"/>
      <c r="Q24" s="139"/>
      <c r="R24" s="139"/>
      <c r="S24" s="139"/>
      <c r="T24" s="139"/>
      <c r="U24" s="139"/>
      <c r="V24" s="139"/>
      <c r="W24" s="139"/>
      <c r="X24" s="139"/>
      <c r="Y24" s="162"/>
      <c r="Z24" s="178" t="s">
        <v>79</v>
      </c>
      <c r="AA24" s="159" t="s">
        <v>49</v>
      </c>
      <c r="AB24" s="159" t="s">
        <v>12</v>
      </c>
      <c r="AC24" s="458" t="s">
        <v>665</v>
      </c>
    </row>
    <row r="25" spans="1:29" ht="20.100000000000001" customHeight="1" x14ac:dyDescent="0.15">
      <c r="A25" s="395"/>
      <c r="B25" s="395"/>
      <c r="C25" s="395"/>
      <c r="D25" s="14"/>
      <c r="E25" s="14"/>
      <c r="F25" s="25"/>
      <c r="G25" s="2" t="s">
        <v>573</v>
      </c>
      <c r="H25" s="357">
        <v>3189600</v>
      </c>
      <c r="I25" s="26" t="s">
        <v>2</v>
      </c>
      <c r="J25" s="27">
        <v>7</v>
      </c>
      <c r="K25" s="26" t="s">
        <v>2</v>
      </c>
      <c r="L25" s="283">
        <v>1</v>
      </c>
      <c r="M25" s="28" t="s">
        <v>1</v>
      </c>
      <c r="N25" s="157">
        <f t="shared" ref="N25:N33" si="15">SUM(H25*J25*L25)</f>
        <v>22327200</v>
      </c>
      <c r="O25" s="14"/>
      <c r="P25" s="466">
        <f t="shared" ref="P25:P33" si="16">N25-O25</f>
        <v>22327200</v>
      </c>
      <c r="Q25" s="139">
        <f t="shared" ref="Q25:Q33" si="17">IF(AA25="국비100%",N25*100%,IF(AA25="시도비100%",N25*0%,IF(AA25="시군구비100%",N25*0%,IF(AA25="국비30%, 시도비70%",N25*30%,IF(AA25="국비30%, 시도비20%, 시군구비50%",N25*30%,IF(AA25="국비50%, 시도비50%",N25*50%,IF(AA25="시도비50%, 시군구비50%",N25*0%,IF(AA25="국비30%, 시도비35%, 시군구비35%",N25*30%))))))))</f>
        <v>6698160</v>
      </c>
      <c r="R25" s="139">
        <f t="shared" ref="R25:R33" si="18">IF(AA25="국비100%",N25*0%,IF(AA25="시도비100%",N25*100%,IF(AA25="시군구비100%",N25*0%,IF(AA25="국비30%, 시도비70%",N25*70%,IF(AA25="국비30%, 시도비20%, 시군구비50%",N25*20%,IF(AA25="국비50%, 시도비50%",N25*50%,IF(AA25="시도비50%, 시군구비50%",N25*50%,IF(AA25="국비30%, 시도비35%, 시군구비35%",N25*35%))))))))</f>
        <v>15629039.999999998</v>
      </c>
      <c r="S25" s="139">
        <f t="shared" ref="S25:S33" si="19">IF(AA25="국비100%",N25*0%,IF(AA25="시도비100%",N25*0%,IF(AA25="시군구비100%",N25*100%,IF(AA25="국비30%, 시도비70%",N25*0%,IF(AA25="국비30%, 시도비20%, 시군구비50%",N25*50%,IF(AA25="국비50%, 시도비50%",N25*0%,IF(AA25="시도비50%, 시군구비50%",N25*50%,IF(AA25="국비30%, 시도비35%, 시군구비35%",N25*35%))))))))</f>
        <v>0</v>
      </c>
      <c r="T25" s="139">
        <f t="shared" ref="T25:T33" si="20">IF(AA25="기타보조금",N25*100%,N25*0%)</f>
        <v>0</v>
      </c>
      <c r="U25" s="139">
        <f t="shared" ref="U25:U33" si="21">SUM(Q25:T25)</f>
        <v>22327200</v>
      </c>
      <c r="V25" s="139">
        <f t="shared" ref="V25:V33" si="22">IF(AA25="자부담",N25*100%,N25*0%)</f>
        <v>0</v>
      </c>
      <c r="W25" s="139">
        <f t="shared" ref="W25:W33" si="23">IF(AA25="후원금",N25*100%,N25*0%)</f>
        <v>0</v>
      </c>
      <c r="X25" s="139">
        <f t="shared" ref="X25:X33" si="24">IF(AA25="수익사업",N25*100%,N25*0%)</f>
        <v>0</v>
      </c>
      <c r="Y25" s="162">
        <f t="shared" ref="Y25:Y33" si="25">SUM(U25:X25)</f>
        <v>22327200</v>
      </c>
      <c r="Z25" s="178" t="s">
        <v>79</v>
      </c>
      <c r="AA25" s="159" t="s">
        <v>49</v>
      </c>
      <c r="AB25" s="159" t="s">
        <v>12</v>
      </c>
      <c r="AC25" s="458" t="s">
        <v>665</v>
      </c>
    </row>
    <row r="26" spans="1:29" ht="20.100000000000001" customHeight="1" x14ac:dyDescent="0.15">
      <c r="A26" s="395"/>
      <c r="B26" s="395"/>
      <c r="C26" s="395"/>
      <c r="D26" s="14"/>
      <c r="E26" s="14"/>
      <c r="F26" s="25"/>
      <c r="G26" s="2"/>
      <c r="H26" s="357">
        <v>3261000</v>
      </c>
      <c r="I26" s="26" t="s">
        <v>2</v>
      </c>
      <c r="J26" s="27">
        <v>5</v>
      </c>
      <c r="K26" s="26" t="s">
        <v>2</v>
      </c>
      <c r="L26" s="283">
        <v>1</v>
      </c>
      <c r="M26" s="28" t="s">
        <v>1</v>
      </c>
      <c r="N26" s="157">
        <f t="shared" si="15"/>
        <v>16305000</v>
      </c>
      <c r="O26" s="14"/>
      <c r="P26" s="466">
        <f t="shared" si="16"/>
        <v>16305000</v>
      </c>
      <c r="Q26" s="139">
        <f t="shared" si="17"/>
        <v>4891500</v>
      </c>
      <c r="R26" s="139">
        <f t="shared" si="18"/>
        <v>11413500</v>
      </c>
      <c r="S26" s="139">
        <f t="shared" si="19"/>
        <v>0</v>
      </c>
      <c r="T26" s="139">
        <f t="shared" si="20"/>
        <v>0</v>
      </c>
      <c r="U26" s="139">
        <f t="shared" si="21"/>
        <v>16305000</v>
      </c>
      <c r="V26" s="139">
        <f t="shared" si="22"/>
        <v>0</v>
      </c>
      <c r="W26" s="139">
        <f t="shared" si="23"/>
        <v>0</v>
      </c>
      <c r="X26" s="139">
        <f t="shared" si="24"/>
        <v>0</v>
      </c>
      <c r="Y26" s="162">
        <f t="shared" si="25"/>
        <v>16305000</v>
      </c>
      <c r="Z26" s="178" t="s">
        <v>79</v>
      </c>
      <c r="AA26" s="159" t="s">
        <v>49</v>
      </c>
      <c r="AB26" s="159" t="s">
        <v>12</v>
      </c>
      <c r="AC26" s="458" t="s">
        <v>665</v>
      </c>
    </row>
    <row r="27" spans="1:29" ht="20.100000000000001" customHeight="1" x14ac:dyDescent="0.15">
      <c r="A27" s="395"/>
      <c r="B27" s="395"/>
      <c r="C27" s="395"/>
      <c r="D27" s="14"/>
      <c r="E27" s="14"/>
      <c r="F27" s="25"/>
      <c r="G27" s="2" t="s">
        <v>574</v>
      </c>
      <c r="H27" s="357">
        <v>2950900</v>
      </c>
      <c r="I27" s="26" t="s">
        <v>2</v>
      </c>
      <c r="J27" s="27">
        <v>7</v>
      </c>
      <c r="K27" s="26" t="s">
        <v>2</v>
      </c>
      <c r="L27" s="283">
        <v>1</v>
      </c>
      <c r="M27" s="28" t="s">
        <v>1</v>
      </c>
      <c r="N27" s="157">
        <f t="shared" si="15"/>
        <v>20656300</v>
      </c>
      <c r="O27" s="14"/>
      <c r="P27" s="466">
        <f t="shared" si="16"/>
        <v>20656300</v>
      </c>
      <c r="Q27" s="139">
        <f t="shared" si="17"/>
        <v>6196890</v>
      </c>
      <c r="R27" s="139">
        <f t="shared" si="18"/>
        <v>14459410</v>
      </c>
      <c r="S27" s="139">
        <f t="shared" si="19"/>
        <v>0</v>
      </c>
      <c r="T27" s="139">
        <f t="shared" si="20"/>
        <v>0</v>
      </c>
      <c r="U27" s="139">
        <f t="shared" si="21"/>
        <v>20656300</v>
      </c>
      <c r="V27" s="139">
        <f t="shared" si="22"/>
        <v>0</v>
      </c>
      <c r="W27" s="139">
        <f t="shared" si="23"/>
        <v>0</v>
      </c>
      <c r="X27" s="139">
        <f t="shared" si="24"/>
        <v>0</v>
      </c>
      <c r="Y27" s="162">
        <f t="shared" si="25"/>
        <v>20656300</v>
      </c>
      <c r="Z27" s="178" t="s">
        <v>79</v>
      </c>
      <c r="AA27" s="159" t="s">
        <v>49</v>
      </c>
      <c r="AB27" s="159" t="s">
        <v>12</v>
      </c>
      <c r="AC27" s="458" t="s">
        <v>665</v>
      </c>
    </row>
    <row r="28" spans="1:29" ht="20.100000000000001" customHeight="1" x14ac:dyDescent="0.15">
      <c r="A28" s="395"/>
      <c r="B28" s="395"/>
      <c r="C28" s="395"/>
      <c r="D28" s="14"/>
      <c r="E28" s="14"/>
      <c r="F28" s="25"/>
      <c r="G28" s="2"/>
      <c r="H28" s="357">
        <v>3038600</v>
      </c>
      <c r="I28" s="26" t="s">
        <v>2</v>
      </c>
      <c r="J28" s="27">
        <v>5</v>
      </c>
      <c r="K28" s="26" t="s">
        <v>2</v>
      </c>
      <c r="L28" s="283">
        <v>1</v>
      </c>
      <c r="M28" s="28" t="s">
        <v>1</v>
      </c>
      <c r="N28" s="157">
        <f t="shared" si="15"/>
        <v>15193000</v>
      </c>
      <c r="O28" s="14"/>
      <c r="P28" s="466">
        <f t="shared" si="16"/>
        <v>15193000</v>
      </c>
      <c r="Q28" s="139">
        <f t="shared" si="17"/>
        <v>4557900</v>
      </c>
      <c r="R28" s="139">
        <f t="shared" si="18"/>
        <v>10635100</v>
      </c>
      <c r="S28" s="139">
        <f t="shared" si="19"/>
        <v>0</v>
      </c>
      <c r="T28" s="139">
        <f t="shared" si="20"/>
        <v>0</v>
      </c>
      <c r="U28" s="139">
        <f t="shared" si="21"/>
        <v>15193000</v>
      </c>
      <c r="V28" s="139">
        <f t="shared" si="22"/>
        <v>0</v>
      </c>
      <c r="W28" s="139">
        <f t="shared" si="23"/>
        <v>0</v>
      </c>
      <c r="X28" s="139">
        <f t="shared" si="24"/>
        <v>0</v>
      </c>
      <c r="Y28" s="162">
        <f t="shared" si="25"/>
        <v>15193000</v>
      </c>
      <c r="Z28" s="178" t="s">
        <v>79</v>
      </c>
      <c r="AA28" s="159" t="s">
        <v>49</v>
      </c>
      <c r="AB28" s="159" t="s">
        <v>12</v>
      </c>
      <c r="AC28" s="458" t="s">
        <v>665</v>
      </c>
    </row>
    <row r="29" spans="1:29" ht="20.100000000000001" customHeight="1" x14ac:dyDescent="0.15">
      <c r="A29" s="395"/>
      <c r="B29" s="395"/>
      <c r="C29" s="395"/>
      <c r="D29" s="14"/>
      <c r="E29" s="14"/>
      <c r="F29" s="25"/>
      <c r="G29" s="2" t="s">
        <v>576</v>
      </c>
      <c r="H29" s="357">
        <v>2126600</v>
      </c>
      <c r="I29" s="26" t="s">
        <v>2</v>
      </c>
      <c r="J29" s="27">
        <v>8</v>
      </c>
      <c r="K29" s="26" t="s">
        <v>2</v>
      </c>
      <c r="L29" s="283">
        <v>1</v>
      </c>
      <c r="M29" s="28" t="s">
        <v>1</v>
      </c>
      <c r="N29" s="157">
        <f t="shared" si="15"/>
        <v>17012800</v>
      </c>
      <c r="O29" s="14"/>
      <c r="P29" s="466">
        <f t="shared" si="16"/>
        <v>17012800</v>
      </c>
      <c r="Q29" s="139">
        <f t="shared" si="17"/>
        <v>5103840</v>
      </c>
      <c r="R29" s="139">
        <f t="shared" si="18"/>
        <v>11908960</v>
      </c>
      <c r="S29" s="139">
        <f t="shared" si="19"/>
        <v>0</v>
      </c>
      <c r="T29" s="139">
        <f t="shared" si="20"/>
        <v>0</v>
      </c>
      <c r="U29" s="139">
        <f t="shared" si="21"/>
        <v>17012800</v>
      </c>
      <c r="V29" s="139">
        <f t="shared" si="22"/>
        <v>0</v>
      </c>
      <c r="W29" s="139">
        <f t="shared" si="23"/>
        <v>0</v>
      </c>
      <c r="X29" s="139">
        <f t="shared" si="24"/>
        <v>0</v>
      </c>
      <c r="Y29" s="162">
        <f t="shared" si="25"/>
        <v>17012800</v>
      </c>
      <c r="Z29" s="178" t="s">
        <v>79</v>
      </c>
      <c r="AA29" s="159" t="s">
        <v>49</v>
      </c>
      <c r="AB29" s="159" t="s">
        <v>12</v>
      </c>
      <c r="AC29" s="458" t="s">
        <v>665</v>
      </c>
    </row>
    <row r="30" spans="1:29" ht="20.100000000000001" customHeight="1" x14ac:dyDescent="0.15">
      <c r="A30" s="395"/>
      <c r="B30" s="395"/>
      <c r="C30" s="395"/>
      <c r="D30" s="14"/>
      <c r="E30" s="14"/>
      <c r="F30" s="25"/>
      <c r="G30" s="2"/>
      <c r="H30" s="357">
        <v>2210800</v>
      </c>
      <c r="I30" s="26" t="s">
        <v>2</v>
      </c>
      <c r="J30" s="27">
        <v>4</v>
      </c>
      <c r="K30" s="26" t="s">
        <v>2</v>
      </c>
      <c r="L30" s="283">
        <v>1</v>
      </c>
      <c r="M30" s="28" t="s">
        <v>1</v>
      </c>
      <c r="N30" s="157">
        <f t="shared" si="15"/>
        <v>8843200</v>
      </c>
      <c r="O30" s="14"/>
      <c r="P30" s="466">
        <f t="shared" si="16"/>
        <v>8843200</v>
      </c>
      <c r="Q30" s="139">
        <f t="shared" si="17"/>
        <v>2652960</v>
      </c>
      <c r="R30" s="139">
        <f t="shared" si="18"/>
        <v>6190240</v>
      </c>
      <c r="S30" s="139">
        <f t="shared" si="19"/>
        <v>0</v>
      </c>
      <c r="T30" s="139">
        <f t="shared" si="20"/>
        <v>0</v>
      </c>
      <c r="U30" s="139">
        <f t="shared" si="21"/>
        <v>8843200</v>
      </c>
      <c r="V30" s="139">
        <f t="shared" si="22"/>
        <v>0</v>
      </c>
      <c r="W30" s="139">
        <f t="shared" si="23"/>
        <v>0</v>
      </c>
      <c r="X30" s="139">
        <f t="shared" si="24"/>
        <v>0</v>
      </c>
      <c r="Y30" s="162">
        <f t="shared" si="25"/>
        <v>8843200</v>
      </c>
      <c r="Z30" s="178" t="s">
        <v>79</v>
      </c>
      <c r="AA30" s="159" t="s">
        <v>49</v>
      </c>
      <c r="AB30" s="159" t="s">
        <v>12</v>
      </c>
      <c r="AC30" s="458" t="s">
        <v>665</v>
      </c>
    </row>
    <row r="31" spans="1:29" ht="20.100000000000001" customHeight="1" x14ac:dyDescent="0.15">
      <c r="A31" s="395"/>
      <c r="B31" s="395"/>
      <c r="C31" s="395"/>
      <c r="D31" s="14"/>
      <c r="E31" s="14"/>
      <c r="F31" s="25"/>
      <c r="G31" s="2" t="s">
        <v>569</v>
      </c>
      <c r="H31" s="357">
        <v>1883400</v>
      </c>
      <c r="I31" s="67" t="s">
        <v>7</v>
      </c>
      <c r="J31" s="27">
        <v>11</v>
      </c>
      <c r="K31" s="67" t="s">
        <v>2</v>
      </c>
      <c r="L31" s="283">
        <v>1</v>
      </c>
      <c r="M31" s="28" t="s">
        <v>1</v>
      </c>
      <c r="N31" s="157">
        <f t="shared" si="15"/>
        <v>20717400</v>
      </c>
      <c r="O31" s="14"/>
      <c r="P31" s="14">
        <f t="shared" si="16"/>
        <v>20717400</v>
      </c>
      <c r="Q31" s="139">
        <f t="shared" si="17"/>
        <v>6215220</v>
      </c>
      <c r="R31" s="139">
        <f t="shared" si="18"/>
        <v>14502180</v>
      </c>
      <c r="S31" s="139">
        <f t="shared" si="19"/>
        <v>0</v>
      </c>
      <c r="T31" s="139">
        <f t="shared" si="20"/>
        <v>0</v>
      </c>
      <c r="U31" s="139">
        <f t="shared" si="21"/>
        <v>20717400</v>
      </c>
      <c r="V31" s="139">
        <f t="shared" si="22"/>
        <v>0</v>
      </c>
      <c r="W31" s="139">
        <f t="shared" si="23"/>
        <v>0</v>
      </c>
      <c r="X31" s="139">
        <f t="shared" si="24"/>
        <v>0</v>
      </c>
      <c r="Y31" s="162">
        <f t="shared" si="25"/>
        <v>20717400</v>
      </c>
      <c r="Z31" s="178" t="s">
        <v>79</v>
      </c>
      <c r="AA31" s="159" t="s">
        <v>49</v>
      </c>
      <c r="AB31" s="159" t="s">
        <v>12</v>
      </c>
      <c r="AC31" s="458" t="s">
        <v>665</v>
      </c>
    </row>
    <row r="32" spans="1:29" ht="20.100000000000001" customHeight="1" x14ac:dyDescent="0.15">
      <c r="A32" s="395"/>
      <c r="B32" s="395"/>
      <c r="C32" s="395"/>
      <c r="D32" s="14"/>
      <c r="E32" s="14"/>
      <c r="F32" s="25"/>
      <c r="G32" s="2"/>
      <c r="H32" s="357">
        <v>1913400</v>
      </c>
      <c r="I32" s="67" t="s">
        <v>7</v>
      </c>
      <c r="J32" s="27">
        <v>1</v>
      </c>
      <c r="K32" s="67" t="s">
        <v>2</v>
      </c>
      <c r="L32" s="283">
        <v>1</v>
      </c>
      <c r="M32" s="28" t="s">
        <v>1</v>
      </c>
      <c r="N32" s="157">
        <f t="shared" si="15"/>
        <v>1913400</v>
      </c>
      <c r="O32" s="14"/>
      <c r="P32" s="14">
        <f t="shared" si="16"/>
        <v>1913400</v>
      </c>
      <c r="Q32" s="139">
        <f t="shared" si="17"/>
        <v>574020</v>
      </c>
      <c r="R32" s="139">
        <f t="shared" si="18"/>
        <v>1339380</v>
      </c>
      <c r="S32" s="139">
        <f t="shared" si="19"/>
        <v>0</v>
      </c>
      <c r="T32" s="139">
        <f t="shared" si="20"/>
        <v>0</v>
      </c>
      <c r="U32" s="139">
        <f t="shared" si="21"/>
        <v>1913400</v>
      </c>
      <c r="V32" s="139">
        <f t="shared" si="22"/>
        <v>0</v>
      </c>
      <c r="W32" s="139">
        <f t="shared" si="23"/>
        <v>0</v>
      </c>
      <c r="X32" s="139">
        <f t="shared" si="24"/>
        <v>0</v>
      </c>
      <c r="Y32" s="162">
        <f t="shared" si="25"/>
        <v>1913400</v>
      </c>
      <c r="Z32" s="178" t="s">
        <v>79</v>
      </c>
      <c r="AA32" s="159" t="s">
        <v>49</v>
      </c>
      <c r="AB32" s="159" t="s">
        <v>12</v>
      </c>
      <c r="AC32" s="458" t="s">
        <v>665</v>
      </c>
    </row>
    <row r="33" spans="1:29" ht="20.100000000000001" customHeight="1" x14ac:dyDescent="0.15">
      <c r="A33" s="392"/>
      <c r="B33" s="392"/>
      <c r="C33" s="392"/>
      <c r="D33" s="15"/>
      <c r="E33" s="15"/>
      <c r="F33" s="145"/>
      <c r="G33" s="4" t="s">
        <v>425</v>
      </c>
      <c r="H33" s="356">
        <v>1795400</v>
      </c>
      <c r="I33" s="29" t="s">
        <v>2</v>
      </c>
      <c r="J33" s="108">
        <v>12</v>
      </c>
      <c r="K33" s="29" t="s">
        <v>2</v>
      </c>
      <c r="L33" s="373">
        <v>1</v>
      </c>
      <c r="M33" s="30" t="s">
        <v>1</v>
      </c>
      <c r="N33" s="160">
        <f t="shared" si="15"/>
        <v>21544800</v>
      </c>
      <c r="O33" s="15"/>
      <c r="P33" s="491">
        <f t="shared" si="16"/>
        <v>21544800</v>
      </c>
      <c r="Q33" s="148">
        <f t="shared" si="17"/>
        <v>6463440</v>
      </c>
      <c r="R33" s="148">
        <f t="shared" si="18"/>
        <v>15081359.999999998</v>
      </c>
      <c r="S33" s="148">
        <f t="shared" si="19"/>
        <v>0</v>
      </c>
      <c r="T33" s="148">
        <f t="shared" si="20"/>
        <v>0</v>
      </c>
      <c r="U33" s="148">
        <f t="shared" si="21"/>
        <v>21544800</v>
      </c>
      <c r="V33" s="148">
        <f t="shared" si="22"/>
        <v>0</v>
      </c>
      <c r="W33" s="148">
        <f t="shared" si="23"/>
        <v>0</v>
      </c>
      <c r="X33" s="148">
        <f t="shared" si="24"/>
        <v>0</v>
      </c>
      <c r="Y33" s="223">
        <f t="shared" si="25"/>
        <v>21544800</v>
      </c>
      <c r="Z33" s="314" t="s">
        <v>79</v>
      </c>
      <c r="AA33" s="171" t="s">
        <v>49</v>
      </c>
      <c r="AB33" s="171" t="s">
        <v>12</v>
      </c>
      <c r="AC33" s="458" t="s">
        <v>665</v>
      </c>
    </row>
    <row r="34" spans="1:29" ht="20.100000000000001" customHeight="1" x14ac:dyDescent="0.15">
      <c r="A34" s="406"/>
      <c r="B34" s="406"/>
      <c r="C34" s="406"/>
      <c r="D34" s="17"/>
      <c r="E34" s="17"/>
      <c r="F34" s="142"/>
      <c r="G34" s="1" t="s">
        <v>302</v>
      </c>
      <c r="H34" s="358"/>
      <c r="I34" s="90"/>
      <c r="J34" s="56"/>
      <c r="K34" s="90"/>
      <c r="L34" s="448"/>
      <c r="M34" s="48"/>
      <c r="N34" s="626"/>
      <c r="O34" s="17"/>
      <c r="P34" s="485"/>
      <c r="Q34" s="154"/>
      <c r="R34" s="154"/>
      <c r="S34" s="154"/>
      <c r="T34" s="154"/>
      <c r="U34" s="154"/>
      <c r="V34" s="154"/>
      <c r="W34" s="154"/>
      <c r="X34" s="154"/>
      <c r="Y34" s="225"/>
      <c r="Z34" s="305" t="s">
        <v>105</v>
      </c>
      <c r="AA34" s="170" t="s">
        <v>49</v>
      </c>
      <c r="AB34" s="170" t="s">
        <v>12</v>
      </c>
      <c r="AC34" s="458" t="s">
        <v>665</v>
      </c>
    </row>
    <row r="35" spans="1:29" ht="20.100000000000001" customHeight="1" x14ac:dyDescent="0.15">
      <c r="A35" s="395"/>
      <c r="B35" s="395"/>
      <c r="C35" s="395"/>
      <c r="D35" s="14"/>
      <c r="E35" s="14"/>
      <c r="F35" s="25"/>
      <c r="G35" s="2" t="s">
        <v>569</v>
      </c>
      <c r="H35" s="357">
        <v>1883400</v>
      </c>
      <c r="I35" s="26" t="s">
        <v>2</v>
      </c>
      <c r="J35" s="27">
        <v>8</v>
      </c>
      <c r="K35" s="26" t="s">
        <v>2</v>
      </c>
      <c r="L35" s="283">
        <v>1</v>
      </c>
      <c r="M35" s="28" t="s">
        <v>1</v>
      </c>
      <c r="N35" s="157">
        <f>SUM(H35*J35*L35)</f>
        <v>15067200</v>
      </c>
      <c r="O35" s="14"/>
      <c r="P35" s="466">
        <f>N35-O35</f>
        <v>15067200</v>
      </c>
      <c r="Q35" s="139">
        <f>IF(AA35="국비100%",N35*100%,IF(AA35="시도비100%",N35*0%,IF(AA35="시군구비100%",N35*0%,IF(AA35="국비30%, 시도비70%",N35*30%,IF(AA35="국비30%, 시도비20%, 시군구비50%",N35*30%,IF(AA35="국비50%, 시도비50%",N35*50%,IF(AA35="시도비50%, 시군구비50%",N35*0%,IF(AA35="국비30%, 시도비35%, 시군구비35%",N35*30%))))))))</f>
        <v>4520160</v>
      </c>
      <c r="R35" s="139">
        <f>IF(AA35="국비100%",N35*0%,IF(AA35="시도비100%",N35*100%,IF(AA35="시군구비100%",N35*0%,IF(AA35="국비30%, 시도비70%",N35*70%,IF(AA35="국비30%, 시도비20%, 시군구비50%",N35*20%,IF(AA35="국비50%, 시도비50%",N35*50%,IF(AA35="시도비50%, 시군구비50%",N35*50%,IF(AA35="국비30%, 시도비35%, 시군구비35%",N35*35%))))))))</f>
        <v>10547040</v>
      </c>
      <c r="S35" s="139">
        <f>IF(AA35="국비100%",N35*0%,IF(AA35="시도비100%",N35*0%,IF(AA35="시군구비100%",N35*100%,IF(AA35="국비30%, 시도비70%",N35*0%,IF(AA35="국비30%, 시도비20%, 시군구비50%",N35*50%,IF(AA35="국비50%, 시도비50%",N35*0%,IF(AA35="시도비50%, 시군구비50%",N35*50%,IF(AA35="국비30%, 시도비35%, 시군구비35%",N35*35%))))))))</f>
        <v>0</v>
      </c>
      <c r="T35" s="139">
        <f>IF(AA35="기타보조금",N35*100%,N35*0%)</f>
        <v>0</v>
      </c>
      <c r="U35" s="139">
        <f>SUM(Q35:T35)</f>
        <v>15067200</v>
      </c>
      <c r="V35" s="139">
        <f>IF(AA35="자부담",N35*100%,N35*0%)</f>
        <v>0</v>
      </c>
      <c r="W35" s="139">
        <f>IF(AA35="후원금",N35*100%,N35*0%)</f>
        <v>0</v>
      </c>
      <c r="X35" s="139">
        <f>IF(AA35="수익사업",N35*100%,N35*0%)</f>
        <v>0</v>
      </c>
      <c r="Y35" s="162">
        <f>SUM(U35:X35)</f>
        <v>15067200</v>
      </c>
      <c r="Z35" s="178" t="s">
        <v>105</v>
      </c>
      <c r="AA35" s="159" t="s">
        <v>49</v>
      </c>
      <c r="AB35" s="159" t="s">
        <v>12</v>
      </c>
      <c r="AC35" s="458" t="s">
        <v>665</v>
      </c>
    </row>
    <row r="36" spans="1:29" ht="20.100000000000001" customHeight="1" x14ac:dyDescent="0.15">
      <c r="A36" s="395"/>
      <c r="B36" s="395"/>
      <c r="C36" s="395"/>
      <c r="D36" s="14"/>
      <c r="E36" s="14"/>
      <c r="F36" s="25"/>
      <c r="G36" s="2"/>
      <c r="H36" s="357">
        <v>1913400</v>
      </c>
      <c r="I36" s="26" t="s">
        <v>2</v>
      </c>
      <c r="J36" s="27">
        <v>4</v>
      </c>
      <c r="K36" s="26" t="s">
        <v>2</v>
      </c>
      <c r="L36" s="283">
        <v>1</v>
      </c>
      <c r="M36" s="28" t="s">
        <v>1</v>
      </c>
      <c r="N36" s="157">
        <f>ROUNDUP(H36*J36*L36, -1)</f>
        <v>7653600</v>
      </c>
      <c r="O36" s="14"/>
      <c r="P36" s="466">
        <f>N36-O36</f>
        <v>7653600</v>
      </c>
      <c r="Q36" s="139">
        <f>IF(AA36="국비100%",N36*100%,IF(AA36="시도비100%",N36*0%,IF(AA36="시군구비100%",N36*0%,IF(AA36="국비30%, 시도비70%",N36*30%,IF(AA36="국비30%, 시도비20%, 시군구비50%",N36*30%,IF(AA36="국비50%, 시도비50%",N36*50%,IF(AA36="시도비50%, 시군구비50%",N36*0%,IF(AA36="국비30%, 시도비35%, 시군구비35%",N36*30%))))))))</f>
        <v>2296080</v>
      </c>
      <c r="R36" s="139">
        <f>IF(AA36="국비100%",N36*0%,IF(AA36="시도비100%",N36*100%,IF(AA36="시군구비100%",N36*0%,IF(AA36="국비30%, 시도비70%",N36*70%,IF(AA36="국비30%, 시도비20%, 시군구비50%",N36*20%,IF(AA36="국비50%, 시도비50%",N36*50%,IF(AA36="시도비50%, 시군구비50%",N36*50%,IF(AA36="국비30%, 시도비35%, 시군구비35%",N36*35%))))))))</f>
        <v>5357520</v>
      </c>
      <c r="S36" s="139">
        <f>IF(AA36="국비100%",N36*0%,IF(AA36="시도비100%",N36*0%,IF(AA36="시군구비100%",N36*100%,IF(AA36="국비30%, 시도비70%",N36*0%,IF(AA36="국비30%, 시도비20%, 시군구비50%",N36*50%,IF(AA36="국비50%, 시도비50%",N36*0%,IF(AA36="시도비50%, 시군구비50%",N36*50%,IF(AA36="국비30%, 시도비35%, 시군구비35%",N36*35%))))))))</f>
        <v>0</v>
      </c>
      <c r="T36" s="139">
        <f>IF(AA36="기타보조금",N36*100%,N36*0%)</f>
        <v>0</v>
      </c>
      <c r="U36" s="139">
        <f>SUM(Q36:T36)</f>
        <v>7653600</v>
      </c>
      <c r="V36" s="139">
        <f>IF(AA36="자부담",N36*100%,N36*0%)</f>
        <v>0</v>
      </c>
      <c r="W36" s="139">
        <f>IF(AA36="후원금",N36*100%,N36*0%)</f>
        <v>0</v>
      </c>
      <c r="X36" s="139">
        <f>IF(AA36="수익사업",N36*100%,N36*0%)</f>
        <v>0</v>
      </c>
      <c r="Y36" s="162">
        <f>SUM(U36:X36)</f>
        <v>7653600</v>
      </c>
      <c r="Z36" s="178" t="s">
        <v>105</v>
      </c>
      <c r="AA36" s="159" t="s">
        <v>49</v>
      </c>
      <c r="AB36" s="159" t="s">
        <v>12</v>
      </c>
      <c r="AC36" s="458" t="s">
        <v>665</v>
      </c>
    </row>
    <row r="37" spans="1:29" ht="20.100000000000001" customHeight="1" x14ac:dyDescent="0.15">
      <c r="A37" s="395"/>
      <c r="B37" s="395"/>
      <c r="C37" s="395"/>
      <c r="D37" s="14"/>
      <c r="E37" s="14"/>
      <c r="F37" s="25"/>
      <c r="G37" s="8" t="s">
        <v>282</v>
      </c>
      <c r="H37" s="357"/>
      <c r="I37" s="297"/>
      <c r="J37" s="323"/>
      <c r="K37" s="297"/>
      <c r="L37" s="323"/>
      <c r="M37" s="323"/>
      <c r="N37" s="625"/>
      <c r="O37" s="466"/>
      <c r="P37" s="466"/>
      <c r="Q37" s="139"/>
      <c r="R37" s="139"/>
      <c r="S37" s="139"/>
      <c r="T37" s="139"/>
      <c r="U37" s="139"/>
      <c r="V37" s="139"/>
      <c r="W37" s="139"/>
      <c r="X37" s="139"/>
      <c r="Y37" s="529"/>
      <c r="Z37" s="159" t="s">
        <v>51</v>
      </c>
      <c r="AA37" s="159" t="s">
        <v>49</v>
      </c>
      <c r="AB37" s="159" t="s">
        <v>12</v>
      </c>
      <c r="AC37" s="458" t="s">
        <v>666</v>
      </c>
    </row>
    <row r="38" spans="1:29" ht="20.100000000000001" customHeight="1" x14ac:dyDescent="0.15">
      <c r="A38" s="395"/>
      <c r="B38" s="395"/>
      <c r="C38" s="395"/>
      <c r="D38" s="14"/>
      <c r="E38" s="14"/>
      <c r="F38" s="25"/>
      <c r="G38" s="2" t="s">
        <v>558</v>
      </c>
      <c r="H38" s="357">
        <v>1971800</v>
      </c>
      <c r="I38" s="76" t="s">
        <v>2</v>
      </c>
      <c r="J38" s="27">
        <v>5</v>
      </c>
      <c r="K38" s="79" t="s">
        <v>2</v>
      </c>
      <c r="L38" s="46">
        <v>1</v>
      </c>
      <c r="M38" s="283" t="s">
        <v>3</v>
      </c>
      <c r="N38" s="157">
        <f>SUM(H38*J38*L38)</f>
        <v>9859000</v>
      </c>
      <c r="O38" s="14"/>
      <c r="P38" s="466">
        <f>N38-O38</f>
        <v>9859000</v>
      </c>
      <c r="Q38" s="139">
        <f>IF(AA38="국비100%",N38*100%,IF(AA38="시도비100%",N38*0%,IF(AA38="시군구비100%",N38*0%,IF(AA38="국비30%, 시도비70%",N38*30%,IF(AA38="국비50%, 시도비50%",N38*50%,IF(AA38="시도비50%, 시군구비50%",N38*0%,IF(AA38="국비30%, 시도비35%, 시군구비35%",N38*30%)))))))</f>
        <v>2957700</v>
      </c>
      <c r="R38" s="139">
        <f>IF(AA38="국비100%",N38*0%,IF(AA38="시도비100%",N38*100%,IF(AA38="시군구비100%",N38*0%,IF(AA38="국비30%, 시도비70%",N38*70%,IF(AA38="국비50%, 시도비50%",N38*50%,IF(AA38="시도비50%, 시군구비50%",N38*50%,IF(AA38="국비30%, 시도비35%, 시군구비35%",N38*35%)))))))</f>
        <v>6901300</v>
      </c>
      <c r="S38" s="139">
        <f>IF(AA38="국비100%",N38*0%,IF(AA38="시도비100%",N38*0%,IF(AA38="시군구비100%",N38*100%,IF(AA38="국비30%, 시도비70%",N38*0%,IF(AA38="국비50%, 시도비50%",N38*0%,IF(AA38="시도비50%, 시군구비50%",N38*50%,IF(AA38="국비30%, 시도비35%, 시군구비35%",N38*35%)))))))</f>
        <v>0</v>
      </c>
      <c r="T38" s="139">
        <f>IF(AA38="기타보조금",N38*100%,N38*0%)</f>
        <v>0</v>
      </c>
      <c r="U38" s="139">
        <f>SUM(Q38:T38)</f>
        <v>9859000</v>
      </c>
      <c r="V38" s="139">
        <f>IF(AA38="자부담",N38*100%,N38*0%)</f>
        <v>0</v>
      </c>
      <c r="W38" s="139">
        <f>IF(AA38="후원금",N38*100%,N38*0%)</f>
        <v>0</v>
      </c>
      <c r="X38" s="139">
        <f>IF(AA38="수익사업",N38*100%,N38*0%)</f>
        <v>0</v>
      </c>
      <c r="Y38" s="529">
        <f>SUM(U38:X38)</f>
        <v>9859000</v>
      </c>
      <c r="Z38" s="159" t="s">
        <v>51</v>
      </c>
      <c r="AA38" s="159" t="s">
        <v>49</v>
      </c>
      <c r="AB38" s="159" t="s">
        <v>12</v>
      </c>
      <c r="AC38" s="458" t="s">
        <v>666</v>
      </c>
    </row>
    <row r="39" spans="1:29" ht="20.100000000000001" customHeight="1" x14ac:dyDescent="0.15">
      <c r="A39" s="395"/>
      <c r="B39" s="395"/>
      <c r="C39" s="395"/>
      <c r="D39" s="14"/>
      <c r="E39" s="14"/>
      <c r="F39" s="25"/>
      <c r="G39" s="2" t="s">
        <v>557</v>
      </c>
      <c r="H39" s="357">
        <v>2041800</v>
      </c>
      <c r="I39" s="76" t="s">
        <v>2</v>
      </c>
      <c r="J39" s="27">
        <v>7</v>
      </c>
      <c r="K39" s="79" t="s">
        <v>2</v>
      </c>
      <c r="L39" s="46">
        <v>1</v>
      </c>
      <c r="M39" s="283" t="s">
        <v>3</v>
      </c>
      <c r="N39" s="157">
        <f>SUM(H39*J39*L39)</f>
        <v>14292600</v>
      </c>
      <c r="O39" s="14"/>
      <c r="P39" s="466">
        <f>N39-O39</f>
        <v>14292600</v>
      </c>
      <c r="Q39" s="139">
        <f>IF(AA39="국비100%",N39*100%,IF(AA39="시도비100%",N39*0%,IF(AA39="시군구비100%",N39*0%,IF(AA39="국비30%, 시도비70%",N39*30%,IF(AA39="국비50%, 시도비50%",N39*50%,IF(AA39="시도비50%, 시군구비50%",N39*0%,IF(AA39="국비30%, 시도비35%, 시군구비35%",N39*30%)))))))</f>
        <v>4287780</v>
      </c>
      <c r="R39" s="139">
        <f>IF(AA39="국비100%",N39*0%,IF(AA39="시도비100%",N39*100%,IF(AA39="시군구비100%",N39*0%,IF(AA39="국비30%, 시도비70%",N39*70%,IF(AA39="국비50%, 시도비50%",N39*50%,IF(AA39="시도비50%, 시군구비50%",N39*50%,IF(AA39="국비30%, 시도비35%, 시군구비35%",N39*35%)))))))</f>
        <v>10004820</v>
      </c>
      <c r="S39" s="139">
        <f>IF(AA39="국비100%",N39*0%,IF(AA39="시도비100%",N39*0%,IF(AA39="시군구비100%",N39*100%,IF(AA39="국비30%, 시도비70%",N39*0%,IF(AA39="국비50%, 시도비50%",N39*0%,IF(AA39="시도비50%, 시군구비50%",N39*50%,IF(AA39="국비30%, 시도비35%, 시군구비35%",N39*35%)))))))</f>
        <v>0</v>
      </c>
      <c r="T39" s="139">
        <f>IF(AA39="기타보조금",N39*100%,N39*0%)</f>
        <v>0</v>
      </c>
      <c r="U39" s="139">
        <f>SUM(Q39:T39)</f>
        <v>14292600</v>
      </c>
      <c r="V39" s="139">
        <f>IF(AA39="자부담",N39*100%,N39*0%)</f>
        <v>0</v>
      </c>
      <c r="W39" s="139">
        <f>IF(AA39="후원금",N39*100%,N39*0%)</f>
        <v>0</v>
      </c>
      <c r="X39" s="139">
        <f>IF(AA39="수익사업",N39*100%,N39*0%)</f>
        <v>0</v>
      </c>
      <c r="Y39" s="529">
        <f>SUM(U39:X39)</f>
        <v>14292600</v>
      </c>
      <c r="Z39" s="159" t="s">
        <v>51</v>
      </c>
      <c r="AA39" s="159" t="s">
        <v>49</v>
      </c>
      <c r="AB39" s="159" t="s">
        <v>12</v>
      </c>
      <c r="AC39" s="458" t="s">
        <v>666</v>
      </c>
    </row>
    <row r="40" spans="1:29" ht="20.100000000000001" customHeight="1" x14ac:dyDescent="0.15">
      <c r="A40" s="395"/>
      <c r="B40" s="395"/>
      <c r="C40" s="395"/>
      <c r="D40" s="14"/>
      <c r="E40" s="14"/>
      <c r="F40" s="25"/>
      <c r="G40" s="8" t="s">
        <v>283</v>
      </c>
      <c r="H40" s="357"/>
      <c r="I40" s="297"/>
      <c r="J40" s="323"/>
      <c r="K40" s="297"/>
      <c r="L40" s="323"/>
      <c r="M40" s="323"/>
      <c r="N40" s="290"/>
      <c r="O40" s="466"/>
      <c r="P40" s="466"/>
      <c r="Q40" s="139"/>
      <c r="R40" s="139"/>
      <c r="S40" s="139"/>
      <c r="T40" s="139"/>
      <c r="U40" s="139"/>
      <c r="V40" s="139"/>
      <c r="W40" s="139"/>
      <c r="X40" s="139"/>
      <c r="Y40" s="529"/>
      <c r="Z40" s="159" t="s">
        <v>40</v>
      </c>
      <c r="AA40" s="159" t="s">
        <v>131</v>
      </c>
      <c r="AB40" s="159" t="s">
        <v>12</v>
      </c>
      <c r="AC40" s="458" t="s">
        <v>666</v>
      </c>
    </row>
    <row r="41" spans="1:29" ht="20.100000000000001" customHeight="1" x14ac:dyDescent="0.15">
      <c r="A41" s="395"/>
      <c r="B41" s="395"/>
      <c r="C41" s="395"/>
      <c r="D41" s="14"/>
      <c r="E41" s="14"/>
      <c r="F41" s="25"/>
      <c r="G41" s="2" t="s">
        <v>429</v>
      </c>
      <c r="H41" s="357">
        <v>1800000</v>
      </c>
      <c r="I41" s="67" t="s">
        <v>0</v>
      </c>
      <c r="J41" s="27">
        <v>12</v>
      </c>
      <c r="K41" s="67" t="s">
        <v>0</v>
      </c>
      <c r="L41" s="283">
        <v>1</v>
      </c>
      <c r="M41" s="28" t="s">
        <v>1</v>
      </c>
      <c r="N41" s="141">
        <f>SUM(H41*J41*L41)</f>
        <v>21600000</v>
      </c>
      <c r="O41" s="139"/>
      <c r="P41" s="466">
        <f>N41-O41</f>
        <v>21600000</v>
      </c>
      <c r="Q41" s="139">
        <f>IF(AA41="국비100%",N41*100%,IF(AA41="시도비100%",N41*0%,IF(AA41="시군구비100%",N41*0%,IF(AA41="국비30%, 시도비70%",N41*30%,IF(AA41="국비50%, 시도비50%",N41*50%,IF(AA41="시도비50%, 시군구비50%",N41*0%,IF(AA41="국비30%, 시도비35%, 시군구비35%",N41*30%)))))))</f>
        <v>6480000</v>
      </c>
      <c r="R41" s="139">
        <f>IF(AA41="국비100%",N41*0%,IF(AA41="시도비100%",N41*100%,IF(AA41="시군구비100%",N41*0%,IF(AA41="국비30%, 시도비70%",N41*70%,IF(AA41="국비50%, 시도비50%",N41*50%,IF(AA41="시도비50%, 시군구비50%",N41*50%,IF(AA41="국비30%, 시도비35%, 시군구비35%",N41*35%)))))))</f>
        <v>15119999.999999998</v>
      </c>
      <c r="S41" s="139">
        <f>IF(AA41="국비100%",N41*0%,IF(AA41="시도비100%",N41*0%,IF(AA41="시군구비100%",N41*100%,IF(AA41="국비30%, 시도비70%",N41*0%,IF(AA41="국비50%, 시도비50%",N41*0%,IF(AA41="시도비50%, 시군구비50%",N41*50%,IF(AA41="국비30%, 시도비35%, 시군구비35%",N41*35%)))))))</f>
        <v>0</v>
      </c>
      <c r="T41" s="139">
        <f>IF(AA41="기타보조금",N41*100%,N41*0%)</f>
        <v>0</v>
      </c>
      <c r="U41" s="139">
        <f>SUM(Q41:T41)</f>
        <v>21600000</v>
      </c>
      <c r="V41" s="139">
        <f>IF(AA41="자부담",N41*100%,N41*0%)</f>
        <v>0</v>
      </c>
      <c r="W41" s="139">
        <f>IF(AA41="후원금",N41*100%,N41*0%)</f>
        <v>0</v>
      </c>
      <c r="X41" s="139">
        <f>IF(AA41="수익사업",N41*100%,N41*0%)</f>
        <v>0</v>
      </c>
      <c r="Y41" s="529">
        <f>SUM(U41:X41)</f>
        <v>21600000</v>
      </c>
      <c r="Z41" s="159" t="s">
        <v>40</v>
      </c>
      <c r="AA41" s="159" t="s">
        <v>131</v>
      </c>
      <c r="AB41" s="159" t="s">
        <v>12</v>
      </c>
      <c r="AC41" s="458" t="s">
        <v>666</v>
      </c>
    </row>
    <row r="42" spans="1:29" ht="20.100000000000001" customHeight="1" x14ac:dyDescent="0.15">
      <c r="A42" s="395"/>
      <c r="B42" s="395"/>
      <c r="C42" s="395"/>
      <c r="D42" s="14"/>
      <c r="E42" s="14"/>
      <c r="F42" s="25"/>
      <c r="G42" s="8" t="s">
        <v>284</v>
      </c>
      <c r="H42" s="357"/>
      <c r="I42" s="297"/>
      <c r="J42" s="323"/>
      <c r="K42" s="297"/>
      <c r="L42" s="323"/>
      <c r="M42" s="323"/>
      <c r="N42" s="290"/>
      <c r="O42" s="466"/>
      <c r="P42" s="466"/>
      <c r="Q42" s="139"/>
      <c r="R42" s="139"/>
      <c r="S42" s="139"/>
      <c r="T42" s="139"/>
      <c r="U42" s="139"/>
      <c r="V42" s="139"/>
      <c r="W42" s="139"/>
      <c r="X42" s="139"/>
      <c r="Y42" s="529"/>
      <c r="Z42" s="159" t="s">
        <v>52</v>
      </c>
      <c r="AA42" s="159" t="s">
        <v>131</v>
      </c>
      <c r="AB42" s="159" t="s">
        <v>12</v>
      </c>
      <c r="AC42" s="458" t="s">
        <v>666</v>
      </c>
    </row>
    <row r="43" spans="1:29" ht="20.100000000000001" customHeight="1" x14ac:dyDescent="0.15">
      <c r="A43" s="395"/>
      <c r="B43" s="395"/>
      <c r="C43" s="395"/>
      <c r="D43" s="14"/>
      <c r="E43" s="14"/>
      <c r="F43" s="25"/>
      <c r="G43" s="8" t="s">
        <v>430</v>
      </c>
      <c r="H43" s="357">
        <v>2041800</v>
      </c>
      <c r="I43" s="67" t="s">
        <v>0</v>
      </c>
      <c r="J43" s="27">
        <v>12</v>
      </c>
      <c r="K43" s="67" t="s">
        <v>0</v>
      </c>
      <c r="L43" s="283">
        <v>1</v>
      </c>
      <c r="M43" s="28" t="s">
        <v>1</v>
      </c>
      <c r="N43" s="141">
        <f>SUM(H43*J43*L43)</f>
        <v>24501600</v>
      </c>
      <c r="O43" s="139"/>
      <c r="P43" s="466">
        <f>N43-O43</f>
        <v>24501600</v>
      </c>
      <c r="Q43" s="139">
        <f>IF(AA43="국비100%",N43*100%,IF(AA43="시도비100%",N43*0%,IF(AA43="시군구비100%",N43*0%,IF(AA43="국비30%, 시도비70%",N43*30%,IF(AA43="국비50%, 시도비50%",N43*50%,IF(AA43="시도비50%, 시군구비50%",N43*0%,IF(AA43="국비30%, 시도비35%, 시군구비35%",N43*30%)))))))</f>
        <v>7350480</v>
      </c>
      <c r="R43" s="139">
        <f>IF(AA43="국비100%",N43*0%,IF(AA43="시도비100%",N43*100%,IF(AA43="시군구비100%",N43*0%,IF(AA43="국비30%, 시도비70%",N43*70%,IF(AA43="국비50%, 시도비50%",N43*50%,IF(AA43="시도비50%, 시군구비50%",N43*50%,IF(AA43="국비30%, 시도비35%, 시군구비35%",N43*35%)))))))</f>
        <v>17151120</v>
      </c>
      <c r="S43" s="139">
        <f>IF(AA43="국비100%",N43*0%,IF(AA43="시도비100%",N43*0%,IF(AA43="시군구비100%",N43*100%,IF(AA43="국비30%, 시도비70%",N43*0%,IF(AA43="국비50%, 시도비50%",N43*0%,IF(AA43="시도비50%, 시군구비50%",N43*50%,IF(AA43="국비30%, 시도비35%, 시군구비35%",N43*35%)))))))</f>
        <v>0</v>
      </c>
      <c r="T43" s="139">
        <f>IF(AA43="기타보조금",N43*100%,N43*0%)</f>
        <v>0</v>
      </c>
      <c r="U43" s="139">
        <f>SUM(Q43:T43)</f>
        <v>24501600</v>
      </c>
      <c r="V43" s="139">
        <f>IF(AA43="자부담",N43*100%,N43*0%)</f>
        <v>0</v>
      </c>
      <c r="W43" s="139">
        <f>IF(AA43="후원금",N43*100%,N43*0%)</f>
        <v>0</v>
      </c>
      <c r="X43" s="139">
        <f>IF(AA43="수익사업",N43*100%,N43*0%)</f>
        <v>0</v>
      </c>
      <c r="Y43" s="529">
        <f>SUM(U43:X43)</f>
        <v>24501600</v>
      </c>
      <c r="Z43" s="159" t="s">
        <v>52</v>
      </c>
      <c r="AA43" s="159" t="s">
        <v>131</v>
      </c>
      <c r="AB43" s="159" t="s">
        <v>12</v>
      </c>
      <c r="AC43" s="458" t="s">
        <v>666</v>
      </c>
    </row>
    <row r="44" spans="1:29" ht="20.100000000000001" customHeight="1" x14ac:dyDescent="0.15">
      <c r="A44" s="395"/>
      <c r="B44" s="395"/>
      <c r="C44" s="395"/>
      <c r="D44" s="14"/>
      <c r="E44" s="14"/>
      <c r="F44" s="25"/>
      <c r="G44" s="8" t="s">
        <v>431</v>
      </c>
      <c r="H44" s="357">
        <v>1901800</v>
      </c>
      <c r="I44" s="67" t="s">
        <v>0</v>
      </c>
      <c r="J44" s="27">
        <v>2</v>
      </c>
      <c r="K44" s="67" t="s">
        <v>0</v>
      </c>
      <c r="L44" s="283">
        <v>1</v>
      </c>
      <c r="M44" s="28" t="s">
        <v>1</v>
      </c>
      <c r="N44" s="141">
        <f>SUM(H44*J44*L44)</f>
        <v>3803600</v>
      </c>
      <c r="O44" s="139"/>
      <c r="P44" s="466">
        <f>N44-O44</f>
        <v>3803600</v>
      </c>
      <c r="Q44" s="139">
        <f>IF(AA44="국비100%",N44*100%,IF(AA44="시도비100%",N44*0%,IF(AA44="시군구비100%",N44*0%,IF(AA44="국비30%, 시도비70%",N44*30%,IF(AA44="국비50%, 시도비50%",N44*50%,IF(AA44="시도비50%, 시군구비50%",N44*0%,IF(AA44="국비30%, 시도비35%, 시군구비35%",N44*30%)))))))</f>
        <v>1141080</v>
      </c>
      <c r="R44" s="139">
        <f>IF(AA44="국비100%",N44*0%,IF(AA44="시도비100%",N44*100%,IF(AA44="시군구비100%",N44*0%,IF(AA44="국비30%, 시도비70%",N44*70%,IF(AA44="국비50%, 시도비50%",N44*50%,IF(AA44="시도비50%, 시군구비50%",N44*50%,IF(AA44="국비30%, 시도비35%, 시군구비35%",N44*35%)))))))</f>
        <v>2662520</v>
      </c>
      <c r="S44" s="139">
        <f>IF(AA44="국비100%",N44*0%,IF(AA44="시도비100%",N44*0%,IF(AA44="시군구비100%",N44*100%,IF(AA44="국비30%, 시도비70%",N44*0%,IF(AA44="국비50%, 시도비50%",N44*0%,IF(AA44="시도비50%, 시군구비50%",N44*50%,IF(AA44="국비30%, 시도비35%, 시군구비35%",N44*35%)))))))</f>
        <v>0</v>
      </c>
      <c r="T44" s="139">
        <f>IF(AA44="기타보조금",N44*100%,N44*0%)</f>
        <v>0</v>
      </c>
      <c r="U44" s="139">
        <f>SUM(Q44:T44)</f>
        <v>3803600</v>
      </c>
      <c r="V44" s="139">
        <f>IF(AA44="자부담",N44*100%,N44*0%)</f>
        <v>0</v>
      </c>
      <c r="W44" s="139">
        <f>IF(AA44="후원금",N44*100%,N44*0%)</f>
        <v>0</v>
      </c>
      <c r="X44" s="139">
        <f>IF(AA44="수익사업",N44*100%,N44*0%)</f>
        <v>0</v>
      </c>
      <c r="Y44" s="529">
        <f>SUM(U44:X44)</f>
        <v>3803600</v>
      </c>
      <c r="Z44" s="159" t="s">
        <v>52</v>
      </c>
      <c r="AA44" s="159" t="s">
        <v>131</v>
      </c>
      <c r="AB44" s="159" t="s">
        <v>12</v>
      </c>
      <c r="AC44" s="458" t="s">
        <v>666</v>
      </c>
    </row>
    <row r="45" spans="1:29" ht="20.100000000000001" customHeight="1" x14ac:dyDescent="0.15">
      <c r="A45" s="395"/>
      <c r="B45" s="395"/>
      <c r="C45" s="395"/>
      <c r="D45" s="14"/>
      <c r="E45" s="14"/>
      <c r="F45" s="25"/>
      <c r="G45" s="8" t="s">
        <v>556</v>
      </c>
      <c r="H45" s="357">
        <v>1971800</v>
      </c>
      <c r="I45" s="67" t="s">
        <v>0</v>
      </c>
      <c r="J45" s="27">
        <v>10</v>
      </c>
      <c r="K45" s="67" t="s">
        <v>0</v>
      </c>
      <c r="L45" s="283">
        <v>1</v>
      </c>
      <c r="M45" s="28" t="s">
        <v>1</v>
      </c>
      <c r="N45" s="141">
        <f>SUM(H45*J45*L45)</f>
        <v>19718000</v>
      </c>
      <c r="O45" s="139"/>
      <c r="P45" s="466">
        <f>N45-O45</f>
        <v>19718000</v>
      </c>
      <c r="Q45" s="139">
        <f>IF(AA45="국비100%",N45*100%,IF(AA45="시도비100%",N45*0%,IF(AA45="시군구비100%",N45*0%,IF(AA45="국비30%, 시도비70%",N45*30%,IF(AA45="국비50%, 시도비50%",N45*50%,IF(AA45="시도비50%, 시군구비50%",N45*0%,IF(AA45="국비30%, 시도비35%, 시군구비35%",N45*30%)))))))</f>
        <v>5915400</v>
      </c>
      <c r="R45" s="139">
        <f>IF(AA45="국비100%",N45*0%,IF(AA45="시도비100%",N45*100%,IF(AA45="시군구비100%",N45*0%,IF(AA45="국비30%, 시도비70%",N45*70%,IF(AA45="국비50%, 시도비50%",N45*50%,IF(AA45="시도비50%, 시군구비50%",N45*50%,IF(AA45="국비30%, 시도비35%, 시군구비35%",N45*35%)))))))</f>
        <v>13802600</v>
      </c>
      <c r="S45" s="139">
        <f>IF(AA45="국비100%",N45*0%,IF(AA45="시도비100%",N45*0%,IF(AA45="시군구비100%",N45*100%,IF(AA45="국비30%, 시도비70%",N45*0%,IF(AA45="국비50%, 시도비50%",N45*0%,IF(AA45="시도비50%, 시군구비50%",N45*50%,IF(AA45="국비30%, 시도비35%, 시군구비35%",N45*35%)))))))</f>
        <v>0</v>
      </c>
      <c r="T45" s="139">
        <f>IF(AA45="기타보조금",N45*100%,N45*0%)</f>
        <v>0</v>
      </c>
      <c r="U45" s="139">
        <f>SUM(Q45:T45)</f>
        <v>19718000</v>
      </c>
      <c r="V45" s="139">
        <f>IF(AA45="자부담",N45*100%,N45*0%)</f>
        <v>0</v>
      </c>
      <c r="W45" s="139">
        <f>IF(AA45="후원금",N45*100%,N45*0%)</f>
        <v>0</v>
      </c>
      <c r="X45" s="139">
        <f>IF(AA45="수익사업",N45*100%,N45*0%)</f>
        <v>0</v>
      </c>
      <c r="Y45" s="529">
        <f>SUM(U45:X45)</f>
        <v>19718000</v>
      </c>
      <c r="Z45" s="159" t="s">
        <v>52</v>
      </c>
      <c r="AA45" s="159" t="s">
        <v>131</v>
      </c>
      <c r="AB45" s="159" t="s">
        <v>12</v>
      </c>
      <c r="AC45" s="458" t="s">
        <v>666</v>
      </c>
    </row>
    <row r="46" spans="1:29" ht="20.100000000000001" customHeight="1" x14ac:dyDescent="0.15">
      <c r="A46" s="395"/>
      <c r="B46" s="395"/>
      <c r="C46" s="395"/>
      <c r="D46" s="14"/>
      <c r="E46" s="14"/>
      <c r="F46" s="25"/>
      <c r="G46" s="8" t="s">
        <v>285</v>
      </c>
      <c r="H46" s="357"/>
      <c r="I46" s="297"/>
      <c r="J46" s="323"/>
      <c r="K46" s="297"/>
      <c r="L46" s="323"/>
      <c r="M46" s="323"/>
      <c r="N46" s="290"/>
      <c r="O46" s="466"/>
      <c r="P46" s="466"/>
      <c r="Q46" s="139"/>
      <c r="R46" s="139"/>
      <c r="S46" s="139"/>
      <c r="T46" s="139"/>
      <c r="U46" s="139"/>
      <c r="V46" s="139"/>
      <c r="W46" s="139"/>
      <c r="X46" s="139"/>
      <c r="Y46" s="529"/>
      <c r="Z46" s="159" t="s">
        <v>53</v>
      </c>
      <c r="AA46" s="159" t="s">
        <v>131</v>
      </c>
      <c r="AB46" s="159" t="s">
        <v>12</v>
      </c>
      <c r="AC46" s="458" t="s">
        <v>666</v>
      </c>
    </row>
    <row r="47" spans="1:29" ht="20.100000000000001" customHeight="1" x14ac:dyDescent="0.15">
      <c r="A47" s="395"/>
      <c r="B47" s="395"/>
      <c r="C47" s="395"/>
      <c r="D47" s="14"/>
      <c r="E47" s="14"/>
      <c r="F47" s="25"/>
      <c r="G47" s="2" t="s">
        <v>432</v>
      </c>
      <c r="H47" s="357">
        <v>1800000</v>
      </c>
      <c r="I47" s="67" t="s">
        <v>0</v>
      </c>
      <c r="J47" s="27">
        <v>6</v>
      </c>
      <c r="K47" s="67" t="s">
        <v>0</v>
      </c>
      <c r="L47" s="283">
        <v>1</v>
      </c>
      <c r="M47" s="28" t="s">
        <v>1</v>
      </c>
      <c r="N47" s="141">
        <f>SUM(H47*J47*L47)</f>
        <v>10800000</v>
      </c>
      <c r="O47" s="139"/>
      <c r="P47" s="466">
        <f>N47-O47</f>
        <v>10800000</v>
      </c>
      <c r="Q47" s="139">
        <f>IF(AA47="국비100%",N47*100%,IF(AA47="시도비100%",N47*0%,IF(AA47="시군구비100%",N47*0%,IF(AA47="국비30%, 시도비70%",N47*30%,IF(AA47="국비50%, 시도비50%",N47*50%,IF(AA47="시도비50%, 시군구비50%",N47*0%,IF(AA47="국비30%, 시도비35%, 시군구비35%",N47*30%)))))))</f>
        <v>3240000</v>
      </c>
      <c r="R47" s="139">
        <f>IF(AA47="국비100%",N47*0%,IF(AA47="시도비100%",N47*100%,IF(AA47="시군구비100%",N47*0%,IF(AA47="국비30%, 시도비70%",N47*70%,IF(AA47="국비50%, 시도비50%",N47*50%,IF(AA47="시도비50%, 시군구비50%",N47*50%,IF(AA47="국비30%, 시도비35%, 시군구비35%",N47*35%)))))))</f>
        <v>7559999.9999999991</v>
      </c>
      <c r="S47" s="139">
        <f>IF(AA47="국비100%",N47*0%,IF(AA47="시도비100%",N47*0%,IF(AA47="시군구비100%",N47*100%,IF(AA47="국비30%, 시도비70%",N47*0%,IF(AA47="국비50%, 시도비50%",N47*0%,IF(AA47="시도비50%, 시군구비50%",N47*50%,IF(AA47="국비30%, 시도비35%, 시군구비35%",N47*35%)))))))</f>
        <v>0</v>
      </c>
      <c r="T47" s="139">
        <f>IF(AA47="기타보조금",N47*100%,N47*0%)</f>
        <v>0</v>
      </c>
      <c r="U47" s="139">
        <f>SUM(Q47:T47)</f>
        <v>10800000</v>
      </c>
      <c r="V47" s="139">
        <f>IF(AA47="자부담",N47*100%,N47*0%)</f>
        <v>0</v>
      </c>
      <c r="W47" s="139">
        <f>IF(AA47="후원금",N47*100%,N47*0%)</f>
        <v>0</v>
      </c>
      <c r="X47" s="139">
        <f>IF(AA47="수익사업",N47*100%,N47*0%)</f>
        <v>0</v>
      </c>
      <c r="Y47" s="529">
        <f>SUM(U47:X47)</f>
        <v>10800000</v>
      </c>
      <c r="Z47" s="159" t="s">
        <v>53</v>
      </c>
      <c r="AA47" s="159" t="s">
        <v>131</v>
      </c>
      <c r="AB47" s="159" t="s">
        <v>12</v>
      </c>
      <c r="AC47" s="458" t="s">
        <v>666</v>
      </c>
    </row>
    <row r="48" spans="1:29" ht="20.100000000000001" customHeight="1" x14ac:dyDescent="0.15">
      <c r="A48" s="395"/>
      <c r="B48" s="395"/>
      <c r="C48" s="395"/>
      <c r="D48" s="14"/>
      <c r="E48" s="14"/>
      <c r="F48" s="25"/>
      <c r="G48" s="2"/>
      <c r="H48" s="357">
        <v>116130</v>
      </c>
      <c r="I48" s="67" t="s">
        <v>0</v>
      </c>
      <c r="J48" s="27">
        <v>1</v>
      </c>
      <c r="K48" s="67" t="s">
        <v>0</v>
      </c>
      <c r="L48" s="283">
        <v>1</v>
      </c>
      <c r="M48" s="28" t="s">
        <v>1</v>
      </c>
      <c r="N48" s="141">
        <f>SUM(H48*J48*L48)</f>
        <v>116130</v>
      </c>
      <c r="O48" s="139"/>
      <c r="P48" s="466">
        <f>N48-O48</f>
        <v>116130</v>
      </c>
      <c r="Q48" s="139">
        <f>IF(AA48="국비100%",N48*100%,IF(AA48="시도비100%",N48*0%,IF(AA48="시군구비100%",N48*0%,IF(AA48="국비30%, 시도비70%",N48*30%,IF(AA48="국비50%, 시도비50%",N48*50%,IF(AA48="시도비50%, 시군구비50%",N48*0%,IF(AA48="국비30%, 시도비35%, 시군구비35%",N48*30%)))))))</f>
        <v>34839</v>
      </c>
      <c r="R48" s="139">
        <f>IF(AA48="국비100%",N48*0%,IF(AA48="시도비100%",N48*100%,IF(AA48="시군구비100%",N48*0%,IF(AA48="국비30%, 시도비70%",N48*70%,IF(AA48="국비50%, 시도비50%",N48*50%,IF(AA48="시도비50%, 시군구비50%",N48*50%,IF(AA48="국비30%, 시도비35%, 시군구비35%",N48*35%)))))))</f>
        <v>81291</v>
      </c>
      <c r="S48" s="139">
        <f>IF(AA48="국비100%",N48*0%,IF(AA48="시도비100%",N48*0%,IF(AA48="시군구비100%",N48*100%,IF(AA48="국비30%, 시도비70%",N48*0%,IF(AA48="국비50%, 시도비50%",N48*0%,IF(AA48="시도비50%, 시군구비50%",N48*50%,IF(AA48="국비30%, 시도비35%, 시군구비35%",N48*35%)))))))</f>
        <v>0</v>
      </c>
      <c r="T48" s="139">
        <f>IF(AA48="기타보조금",N48*100%,N48*0%)</f>
        <v>0</v>
      </c>
      <c r="U48" s="139">
        <f>SUM(Q48:T48)</f>
        <v>116130</v>
      </c>
      <c r="V48" s="139">
        <f>IF(AA48="자부담",N48*100%,N48*0%)</f>
        <v>0</v>
      </c>
      <c r="W48" s="139">
        <f>IF(AA48="후원금",N48*100%,N48*0%)</f>
        <v>0</v>
      </c>
      <c r="X48" s="139">
        <f>IF(AA48="수익사업",N48*100%,N48*0%)</f>
        <v>0</v>
      </c>
      <c r="Y48" s="529">
        <f>SUM(U48:X48)</f>
        <v>116130</v>
      </c>
      <c r="Z48" s="159" t="s">
        <v>53</v>
      </c>
      <c r="AA48" s="159" t="s">
        <v>131</v>
      </c>
      <c r="AB48" s="159" t="s">
        <v>12</v>
      </c>
      <c r="AC48" s="458" t="s">
        <v>666</v>
      </c>
    </row>
    <row r="49" spans="1:29" ht="20.100000000000001" customHeight="1" x14ac:dyDescent="0.15">
      <c r="A49" s="395"/>
      <c r="B49" s="395"/>
      <c r="C49" s="395"/>
      <c r="D49" s="14"/>
      <c r="E49" s="14"/>
      <c r="F49" s="25"/>
      <c r="G49" s="2"/>
      <c r="H49" s="357">
        <v>1800000</v>
      </c>
      <c r="I49" s="67" t="s">
        <v>0</v>
      </c>
      <c r="J49" s="27">
        <v>5</v>
      </c>
      <c r="K49" s="67" t="s">
        <v>0</v>
      </c>
      <c r="L49" s="283">
        <v>1</v>
      </c>
      <c r="M49" s="28" t="s">
        <v>1</v>
      </c>
      <c r="N49" s="141">
        <f>SUM(H49*J49*L49)</f>
        <v>9000000</v>
      </c>
      <c r="O49" s="139"/>
      <c r="P49" s="466">
        <f>N49-O49</f>
        <v>9000000</v>
      </c>
      <c r="Q49" s="139">
        <f>IF(AA49="국비100%",N49*100%,IF(AA49="시도비100%",N49*0%,IF(AA49="시군구비100%",N49*0%,IF(AA49="국비30%, 시도비70%",N49*30%,IF(AA49="국비50%, 시도비50%",N49*50%,IF(AA49="시도비50%, 시군구비50%",N49*0%,IF(AA49="국비30%, 시도비35%, 시군구비35%",N49*30%)))))))</f>
        <v>2700000</v>
      </c>
      <c r="R49" s="139">
        <f>IF(AA49="국비100%",N49*0%,IF(AA49="시도비100%",N49*100%,IF(AA49="시군구비100%",N49*0%,IF(AA49="국비30%, 시도비70%",N49*70%,IF(AA49="국비50%, 시도비50%",N49*50%,IF(AA49="시도비50%, 시군구비50%",N49*50%,IF(AA49="국비30%, 시도비35%, 시군구비35%",N49*35%)))))))</f>
        <v>6300000</v>
      </c>
      <c r="S49" s="139">
        <f>IF(AA49="국비100%",N49*0%,IF(AA49="시도비100%",N49*0%,IF(AA49="시군구비100%",N49*100%,IF(AA49="국비30%, 시도비70%",N49*0%,IF(AA49="국비50%, 시도비50%",N49*0%,IF(AA49="시도비50%, 시군구비50%",N49*50%,IF(AA49="국비30%, 시도비35%, 시군구비35%",N49*35%)))))))</f>
        <v>0</v>
      </c>
      <c r="T49" s="139">
        <f>IF(AA49="기타보조금",N49*100%,N49*0%)</f>
        <v>0</v>
      </c>
      <c r="U49" s="139">
        <f>SUM(Q49:T49)</f>
        <v>9000000</v>
      </c>
      <c r="V49" s="139">
        <f>IF(AA49="자부담",N49*100%,N49*0%)</f>
        <v>0</v>
      </c>
      <c r="W49" s="139">
        <f>IF(AA49="후원금",N49*100%,N49*0%)</f>
        <v>0</v>
      </c>
      <c r="X49" s="139">
        <f>IF(AA49="수익사업",N49*100%,N49*0%)</f>
        <v>0</v>
      </c>
      <c r="Y49" s="529">
        <f>SUM(U49:X49)</f>
        <v>9000000</v>
      </c>
      <c r="Z49" s="159" t="s">
        <v>53</v>
      </c>
      <c r="AA49" s="159" t="s">
        <v>131</v>
      </c>
      <c r="AB49" s="159" t="s">
        <v>12</v>
      </c>
      <c r="AC49" s="458" t="s">
        <v>666</v>
      </c>
    </row>
    <row r="50" spans="1:29" ht="20.100000000000001" customHeight="1" x14ac:dyDescent="0.15">
      <c r="A50" s="395"/>
      <c r="B50" s="395"/>
      <c r="C50" s="395"/>
      <c r="D50" s="14"/>
      <c r="E50" s="14"/>
      <c r="F50" s="25"/>
      <c r="G50" s="8" t="s">
        <v>286</v>
      </c>
      <c r="H50" s="357"/>
      <c r="I50" s="297"/>
      <c r="J50" s="323"/>
      <c r="K50" s="297"/>
      <c r="L50" s="323"/>
      <c r="M50" s="323"/>
      <c r="N50" s="290"/>
      <c r="O50" s="466"/>
      <c r="P50" s="466"/>
      <c r="Q50" s="139"/>
      <c r="R50" s="139"/>
      <c r="S50" s="139"/>
      <c r="T50" s="139"/>
      <c r="U50" s="139"/>
      <c r="V50" s="139"/>
      <c r="W50" s="139"/>
      <c r="X50" s="139"/>
      <c r="Y50" s="529"/>
      <c r="Z50" s="159" t="s">
        <v>50</v>
      </c>
      <c r="AA50" s="159" t="s">
        <v>131</v>
      </c>
      <c r="AB50" s="159" t="s">
        <v>12</v>
      </c>
      <c r="AC50" s="458" t="s">
        <v>666</v>
      </c>
    </row>
    <row r="51" spans="1:29" ht="20.100000000000001" customHeight="1" x14ac:dyDescent="0.15">
      <c r="A51" s="395"/>
      <c r="B51" s="395"/>
      <c r="C51" s="395"/>
      <c r="D51" s="14"/>
      <c r="E51" s="14"/>
      <c r="F51" s="25"/>
      <c r="G51" s="8" t="s">
        <v>605</v>
      </c>
      <c r="H51" s="357">
        <v>178880</v>
      </c>
      <c r="I51" s="67" t="s">
        <v>0</v>
      </c>
      <c r="J51" s="375">
        <v>52</v>
      </c>
      <c r="K51" s="67" t="s">
        <v>0</v>
      </c>
      <c r="L51" s="283">
        <v>7</v>
      </c>
      <c r="M51" s="28" t="s">
        <v>1</v>
      </c>
      <c r="N51" s="141">
        <f>SUM(H51*J51*L51)</f>
        <v>65112320</v>
      </c>
      <c r="O51" s="139"/>
      <c r="P51" s="466">
        <f t="shared" ref="P51:P57" si="26">N51-O51</f>
        <v>65112320</v>
      </c>
      <c r="Q51" s="139">
        <f>IF(AA51="국비100%",N51*100%,IF(AA51="시도비100%",N51*0%,IF(AA51="시군구비100%",N51*0%,IF(AA51="국비30%, 시도비70%",N51*30%,IF(AA51="국비50%, 시도비50%",N51*50%,IF(AA51="시도비50%, 시군구비50%",N51*0%,IF(AA51="국비30%, 시도비35%, 시군구비35%",N51*30%)))))))</f>
        <v>19533696</v>
      </c>
      <c r="R51" s="139">
        <f>IF(AA51="국비100%",N51*0%,IF(AA51="시도비100%",N51*100%,IF(AA51="시군구비100%",N51*0%,IF(AA51="국비30%, 시도비70%",N51*70%,IF(AA51="국비50%, 시도비50%",N51*50%,IF(AA51="시도비50%, 시군구비50%",N51*50%,IF(AA51="국비30%, 시도비35%, 시군구비35%",N51*35%)))))))</f>
        <v>45578624</v>
      </c>
      <c r="S51" s="139">
        <f>IF(AA51="국비100%",N51*0%,IF(AA51="시도비100%",N51*0%,IF(AA51="시군구비100%",N51*100%,IF(AA51="국비30%, 시도비70%",N51*0%,IF(AA51="국비50%, 시도비50%",N51*0%,IF(AA51="시도비50%, 시군구비50%",N51*50%,IF(AA51="국비30%, 시도비35%, 시군구비35%",N51*35%)))))))</f>
        <v>0</v>
      </c>
      <c r="T51" s="139">
        <f>IF(AA51="기타보조금",N51*100%,N51*0%)</f>
        <v>0</v>
      </c>
      <c r="U51" s="139">
        <f t="shared" ref="U51:U57" si="27">SUM(Q51:T51)</f>
        <v>65112320</v>
      </c>
      <c r="V51" s="139">
        <f>IF(AA51="자부담",N51*100%,N51*0%)</f>
        <v>0</v>
      </c>
      <c r="W51" s="139">
        <f>IF(AA51="후원금",N51*100%,N51*0%)</f>
        <v>0</v>
      </c>
      <c r="X51" s="139">
        <f t="shared" ref="X51:X57" si="28">IF(AA51="수익사업",N51*100%,N51*0%)</f>
        <v>0</v>
      </c>
      <c r="Y51" s="529">
        <f t="shared" ref="Y51:Y57" si="29">SUM(U51:X51)</f>
        <v>65112320</v>
      </c>
      <c r="Z51" s="159" t="s">
        <v>50</v>
      </c>
      <c r="AA51" s="159" t="s">
        <v>131</v>
      </c>
      <c r="AB51" s="159" t="s">
        <v>12</v>
      </c>
      <c r="AC51" s="458" t="s">
        <v>666</v>
      </c>
    </row>
    <row r="52" spans="1:29" ht="20.100000000000001" customHeight="1" x14ac:dyDescent="0.15">
      <c r="A52" s="395"/>
      <c r="B52" s="395"/>
      <c r="C52" s="395"/>
      <c r="D52" s="14"/>
      <c r="E52" s="14"/>
      <c r="F52" s="25"/>
      <c r="G52" s="8"/>
      <c r="H52" s="504">
        <v>150000</v>
      </c>
      <c r="I52" s="503" t="s">
        <v>0</v>
      </c>
      <c r="J52" s="502">
        <v>1</v>
      </c>
      <c r="K52" s="501"/>
      <c r="L52" s="500"/>
      <c r="M52" s="499" t="s">
        <v>1</v>
      </c>
      <c r="N52" s="336">
        <f>SUM(H52*J52)</f>
        <v>150000</v>
      </c>
      <c r="O52" s="376"/>
      <c r="P52" s="14">
        <f t="shared" si="26"/>
        <v>150000</v>
      </c>
      <c r="Q52" s="377"/>
      <c r="R52" s="377"/>
      <c r="S52" s="377"/>
      <c r="T52" s="377"/>
      <c r="U52" s="139">
        <f t="shared" si="27"/>
        <v>0</v>
      </c>
      <c r="V52" s="377"/>
      <c r="W52" s="377"/>
      <c r="X52" s="139">
        <f t="shared" si="28"/>
        <v>150000</v>
      </c>
      <c r="Y52" s="101">
        <f t="shared" si="29"/>
        <v>150000</v>
      </c>
      <c r="Z52" s="178" t="s">
        <v>522</v>
      </c>
      <c r="AA52" s="178" t="s">
        <v>25</v>
      </c>
      <c r="AB52" s="178" t="s">
        <v>12</v>
      </c>
      <c r="AC52" s="458" t="s">
        <v>667</v>
      </c>
    </row>
    <row r="53" spans="1:29" ht="20.100000000000001" customHeight="1" x14ac:dyDescent="0.15">
      <c r="A53" s="395"/>
      <c r="B53" s="395"/>
      <c r="C53" s="395"/>
      <c r="D53" s="14"/>
      <c r="E53" s="14"/>
      <c r="F53" s="25"/>
      <c r="G53" s="8"/>
      <c r="H53" s="504">
        <v>250000</v>
      </c>
      <c r="I53" s="503" t="s">
        <v>0</v>
      </c>
      <c r="J53" s="502">
        <v>12</v>
      </c>
      <c r="K53" s="501"/>
      <c r="L53" s="500"/>
      <c r="M53" s="499" t="s">
        <v>1</v>
      </c>
      <c r="N53" s="336">
        <f>SUM(H53*J53)</f>
        <v>3000000</v>
      </c>
      <c r="O53" s="376"/>
      <c r="P53" s="14">
        <f t="shared" si="26"/>
        <v>3000000</v>
      </c>
      <c r="Q53" s="377"/>
      <c r="R53" s="377"/>
      <c r="S53" s="377"/>
      <c r="T53" s="377"/>
      <c r="U53" s="139">
        <f t="shared" si="27"/>
        <v>0</v>
      </c>
      <c r="V53" s="377"/>
      <c r="W53" s="377"/>
      <c r="X53" s="139">
        <f t="shared" si="28"/>
        <v>3000000</v>
      </c>
      <c r="Y53" s="101">
        <f t="shared" si="29"/>
        <v>3000000</v>
      </c>
      <c r="Z53" s="159" t="s">
        <v>66</v>
      </c>
      <c r="AA53" s="178" t="s">
        <v>25</v>
      </c>
      <c r="AB53" s="178" t="s">
        <v>12</v>
      </c>
      <c r="AC53" s="458" t="s">
        <v>667</v>
      </c>
    </row>
    <row r="54" spans="1:29" ht="20.100000000000001" customHeight="1" x14ac:dyDescent="0.15">
      <c r="A54" s="395"/>
      <c r="B54" s="395"/>
      <c r="C54" s="395"/>
      <c r="D54" s="14"/>
      <c r="E54" s="14"/>
      <c r="F54" s="25"/>
      <c r="G54" s="8" t="s">
        <v>606</v>
      </c>
      <c r="H54" s="357">
        <v>11180</v>
      </c>
      <c r="I54" s="67" t="s">
        <v>0</v>
      </c>
      <c r="J54" s="372">
        <v>7</v>
      </c>
      <c r="K54" s="67" t="s">
        <v>0</v>
      </c>
      <c r="L54" s="283">
        <v>7</v>
      </c>
      <c r="M54" s="28" t="s">
        <v>1</v>
      </c>
      <c r="N54" s="141">
        <f>SUM(H54*J54*L54)</f>
        <v>547820</v>
      </c>
      <c r="O54" s="139"/>
      <c r="P54" s="466">
        <f t="shared" si="26"/>
        <v>547820</v>
      </c>
      <c r="Q54" s="139">
        <f>IF(AA54="국비100%",N54*100%,IF(AA54="시도비100%",N54*0%,IF(AA54="시군구비100%",N54*0%,IF(AA54="국비30%, 시도비70%",N54*30%,IF(AA54="국비50%, 시도비50%",N54*50%,IF(AA54="시도비50%, 시군구비50%",N54*0%,IF(AA54="국비30%, 시도비35%, 시군구비35%",N54*30%)))))))</f>
        <v>164346</v>
      </c>
      <c r="R54" s="139">
        <f>IF(AA54="국비100%",N54*0%,IF(AA54="시도비100%",N54*100%,IF(AA54="시군구비100%",N54*0%,IF(AA54="국비30%, 시도비70%",N54*70%,IF(AA54="국비50%, 시도비50%",N54*50%,IF(AA54="시도비50%, 시군구비50%",N54*50%,IF(AA54="국비30%, 시도비35%, 시군구비35%",N54*35%)))))))</f>
        <v>383474</v>
      </c>
      <c r="S54" s="139">
        <f>IF(AA54="국비100%",N54*0%,IF(AA54="시도비100%",N54*0%,IF(AA54="시군구비100%",N54*100%,IF(AA54="국비30%, 시도비70%",N54*0%,IF(AA54="국비50%, 시도비50%",N54*0%,IF(AA54="시도비50%, 시군구비50%",N54*50%,IF(AA54="국비30%, 시도비35%, 시군구비35%",N54*35%)))))))</f>
        <v>0</v>
      </c>
      <c r="T54" s="139">
        <f>IF(AA54="기타보조금",N54*100%,N54*0%)</f>
        <v>0</v>
      </c>
      <c r="U54" s="139">
        <f t="shared" si="27"/>
        <v>547820</v>
      </c>
      <c r="V54" s="139">
        <f>IF(AA54="자부담",N54*100%,N54*0%)</f>
        <v>0</v>
      </c>
      <c r="W54" s="139">
        <f>IF(AA54="후원금",N54*100%,N54*0%)</f>
        <v>0</v>
      </c>
      <c r="X54" s="139">
        <f t="shared" si="28"/>
        <v>0</v>
      </c>
      <c r="Y54" s="529">
        <f t="shared" si="29"/>
        <v>547820</v>
      </c>
      <c r="Z54" s="159" t="s">
        <v>50</v>
      </c>
      <c r="AA54" s="159" t="s">
        <v>131</v>
      </c>
      <c r="AB54" s="159" t="s">
        <v>12</v>
      </c>
      <c r="AC54" s="458" t="s">
        <v>666</v>
      </c>
    </row>
    <row r="55" spans="1:29" ht="20.100000000000001" customHeight="1" x14ac:dyDescent="0.15">
      <c r="A55" s="395"/>
      <c r="B55" s="395"/>
      <c r="C55" s="395"/>
      <c r="D55" s="14"/>
      <c r="E55" s="14"/>
      <c r="F55" s="25"/>
      <c r="G55" s="8" t="s">
        <v>607</v>
      </c>
      <c r="H55" s="357">
        <v>11180</v>
      </c>
      <c r="I55" s="67" t="s">
        <v>0</v>
      </c>
      <c r="J55" s="372">
        <v>2</v>
      </c>
      <c r="K55" s="67" t="s">
        <v>0</v>
      </c>
      <c r="L55" s="283">
        <v>7</v>
      </c>
      <c r="M55" s="28" t="s">
        <v>1</v>
      </c>
      <c r="N55" s="141">
        <f>SUM(H55*J55*L55)</f>
        <v>156520</v>
      </c>
      <c r="O55" s="139"/>
      <c r="P55" s="466">
        <f t="shared" si="26"/>
        <v>156520</v>
      </c>
      <c r="Q55" s="139">
        <f>IF(AA55="국비100%",N55*100%,IF(AA55="시도비100%",N55*0%,IF(AA55="시군구비100%",N55*0%,IF(AA55="국비30%, 시도비70%",N55*30%,IF(AA55="국비50%, 시도비50%",N55*50%,IF(AA55="시도비50%, 시군구비50%",N55*0%,IF(AA55="국비30%, 시도비35%, 시군구비35%",N55*30%)))))))</f>
        <v>46956</v>
      </c>
      <c r="R55" s="139">
        <f>IF(AA55="국비100%",N55*0%,IF(AA55="시도비100%",N55*100%,IF(AA55="시군구비100%",N55*0%,IF(AA55="국비30%, 시도비70%",N55*70%,IF(AA55="국비50%, 시도비50%",N55*50%,IF(AA55="시도비50%, 시군구비50%",N55*50%,IF(AA55="국비30%, 시도비35%, 시군구비35%",N55*35%)))))))</f>
        <v>109564</v>
      </c>
      <c r="S55" s="139">
        <f>IF(AA55="국비100%",N55*0%,IF(AA55="시도비100%",N55*0%,IF(AA55="시군구비100%",N55*100%,IF(AA55="국비30%, 시도비70%",N55*0%,IF(AA55="국비50%, 시도비50%",N55*0%,IF(AA55="시도비50%, 시군구비50%",N55*50%,IF(AA55="국비30%, 시도비35%, 시군구비35%",N55*35%)))))))</f>
        <v>0</v>
      </c>
      <c r="T55" s="139">
        <f>IF(AA55="기타보조금",N55*100%,N55*0%)</f>
        <v>0</v>
      </c>
      <c r="U55" s="139">
        <f t="shared" si="27"/>
        <v>156520</v>
      </c>
      <c r="V55" s="139">
        <f>IF(AA55="자부담",N55*100%,N55*0%)</f>
        <v>0</v>
      </c>
      <c r="W55" s="139">
        <f>IF(AA55="후원금",N55*100%,N55*0%)</f>
        <v>0</v>
      </c>
      <c r="X55" s="139">
        <f t="shared" si="28"/>
        <v>0</v>
      </c>
      <c r="Y55" s="529">
        <f t="shared" si="29"/>
        <v>156520</v>
      </c>
      <c r="Z55" s="159" t="s">
        <v>50</v>
      </c>
      <c r="AA55" s="159" t="s">
        <v>131</v>
      </c>
      <c r="AB55" s="159" t="s">
        <v>12</v>
      </c>
      <c r="AC55" s="458" t="s">
        <v>666</v>
      </c>
    </row>
    <row r="56" spans="1:29" ht="20.100000000000001" customHeight="1" x14ac:dyDescent="0.15">
      <c r="A56" s="395"/>
      <c r="B56" s="395"/>
      <c r="C56" s="395"/>
      <c r="D56" s="14"/>
      <c r="E56" s="14"/>
      <c r="F56" s="25"/>
      <c r="G56" s="8" t="s">
        <v>609</v>
      </c>
      <c r="H56" s="357">
        <v>36230</v>
      </c>
      <c r="I56" s="67" t="s">
        <v>0</v>
      </c>
      <c r="J56" s="375">
        <v>52</v>
      </c>
      <c r="K56" s="67" t="s">
        <v>0</v>
      </c>
      <c r="L56" s="283">
        <v>7</v>
      </c>
      <c r="M56" s="28" t="s">
        <v>1</v>
      </c>
      <c r="N56" s="141">
        <f>SUM(H56*J56*L56)</f>
        <v>13187720</v>
      </c>
      <c r="O56" s="139"/>
      <c r="P56" s="466">
        <f t="shared" si="26"/>
        <v>13187720</v>
      </c>
      <c r="Q56" s="139">
        <f>IF(AA56="국비100%",N56*100%,IF(AA56="시도비100%",N56*0%,IF(AA56="시군구비100%",N56*0%,IF(AA56="국비30%, 시도비70%",N56*30%,IF(AA56="국비50%, 시도비50%",N56*50%,IF(AA56="시도비50%, 시군구비50%",N56*0%,IF(AA56="국비30%, 시도비35%, 시군구비35%",N56*30%)))))))</f>
        <v>3956316</v>
      </c>
      <c r="R56" s="139">
        <f>IF(AA56="국비100%",N56*0%,IF(AA56="시도비100%",N56*100%,IF(AA56="시군구비100%",N56*0%,IF(AA56="국비30%, 시도비70%",N56*70%,IF(AA56="국비50%, 시도비50%",N56*50%,IF(AA56="시도비50%, 시군구비50%",N56*50%,IF(AA56="국비30%, 시도비35%, 시군구비35%",N56*35%)))))))</f>
        <v>9231404</v>
      </c>
      <c r="S56" s="139">
        <f>IF(AA56="국비100%",N56*0%,IF(AA56="시도비100%",N56*0%,IF(AA56="시군구비100%",N56*100%,IF(AA56="국비30%, 시도비70%",N56*0%,IF(AA56="국비50%, 시도비50%",N56*0%,IF(AA56="시도비50%, 시군구비50%",N56*50%,IF(AA56="국비30%, 시도비35%, 시군구비35%",N56*35%)))))))</f>
        <v>0</v>
      </c>
      <c r="T56" s="139">
        <f>IF(AA56="기타보조금",N56*100%,N56*0%)</f>
        <v>0</v>
      </c>
      <c r="U56" s="139">
        <f t="shared" si="27"/>
        <v>13187720</v>
      </c>
      <c r="V56" s="139">
        <f>IF(AA56="자부담",N56*100%,N56*0%)</f>
        <v>0</v>
      </c>
      <c r="W56" s="139">
        <f>IF(AA56="후원금",N56*100%,N56*0%)</f>
        <v>0</v>
      </c>
      <c r="X56" s="139">
        <f t="shared" si="28"/>
        <v>0</v>
      </c>
      <c r="Y56" s="529">
        <f t="shared" si="29"/>
        <v>13187720</v>
      </c>
      <c r="Z56" s="159" t="s">
        <v>50</v>
      </c>
      <c r="AA56" s="159" t="s">
        <v>131</v>
      </c>
      <c r="AB56" s="159" t="s">
        <v>12</v>
      </c>
      <c r="AC56" s="458" t="s">
        <v>666</v>
      </c>
    </row>
    <row r="57" spans="1:29" ht="20.100000000000001" customHeight="1" x14ac:dyDescent="0.15">
      <c r="A57" s="395"/>
      <c r="B57" s="395"/>
      <c r="C57" s="395"/>
      <c r="D57" s="14"/>
      <c r="E57" s="14"/>
      <c r="F57" s="25"/>
      <c r="G57" s="8" t="s">
        <v>608</v>
      </c>
      <c r="H57" s="357">
        <v>34800</v>
      </c>
      <c r="I57" s="67" t="s">
        <v>0</v>
      </c>
      <c r="J57" s="372">
        <v>16</v>
      </c>
      <c r="K57" s="67" t="s">
        <v>0</v>
      </c>
      <c r="L57" s="283">
        <v>7</v>
      </c>
      <c r="M57" s="28" t="s">
        <v>1</v>
      </c>
      <c r="N57" s="141">
        <f>SUM(H57*J57*L57)</f>
        <v>3897600</v>
      </c>
      <c r="O57" s="139"/>
      <c r="P57" s="466">
        <f t="shared" si="26"/>
        <v>3897600</v>
      </c>
      <c r="Q57" s="139">
        <f>IF(AA57="국비100%",N57*100%,IF(AA57="시도비100%",N57*0%,IF(AA57="시군구비100%",N57*0%,IF(AA57="국비30%, 시도비70%",N57*30%,IF(AA57="국비50%, 시도비50%",N57*50%,IF(AA57="시도비50%, 시군구비50%",N57*0%,IF(AA57="국비30%, 시도비35%, 시군구비35%",N57*30%)))))))</f>
        <v>1169280</v>
      </c>
      <c r="R57" s="139">
        <f>IF(AA57="국비100%",N57*0%,IF(AA57="시도비100%",N57*100%,IF(AA57="시군구비100%",N57*0%,IF(AA57="국비30%, 시도비70%",N57*70%,IF(AA57="국비50%, 시도비50%",N57*50%,IF(AA57="시도비50%, 시군구비50%",N57*50%,IF(AA57="국비30%, 시도비35%, 시군구비35%",N57*35%)))))))</f>
        <v>2728320</v>
      </c>
      <c r="S57" s="139">
        <f>IF(AA57="국비100%",N57*0%,IF(AA57="시도비100%",N57*0%,IF(AA57="시군구비100%",N57*100%,IF(AA57="국비30%, 시도비70%",N57*0%,IF(AA57="국비50%, 시도비50%",N57*0%,IF(AA57="시도비50%, 시군구비50%",N57*50%,IF(AA57="국비30%, 시도비35%, 시군구비35%",N57*35%)))))))</f>
        <v>0</v>
      </c>
      <c r="T57" s="139">
        <f>IF(AA57="기타보조금",N57*100%,N57*0%)</f>
        <v>0</v>
      </c>
      <c r="U57" s="139">
        <f t="shared" si="27"/>
        <v>3897600</v>
      </c>
      <c r="V57" s="139">
        <f>IF(AA57="자부담",N57*100%,N57*0%)</f>
        <v>0</v>
      </c>
      <c r="W57" s="139">
        <f>IF(AA57="후원금",N57*100%,N57*0%)</f>
        <v>0</v>
      </c>
      <c r="X57" s="139">
        <f t="shared" si="28"/>
        <v>0</v>
      </c>
      <c r="Y57" s="529">
        <f t="shared" si="29"/>
        <v>3897600</v>
      </c>
      <c r="Z57" s="159" t="s">
        <v>50</v>
      </c>
      <c r="AA57" s="159" t="s">
        <v>131</v>
      </c>
      <c r="AB57" s="159" t="s">
        <v>12</v>
      </c>
      <c r="AC57" s="458" t="s">
        <v>666</v>
      </c>
    </row>
    <row r="58" spans="1:29" ht="20.100000000000001" customHeight="1" x14ac:dyDescent="0.15">
      <c r="A58" s="395"/>
      <c r="B58" s="395"/>
      <c r="C58" s="395"/>
      <c r="D58" s="14"/>
      <c r="E58" s="14"/>
      <c r="F58" s="25"/>
      <c r="G58" s="2" t="s">
        <v>312</v>
      </c>
      <c r="H58" s="357"/>
      <c r="I58" s="67"/>
      <c r="J58" s="27"/>
      <c r="K58" s="67"/>
      <c r="L58" s="283"/>
      <c r="M58" s="28"/>
      <c r="N58" s="157"/>
      <c r="O58" s="157"/>
      <c r="P58" s="466"/>
      <c r="Q58" s="139"/>
      <c r="R58" s="139"/>
      <c r="S58" s="139"/>
      <c r="T58" s="139"/>
      <c r="U58" s="139"/>
      <c r="V58" s="139"/>
      <c r="W58" s="139"/>
      <c r="X58" s="139"/>
      <c r="Y58" s="101"/>
      <c r="Z58" s="178"/>
      <c r="AA58" s="178"/>
      <c r="AB58" s="178"/>
      <c r="AC58" s="458"/>
    </row>
    <row r="59" spans="1:29" ht="20.100000000000001" customHeight="1" x14ac:dyDescent="0.15">
      <c r="A59" s="395"/>
      <c r="B59" s="395"/>
      <c r="C59" s="395"/>
      <c r="D59" s="14"/>
      <c r="E59" s="14"/>
      <c r="F59" s="25"/>
      <c r="G59" s="2" t="s">
        <v>559</v>
      </c>
      <c r="H59" s="357">
        <v>1987100</v>
      </c>
      <c r="I59" s="67" t="s">
        <v>2</v>
      </c>
      <c r="J59" s="27">
        <v>8</v>
      </c>
      <c r="K59" s="67" t="s">
        <v>7</v>
      </c>
      <c r="L59" s="283">
        <v>1</v>
      </c>
      <c r="M59" s="28" t="s">
        <v>4</v>
      </c>
      <c r="N59" s="157">
        <f>SUM(H59*J59*L59)</f>
        <v>15896800</v>
      </c>
      <c r="O59" s="157"/>
      <c r="P59" s="466">
        <f>N59-O59</f>
        <v>15896800</v>
      </c>
      <c r="Q59" s="139">
        <f>IF(AA59="국비100%",N59*100%,IF(AA59="시도비100%",N59*0%,IF(AA59="시군구비100%",N59*0%,IF(AA59="국비30%, 시도비70%",N59*30%,IF(AA59="국비50%, 시도비50%",N59*50%,IF(AA59="시도비50%, 시군구비50%",N59*0%,IF(AA59="국비30%, 시도비35%, 시군구비35%",N59*30%)))))))</f>
        <v>4769040</v>
      </c>
      <c r="R59" s="139">
        <f>IF(AA59="국비100%",N59*0%,IF(AA59="시도비100%",N59*100%,IF(AA59="시군구비100%",N59*0%,IF(AA59="국비30%, 시도비70%",N59*70%,IF(AA59="국비50%, 시도비50%",N59*50%,IF(AA59="시도비50%, 시군구비50%",N59*50%,IF(AA59="국비30%, 시도비35%, 시군구비35%",N59*35%)))))))</f>
        <v>5563880</v>
      </c>
      <c r="S59" s="139">
        <f>IF(AA59="국비100%",N59*0%,IF(AA59="시도비100%",N59*0%,IF(AA59="시군구비100%",N59*100%,IF(AA59="국비30%, 시도비70%",N59*0%,IF(AA59="국비50%, 시도비50%",N59*0%,IF(AA59="시도비50%, 시군구비50%",N59*50%,IF(AA59="국비30%, 시도비35%, 시군구비35%",N59*35%)))))))</f>
        <v>5563880</v>
      </c>
      <c r="T59" s="139">
        <f>IF(AA59="기타보조금",N59*100%,N59*0%)</f>
        <v>0</v>
      </c>
      <c r="U59" s="139">
        <f>SUM(Q59:T59)</f>
        <v>15896800</v>
      </c>
      <c r="V59" s="139">
        <f>IF(AA59="자부담",N59*100%,N59*0%)</f>
        <v>0</v>
      </c>
      <c r="W59" s="139">
        <f>IF(AA59="후원금",N59*100%,N59*0%)</f>
        <v>0</v>
      </c>
      <c r="X59" s="139">
        <f>IF(AA59="수익사업",N59*100%,N59*0%)</f>
        <v>0</v>
      </c>
      <c r="Y59" s="101">
        <f>SUM(U59:X59)</f>
        <v>15896800</v>
      </c>
      <c r="Z59" s="178" t="s">
        <v>55</v>
      </c>
      <c r="AA59" s="178" t="s">
        <v>57</v>
      </c>
      <c r="AB59" s="178" t="s">
        <v>13</v>
      </c>
      <c r="AC59" s="458" t="s">
        <v>55</v>
      </c>
    </row>
    <row r="60" spans="1:29" ht="20.100000000000001" customHeight="1" x14ac:dyDescent="0.15">
      <c r="A60" s="395"/>
      <c r="B60" s="395"/>
      <c r="C60" s="395"/>
      <c r="D60" s="14"/>
      <c r="E60" s="14"/>
      <c r="F60" s="25"/>
      <c r="G60" s="2"/>
      <c r="H60" s="357">
        <v>2060700</v>
      </c>
      <c r="I60" s="67" t="s">
        <v>2</v>
      </c>
      <c r="J60" s="27">
        <v>4</v>
      </c>
      <c r="K60" s="67" t="s">
        <v>7</v>
      </c>
      <c r="L60" s="283">
        <v>1</v>
      </c>
      <c r="M60" s="28" t="s">
        <v>4</v>
      </c>
      <c r="N60" s="157">
        <f>SUM(H60*J60*L60)</f>
        <v>8242800</v>
      </c>
      <c r="O60" s="157"/>
      <c r="P60" s="466">
        <f>N60-O60</f>
        <v>8242800</v>
      </c>
      <c r="Q60" s="139">
        <f>IF(AA60="국비100%",N60*100%,IF(AA60="시도비100%",N60*0%,IF(AA60="시군구비100%",N60*0%,IF(AA60="국비30%, 시도비70%",N60*30%,IF(AA60="국비50%, 시도비50%",N60*50%,IF(AA60="시도비50%, 시군구비50%",N60*0%,IF(AA60="국비30%, 시도비35%, 시군구비35%",N60*30%)))))))</f>
        <v>2472840</v>
      </c>
      <c r="R60" s="139">
        <f>IF(AA60="국비100%",N60*0%,IF(AA60="시도비100%",N60*100%,IF(AA60="시군구비100%",N60*0%,IF(AA60="국비30%, 시도비70%",N60*70%,IF(AA60="국비50%, 시도비50%",N60*50%,IF(AA60="시도비50%, 시군구비50%",N60*50%,IF(AA60="국비30%, 시도비35%, 시군구비35%",N60*35%)))))))</f>
        <v>2884980</v>
      </c>
      <c r="S60" s="139">
        <f>IF(AA60="국비100%",N60*0%,IF(AA60="시도비100%",N60*0%,IF(AA60="시군구비100%",N60*100%,IF(AA60="국비30%, 시도비70%",N60*0%,IF(AA60="국비50%, 시도비50%",N60*0%,IF(AA60="시도비50%, 시군구비50%",N60*50%,IF(AA60="국비30%, 시도비35%, 시군구비35%",N60*35%)))))))</f>
        <v>2884980</v>
      </c>
      <c r="T60" s="139">
        <f>IF(AA60="기타보조금",N60*100%,N60*0%)</f>
        <v>0</v>
      </c>
      <c r="U60" s="139">
        <f>SUM(Q60:T60)</f>
        <v>8242800</v>
      </c>
      <c r="V60" s="139">
        <f>IF(AA60="자부담",N60*100%,N60*0%)</f>
        <v>0</v>
      </c>
      <c r="W60" s="139">
        <f>IF(AA60="후원금",N60*100%,N60*0%)</f>
        <v>0</v>
      </c>
      <c r="X60" s="139">
        <f>IF(AA60="수익사업",N60*100%,N60*0%)</f>
        <v>0</v>
      </c>
      <c r="Y60" s="101">
        <f>SUM(U60:X60)</f>
        <v>8242800</v>
      </c>
      <c r="Z60" s="178" t="s">
        <v>55</v>
      </c>
      <c r="AA60" s="178" t="s">
        <v>57</v>
      </c>
      <c r="AB60" s="178" t="s">
        <v>13</v>
      </c>
      <c r="AC60" s="458" t="s">
        <v>55</v>
      </c>
    </row>
    <row r="61" spans="1:29" ht="20.100000000000001" customHeight="1" x14ac:dyDescent="0.15">
      <c r="A61" s="395"/>
      <c r="B61" s="395"/>
      <c r="C61" s="395"/>
      <c r="D61" s="14"/>
      <c r="E61" s="14"/>
      <c r="F61" s="25"/>
      <c r="G61" s="2" t="s">
        <v>433</v>
      </c>
      <c r="H61" s="357">
        <v>488600</v>
      </c>
      <c r="I61" s="67" t="s">
        <v>2</v>
      </c>
      <c r="J61" s="27">
        <v>12</v>
      </c>
      <c r="K61" s="67" t="s">
        <v>7</v>
      </c>
      <c r="L61" s="283">
        <v>1</v>
      </c>
      <c r="M61" s="28" t="s">
        <v>4</v>
      </c>
      <c r="N61" s="157">
        <f>SUM(H61*J61*L61)</f>
        <v>5863200</v>
      </c>
      <c r="O61" s="157"/>
      <c r="P61" s="466">
        <f>N61-O61</f>
        <v>5863200</v>
      </c>
      <c r="Q61" s="139">
        <f>IF(AA61="국비100%",N61*100%,IF(AA61="시도비100%",N61*0%,IF(AA61="시군구비100%",N61*0%,IF(AA61="국비30%, 시도비70%",N61*30%,IF(AA61="국비50%, 시도비50%",N61*50%,IF(AA61="시도비50%, 시군구비50%",N61*0%,IF(AA61="국비30%, 시도비35%, 시군구비35%",N61*30%)))))))</f>
        <v>1758960</v>
      </c>
      <c r="R61" s="139">
        <f>IF(AA61="국비100%",N61*0%,IF(AA61="시도비100%",N61*100%,IF(AA61="시군구비100%",N61*0%,IF(AA61="국비30%, 시도비70%",N61*70%,IF(AA61="국비50%, 시도비50%",N61*50%,IF(AA61="시도비50%, 시군구비50%",N61*50%,IF(AA61="국비30%, 시도비35%, 시군구비35%",N61*35%)))))))</f>
        <v>2052119.9999999998</v>
      </c>
      <c r="S61" s="139">
        <f>IF(AA61="국비100%",N61*0%,IF(AA61="시도비100%",N61*0%,IF(AA61="시군구비100%",N61*100%,IF(AA61="국비30%, 시도비70%",N61*0%,IF(AA61="국비50%, 시도비50%",N61*0%,IF(AA61="시도비50%, 시군구비50%",N61*50%,IF(AA61="국비30%, 시도비35%, 시군구비35%",N61*35%)))))))</f>
        <v>2052119.9999999998</v>
      </c>
      <c r="T61" s="139">
        <f>IF(AA61="기타보조금",N61*100%,N61*0%)</f>
        <v>0</v>
      </c>
      <c r="U61" s="139">
        <f>SUM(Q61:T61)</f>
        <v>5863200</v>
      </c>
      <c r="V61" s="139">
        <f>IF(AA61="자부담",N61*100%,N61*0%)</f>
        <v>0</v>
      </c>
      <c r="W61" s="139">
        <f>IF(AA61="후원금",N61*100%,N61*0%)</f>
        <v>0</v>
      </c>
      <c r="X61" s="139">
        <f>IF(AA61="수익사업",N61*100%,N61*0%)</f>
        <v>0</v>
      </c>
      <c r="Y61" s="101">
        <f>SUM(U61:X61)</f>
        <v>5863200</v>
      </c>
      <c r="Z61" s="178" t="s">
        <v>331</v>
      </c>
      <c r="AA61" s="178" t="s">
        <v>57</v>
      </c>
      <c r="AB61" s="178" t="s">
        <v>13</v>
      </c>
      <c r="AC61" s="458" t="s">
        <v>55</v>
      </c>
    </row>
    <row r="62" spans="1:29" ht="20.100000000000001" customHeight="1" x14ac:dyDescent="0.15">
      <c r="A62" s="395"/>
      <c r="B62" s="395"/>
      <c r="C62" s="395"/>
      <c r="D62" s="14"/>
      <c r="E62" s="14"/>
      <c r="F62" s="25"/>
      <c r="G62" s="2" t="s">
        <v>315</v>
      </c>
      <c r="H62" s="357"/>
      <c r="I62" s="67"/>
      <c r="J62" s="27"/>
      <c r="K62" s="67"/>
      <c r="L62" s="283"/>
      <c r="M62" s="28"/>
      <c r="N62" s="51"/>
      <c r="O62" s="51"/>
      <c r="P62" s="466"/>
      <c r="Q62" s="139"/>
      <c r="R62" s="139"/>
      <c r="S62" s="139"/>
      <c r="T62" s="139"/>
      <c r="U62" s="139"/>
      <c r="V62" s="139"/>
      <c r="W62" s="139"/>
      <c r="X62" s="139"/>
      <c r="Y62" s="101"/>
      <c r="Z62" s="178" t="s">
        <v>186</v>
      </c>
      <c r="AA62" s="178" t="s">
        <v>46</v>
      </c>
      <c r="AB62" s="178" t="s">
        <v>13</v>
      </c>
      <c r="AC62" s="458" t="s">
        <v>186</v>
      </c>
    </row>
    <row r="63" spans="1:29" ht="20.100000000000001" customHeight="1" x14ac:dyDescent="0.15">
      <c r="A63" s="395"/>
      <c r="B63" s="395"/>
      <c r="C63" s="395"/>
      <c r="D63" s="14"/>
      <c r="E63" s="14"/>
      <c r="F63" s="25"/>
      <c r="G63" s="2" t="s">
        <v>561</v>
      </c>
      <c r="H63" s="357">
        <v>2060700</v>
      </c>
      <c r="I63" s="67" t="s">
        <v>2</v>
      </c>
      <c r="J63" s="27">
        <v>1</v>
      </c>
      <c r="K63" s="67" t="s">
        <v>7</v>
      </c>
      <c r="L63" s="283">
        <v>1</v>
      </c>
      <c r="M63" s="28" t="s">
        <v>4</v>
      </c>
      <c r="N63" s="157">
        <f>SUM(H63*J63*L63)</f>
        <v>2060700</v>
      </c>
      <c r="O63" s="157"/>
      <c r="P63" s="466">
        <f>N63-O63</f>
        <v>2060700</v>
      </c>
      <c r="Q63" s="139">
        <f>IF(AA63="국비100%",N63*100%,IF(AA63="시도비100%",N63*0%,IF(AA63="시군구비100%",N63*0%,IF(AA63="국비30%, 시도비70%",N63*30%,IF(AA63="국비50%, 시도비50%",N63*50%,IF(AA63="시도비50%, 시군구비50%",N63*0%,IF(AA63="국비30%, 시도비35%, 시군구비35%",N63*30%)))))))</f>
        <v>0</v>
      </c>
      <c r="R63" s="139">
        <f>IF(AA63="국비100%",N63*0%,IF(AA63="시도비100%",N63*100%,IF(AA63="시군구비100%",N63*0%,IF(AA63="국비30%, 시도비70%",N63*70%,IF(AA63="국비50%, 시도비50%",N63*50%,IF(AA63="시도비50%, 시군구비50%",N63*50%,IF(AA63="국비30%, 시도비35%, 시군구비35%",N63*35%)))))))</f>
        <v>2060700</v>
      </c>
      <c r="S63" s="139">
        <f>IF(AA63="국비100%",N63*0%,IF(AA63="시도비100%",N63*0%,IF(AA63="시군구비100%",N63*100%,IF(AA63="국비30%, 시도비70%",N63*0%,IF(AA63="국비50%, 시도비50%",N63*0%,IF(AA63="시도비50%, 시군구비50%",N63*50%,IF(AA63="국비30%, 시도비35%, 시군구비35%",N63*35%)))))))</f>
        <v>0</v>
      </c>
      <c r="T63" s="139">
        <f>IF(AA63="기타보조금",N63*100%,N63*0%)</f>
        <v>0</v>
      </c>
      <c r="U63" s="139">
        <f>SUM(Q63:T63)</f>
        <v>2060700</v>
      </c>
      <c r="V63" s="139">
        <f>IF(AA63="자부담",N63*100%,N63*0%)</f>
        <v>0</v>
      </c>
      <c r="W63" s="139">
        <f>IF(AA63="후원금",N63*100%,N63*0%)</f>
        <v>0</v>
      </c>
      <c r="X63" s="139">
        <f>IF(AA63="수익사업",N63*100%,N63*0%)</f>
        <v>0</v>
      </c>
      <c r="Y63" s="101">
        <f>SUM(U63:X63)</f>
        <v>2060700</v>
      </c>
      <c r="Z63" s="178" t="s">
        <v>186</v>
      </c>
      <c r="AA63" s="178" t="s">
        <v>46</v>
      </c>
      <c r="AB63" s="178" t="s">
        <v>13</v>
      </c>
      <c r="AC63" s="458" t="s">
        <v>186</v>
      </c>
    </row>
    <row r="64" spans="1:29" ht="20.100000000000001" customHeight="1" x14ac:dyDescent="0.15">
      <c r="A64" s="395"/>
      <c r="B64" s="395"/>
      <c r="C64" s="395"/>
      <c r="D64" s="14"/>
      <c r="E64" s="14"/>
      <c r="F64" s="25"/>
      <c r="G64" s="2"/>
      <c r="H64" s="357">
        <v>2141100</v>
      </c>
      <c r="I64" s="67" t="s">
        <v>2</v>
      </c>
      <c r="J64" s="27">
        <v>1</v>
      </c>
      <c r="K64" s="67" t="s">
        <v>7</v>
      </c>
      <c r="L64" s="283">
        <v>1</v>
      </c>
      <c r="M64" s="28" t="s">
        <v>4</v>
      </c>
      <c r="N64" s="157">
        <f>SUM(H64*J64*L64)</f>
        <v>2141100</v>
      </c>
      <c r="O64" s="157"/>
      <c r="P64" s="466">
        <f>N64-O64</f>
        <v>2141100</v>
      </c>
      <c r="Q64" s="139">
        <f>IF(AA64="국비100%",N64*100%,IF(AA64="시도비100%",N64*0%,IF(AA64="시군구비100%",N64*0%,IF(AA64="국비30%, 시도비70%",N64*30%,IF(AA64="국비50%, 시도비50%",N64*50%,IF(AA64="시도비50%, 시군구비50%",N64*0%,IF(AA64="국비30%, 시도비35%, 시군구비35%",N64*30%)))))))</f>
        <v>0</v>
      </c>
      <c r="R64" s="139">
        <f>IF(AA64="국비100%",N64*0%,IF(AA64="시도비100%",N64*100%,IF(AA64="시군구비100%",N64*0%,IF(AA64="국비30%, 시도비70%",N64*70%,IF(AA64="국비50%, 시도비50%",N64*50%,IF(AA64="시도비50%, 시군구비50%",N64*50%,IF(AA64="국비30%, 시도비35%, 시군구비35%",N64*35%)))))))</f>
        <v>2141100</v>
      </c>
      <c r="S64" s="139">
        <f>IF(AA64="국비100%",N64*0%,IF(AA64="시도비100%",N64*0%,IF(AA64="시군구비100%",N64*100%,IF(AA64="국비30%, 시도비70%",N64*0%,IF(AA64="국비50%, 시도비50%",N64*0%,IF(AA64="시도비50%, 시군구비50%",N64*50%,IF(AA64="국비30%, 시도비35%, 시군구비35%",N64*35%)))))))</f>
        <v>0</v>
      </c>
      <c r="T64" s="139">
        <f>IF(AA64="기타보조금",N64*100%,N64*0%)</f>
        <v>0</v>
      </c>
      <c r="U64" s="139">
        <f>SUM(Q64:T64)</f>
        <v>2141100</v>
      </c>
      <c r="V64" s="139">
        <f>IF(AA64="자부담",N64*100%,N64*0%)</f>
        <v>0</v>
      </c>
      <c r="W64" s="139">
        <f>IF(AA64="후원금",N64*100%,N64*0%)</f>
        <v>0</v>
      </c>
      <c r="X64" s="139">
        <f>IF(AA64="수익사업",N64*100%,N64*0%)</f>
        <v>0</v>
      </c>
      <c r="Y64" s="101">
        <f>SUM(U64:X64)</f>
        <v>2141100</v>
      </c>
      <c r="Z64" s="178" t="s">
        <v>186</v>
      </c>
      <c r="AA64" s="178" t="s">
        <v>46</v>
      </c>
      <c r="AB64" s="178" t="s">
        <v>13</v>
      </c>
      <c r="AC64" s="458" t="s">
        <v>186</v>
      </c>
    </row>
    <row r="65" spans="1:29" ht="20.100000000000001" customHeight="1" x14ac:dyDescent="0.15">
      <c r="A65" s="392"/>
      <c r="B65" s="392"/>
      <c r="C65" s="392"/>
      <c r="D65" s="15"/>
      <c r="E65" s="15"/>
      <c r="F65" s="145"/>
      <c r="G65" s="4" t="s">
        <v>560</v>
      </c>
      <c r="H65" s="356">
        <v>1987100</v>
      </c>
      <c r="I65" s="73" t="s">
        <v>2</v>
      </c>
      <c r="J65" s="108">
        <v>10</v>
      </c>
      <c r="K65" s="73" t="s">
        <v>7</v>
      </c>
      <c r="L65" s="373">
        <v>1</v>
      </c>
      <c r="M65" s="30" t="s">
        <v>4</v>
      </c>
      <c r="N65" s="160">
        <f>SUM(H65*J65*L65)</f>
        <v>19871000</v>
      </c>
      <c r="O65" s="160"/>
      <c r="P65" s="491">
        <f>N65-O65</f>
        <v>19871000</v>
      </c>
      <c r="Q65" s="148">
        <f>IF(AA65="국비100%",N65*100%,IF(AA65="시도비100%",N65*0%,IF(AA65="시군구비100%",N65*0%,IF(AA65="국비30%, 시도비70%",N65*30%,IF(AA65="국비50%, 시도비50%",N65*50%,IF(AA65="시도비50%, 시군구비50%",N65*0%,IF(AA65="국비30%, 시도비35%, 시군구비35%",N65*30%)))))))</f>
        <v>0</v>
      </c>
      <c r="R65" s="148">
        <f>IF(AA65="국비100%",N65*0%,IF(AA65="시도비100%",N65*100%,IF(AA65="시군구비100%",N65*0%,IF(AA65="국비30%, 시도비70%",N65*70%,IF(AA65="국비50%, 시도비50%",N65*50%,IF(AA65="시도비50%, 시군구비50%",N65*50%,IF(AA65="국비30%, 시도비35%, 시군구비35%",N65*35%)))))))</f>
        <v>19871000</v>
      </c>
      <c r="S65" s="148">
        <f>IF(AA65="국비100%",N65*0%,IF(AA65="시도비100%",N65*0%,IF(AA65="시군구비100%",N65*100%,IF(AA65="국비30%, 시도비70%",N65*0%,IF(AA65="국비50%, 시도비50%",N65*0%,IF(AA65="시도비50%, 시군구비50%",N65*50%,IF(AA65="국비30%, 시도비35%, 시군구비35%",N65*35%)))))))</f>
        <v>0</v>
      </c>
      <c r="T65" s="148">
        <f>IF(AA65="기타보조금",N65*100%,N65*0%)</f>
        <v>0</v>
      </c>
      <c r="U65" s="148">
        <f>SUM(Q65:T65)</f>
        <v>19871000</v>
      </c>
      <c r="V65" s="148">
        <f>IF(AA65="자부담",N65*100%,N65*0%)</f>
        <v>0</v>
      </c>
      <c r="W65" s="148">
        <f>IF(AA65="후원금",N65*100%,N65*0%)</f>
        <v>0</v>
      </c>
      <c r="X65" s="148">
        <f>IF(AA65="수익사업",N65*100%,N65*0%)</f>
        <v>0</v>
      </c>
      <c r="Y65" s="95">
        <f>SUM(U65:X65)</f>
        <v>19871000</v>
      </c>
      <c r="Z65" s="314" t="s">
        <v>186</v>
      </c>
      <c r="AA65" s="314" t="s">
        <v>46</v>
      </c>
      <c r="AB65" s="314" t="s">
        <v>13</v>
      </c>
      <c r="AC65" s="458" t="s">
        <v>186</v>
      </c>
    </row>
    <row r="66" spans="1:29" ht="20.100000000000001" customHeight="1" x14ac:dyDescent="0.15">
      <c r="A66" s="406"/>
      <c r="B66" s="406"/>
      <c r="C66" s="406"/>
      <c r="D66" s="17"/>
      <c r="E66" s="17"/>
      <c r="F66" s="142"/>
      <c r="G66" s="1" t="s">
        <v>318</v>
      </c>
      <c r="H66" s="358"/>
      <c r="I66" s="72"/>
      <c r="J66" s="56"/>
      <c r="K66" s="72"/>
      <c r="L66" s="448"/>
      <c r="M66" s="48"/>
      <c r="N66" s="109"/>
      <c r="O66" s="109"/>
      <c r="P66" s="485"/>
      <c r="Q66" s="154"/>
      <c r="R66" s="154"/>
      <c r="S66" s="154"/>
      <c r="T66" s="154"/>
      <c r="U66" s="154"/>
      <c r="V66" s="154"/>
      <c r="W66" s="154"/>
      <c r="X66" s="154"/>
      <c r="Y66" s="131"/>
      <c r="Z66" s="305" t="s">
        <v>320</v>
      </c>
      <c r="AA66" s="305" t="s">
        <v>63</v>
      </c>
      <c r="AB66" s="305" t="s">
        <v>13</v>
      </c>
      <c r="AC66" s="458" t="s">
        <v>320</v>
      </c>
    </row>
    <row r="67" spans="1:29" ht="20.100000000000001" customHeight="1" x14ac:dyDescent="0.15">
      <c r="A67" s="395"/>
      <c r="B67" s="395"/>
      <c r="C67" s="395"/>
      <c r="D67" s="14"/>
      <c r="E67" s="14"/>
      <c r="F67" s="25"/>
      <c r="G67" s="2" t="s">
        <v>564</v>
      </c>
      <c r="H67" s="357">
        <v>1883400</v>
      </c>
      <c r="I67" s="67" t="s">
        <v>2</v>
      </c>
      <c r="J67" s="27">
        <v>12</v>
      </c>
      <c r="K67" s="67" t="s">
        <v>7</v>
      </c>
      <c r="L67" s="283">
        <v>1</v>
      </c>
      <c r="M67" s="28" t="s">
        <v>4</v>
      </c>
      <c r="N67" s="157">
        <f>SUM(H67*J67*L67)</f>
        <v>22600800</v>
      </c>
      <c r="O67" s="157"/>
      <c r="P67" s="466">
        <f>N67-O67</f>
        <v>22600800</v>
      </c>
      <c r="Q67" s="139">
        <f>IF(AA67="국비100%",N67*100%,IF(AA67="시도비100%",N67*0%,IF(AA67="시군구비100%",N67*0%,IF(AA67="국비30%, 시도비70%",N67*30%,IF(AA67="국비50%, 시도비50%",N67*50%,IF(AA67="시도비50%, 시군구비50%",N67*0%,IF(AA67="국비30%, 시도비35%, 시군구비35%",N67*30%)))))))</f>
        <v>0</v>
      </c>
      <c r="R67" s="139">
        <f>IF(AA67="국비100%",N67*0%,IF(AA67="시도비100%",N67*100%,IF(AA67="시군구비100%",N67*0%,IF(AA67="국비30%, 시도비70%",N67*70%,IF(AA67="국비50%, 시도비50%",N67*50%,IF(AA67="시도비50%, 시군구비50%",N67*50%,IF(AA67="국비30%, 시도비35%, 시군구비35%",N67*35%)))))))</f>
        <v>11300400</v>
      </c>
      <c r="S67" s="139">
        <f>IF(AA67="국비100%",N67*0%,IF(AA67="시도비100%",N67*0%,IF(AA67="시군구비100%",N67*100%,IF(AA67="국비30%, 시도비70%",N67*0%,IF(AA67="국비50%, 시도비50%",N67*0%,IF(AA67="시도비50%, 시군구비50%",N67*50%,IF(AA67="국비30%, 시도비35%, 시군구비35%",N67*35%)))))))</f>
        <v>11300400</v>
      </c>
      <c r="T67" s="139">
        <f>IF(AA67="기타보조금",N67*100%,N67*0%)</f>
        <v>0</v>
      </c>
      <c r="U67" s="139">
        <f>SUM(Q67:T67)</f>
        <v>22600800</v>
      </c>
      <c r="V67" s="139">
        <f>IF(AA67="자부담",N67*100%,N67*0%)</f>
        <v>0</v>
      </c>
      <c r="W67" s="139">
        <f>IF(AA67="후원금",N67*100%,N67*0%)</f>
        <v>0</v>
      </c>
      <c r="X67" s="139">
        <f>IF(AA67="수익사업",N67*100%,N67*0%)</f>
        <v>0</v>
      </c>
      <c r="Y67" s="101">
        <f>SUM(U67:X67)</f>
        <v>22600800</v>
      </c>
      <c r="Z67" s="178" t="s">
        <v>320</v>
      </c>
      <c r="AA67" s="178" t="s">
        <v>63</v>
      </c>
      <c r="AB67" s="178" t="s">
        <v>13</v>
      </c>
      <c r="AC67" s="458" t="s">
        <v>320</v>
      </c>
    </row>
    <row r="68" spans="1:29" ht="20.100000000000001" customHeight="1" x14ac:dyDescent="0.15">
      <c r="A68" s="395"/>
      <c r="B68" s="395"/>
      <c r="C68" s="409" t="s">
        <v>245</v>
      </c>
      <c r="D68" s="13">
        <f>SUM(N69:N203)</f>
        <v>157103960</v>
      </c>
      <c r="E68" s="13">
        <v>151566770</v>
      </c>
      <c r="F68" s="13">
        <f>SUM(D68-E68)</f>
        <v>5537190</v>
      </c>
      <c r="G68" s="623"/>
      <c r="H68" s="320"/>
      <c r="I68" s="320"/>
      <c r="J68" s="320"/>
      <c r="K68" s="320"/>
      <c r="L68" s="320"/>
      <c r="M68" s="320"/>
      <c r="N68" s="627"/>
      <c r="O68" s="152">
        <f t="shared" ref="O68:Y68" si="30">SUM(O69:O203)</f>
        <v>0</v>
      </c>
      <c r="P68" s="152">
        <f t="shared" si="30"/>
        <v>157103960</v>
      </c>
      <c r="Q68" s="152">
        <f t="shared" si="30"/>
        <v>2199132</v>
      </c>
      <c r="R68" s="152">
        <f t="shared" si="30"/>
        <v>122385554</v>
      </c>
      <c r="S68" s="152">
        <f t="shared" si="30"/>
        <v>30479274</v>
      </c>
      <c r="T68" s="152">
        <f t="shared" si="30"/>
        <v>0</v>
      </c>
      <c r="U68" s="152">
        <f t="shared" si="30"/>
        <v>155063960</v>
      </c>
      <c r="V68" s="152">
        <f t="shared" si="30"/>
        <v>2040000</v>
      </c>
      <c r="W68" s="152">
        <f t="shared" si="30"/>
        <v>0</v>
      </c>
      <c r="X68" s="152">
        <f t="shared" si="30"/>
        <v>0</v>
      </c>
      <c r="Y68" s="152">
        <f t="shared" si="30"/>
        <v>157103960</v>
      </c>
      <c r="Z68" s="179"/>
      <c r="AA68" s="179"/>
      <c r="AB68" s="163"/>
      <c r="AC68" s="458"/>
    </row>
    <row r="69" spans="1:29" ht="20.100000000000001" customHeight="1" x14ac:dyDescent="0.15">
      <c r="A69" s="395"/>
      <c r="B69" s="395"/>
      <c r="C69" s="395"/>
      <c r="D69" s="14"/>
      <c r="E69" s="14"/>
      <c r="F69" s="14"/>
      <c r="G69" s="628" t="s">
        <v>268</v>
      </c>
      <c r="H69" s="357"/>
      <c r="I69" s="67"/>
      <c r="J69" s="27"/>
      <c r="K69" s="67"/>
      <c r="L69" s="283"/>
      <c r="M69" s="28"/>
      <c r="N69" s="157"/>
      <c r="O69" s="14"/>
      <c r="P69" s="14"/>
      <c r="Q69" s="139"/>
      <c r="R69" s="139"/>
      <c r="S69" s="139"/>
      <c r="T69" s="139"/>
      <c r="U69" s="139"/>
      <c r="V69" s="139"/>
      <c r="W69" s="139"/>
      <c r="X69" s="139"/>
      <c r="Y69" s="162"/>
      <c r="Z69" s="159"/>
      <c r="AA69" s="178"/>
      <c r="AB69" s="159"/>
      <c r="AC69" s="458"/>
    </row>
    <row r="70" spans="1:29" ht="20.100000000000001" customHeight="1" x14ac:dyDescent="0.15">
      <c r="A70" s="395"/>
      <c r="B70" s="395"/>
      <c r="C70" s="395"/>
      <c r="D70" s="14"/>
      <c r="E70" s="14"/>
      <c r="F70" s="14"/>
      <c r="G70" s="2" t="s">
        <v>70</v>
      </c>
      <c r="H70" s="357"/>
      <c r="I70" s="67"/>
      <c r="J70" s="27"/>
      <c r="K70" s="67"/>
      <c r="L70" s="283"/>
      <c r="M70" s="28"/>
      <c r="N70" s="157"/>
      <c r="O70" s="14"/>
      <c r="P70" s="14"/>
      <c r="Q70" s="139"/>
      <c r="R70" s="139"/>
      <c r="S70" s="139"/>
      <c r="T70" s="139"/>
      <c r="U70" s="139"/>
      <c r="V70" s="139"/>
      <c r="W70" s="139"/>
      <c r="X70" s="139"/>
      <c r="Y70" s="162"/>
      <c r="Z70" s="159" t="s">
        <v>43</v>
      </c>
      <c r="AA70" s="178" t="s">
        <v>63</v>
      </c>
      <c r="AB70" s="159" t="s">
        <v>12</v>
      </c>
      <c r="AC70" s="458" t="s">
        <v>664</v>
      </c>
    </row>
    <row r="71" spans="1:29" ht="20.100000000000001" customHeight="1" x14ac:dyDescent="0.15">
      <c r="A71" s="395"/>
      <c r="B71" s="395"/>
      <c r="C71" s="395"/>
      <c r="D71" s="14"/>
      <c r="E71" s="14"/>
      <c r="F71" s="14"/>
      <c r="G71" s="2" t="s">
        <v>565</v>
      </c>
      <c r="H71" s="357">
        <v>200000</v>
      </c>
      <c r="I71" s="67" t="s">
        <v>2</v>
      </c>
      <c r="J71" s="27">
        <v>12</v>
      </c>
      <c r="K71" s="67" t="s">
        <v>7</v>
      </c>
      <c r="L71" s="283">
        <v>1</v>
      </c>
      <c r="M71" s="28" t="s">
        <v>4</v>
      </c>
      <c r="N71" s="157">
        <f>SUM(H71*J71*L71)</f>
        <v>2400000</v>
      </c>
      <c r="O71" s="14"/>
      <c r="P71" s="14">
        <f>N71-O71</f>
        <v>2400000</v>
      </c>
      <c r="Q71" s="139">
        <f>IF(AA71="국비100%",N71*100%,IF(AA71="시도비100%",N71*0%,IF(AA71="시군구비100%",N71*0%,IF(AA71="국비30%, 시도비70%",N71*30%,IF(AA71="국비30%, 시도비20%, 시군구비50%",N71*30%,IF(AA71="국비50%, 시도비50%",N71*50%,IF(AA71="시도비50%, 시군구비50%",N71*0%,IF(AA71="국비30%, 시도비35%, 시군구비35%",N71*30%))))))))</f>
        <v>0</v>
      </c>
      <c r="R71" s="139">
        <f>IF(AA71="국비100%",N71*0%,IF(AA71="시도비100%",N71*100%,IF(AA71="시군구비100%",N71*0%,IF(AA71="국비30%, 시도비70%",N71*70%,IF(AA71="국비30%, 시도비20%, 시군구비50%",N71*20%,IF(AA71="국비50%, 시도비50%",N71*50%,IF(AA71="시도비50%, 시군구비50%",N71*50%,IF(AA71="국비30%, 시도비35%, 시군구비35%",N71*35%))))))))</f>
        <v>1200000</v>
      </c>
      <c r="S71" s="139">
        <f>IF(AA71="국비100%",N71*0%,IF(AA71="시도비100%",N71*0%,IF(AA71="시군구비100%",N71*100%,IF(AA71="국비30%, 시도비70%",N71*0%,IF(AA71="국비30%, 시도비20%, 시군구비50%",N71*50%,IF(AA71="국비50%, 시도비50%",N71*0%,IF(AA71="시도비50%, 시군구비50%",N71*50%,IF(AA71="국비30%, 시도비35%, 시군구비35%",N71*35%))))))))</f>
        <v>1200000</v>
      </c>
      <c r="T71" s="139">
        <f>IF(AA71="기타보조금",N71*100%,N71*0%)</f>
        <v>0</v>
      </c>
      <c r="U71" s="139">
        <f>SUM(Q71:T71)</f>
        <v>2400000</v>
      </c>
      <c r="V71" s="139">
        <f>IF(AA71="자부담",N71*100%,N71*0%)</f>
        <v>0</v>
      </c>
      <c r="W71" s="139">
        <f>IF(AA71="후원금",N71*100%,N71*0%)</f>
        <v>0</v>
      </c>
      <c r="X71" s="139">
        <f>IF(AA71="수익사업",N71*100%,N71*0%)</f>
        <v>0</v>
      </c>
      <c r="Y71" s="162">
        <f>SUM(U71:X71)</f>
        <v>2400000</v>
      </c>
      <c r="Z71" s="159" t="s">
        <v>43</v>
      </c>
      <c r="AA71" s="178" t="s">
        <v>63</v>
      </c>
      <c r="AB71" s="159" t="s">
        <v>12</v>
      </c>
      <c r="AC71" s="458" t="s">
        <v>664</v>
      </c>
    </row>
    <row r="72" spans="1:29" ht="20.100000000000001" customHeight="1" x14ac:dyDescent="0.15">
      <c r="A72" s="395"/>
      <c r="B72" s="395"/>
      <c r="C72" s="395"/>
      <c r="D72" s="14"/>
      <c r="E72" s="14"/>
      <c r="F72" s="14"/>
      <c r="G72" s="2" t="s">
        <v>86</v>
      </c>
      <c r="H72" s="357">
        <v>100000</v>
      </c>
      <c r="I72" s="67" t="s">
        <v>2</v>
      </c>
      <c r="J72" s="27">
        <v>12</v>
      </c>
      <c r="K72" s="67" t="s">
        <v>7</v>
      </c>
      <c r="L72" s="283">
        <v>4</v>
      </c>
      <c r="M72" s="28" t="s">
        <v>4</v>
      </c>
      <c r="N72" s="157">
        <f>SUM(H72*J72*L72)</f>
        <v>4800000</v>
      </c>
      <c r="O72" s="14"/>
      <c r="P72" s="14">
        <f>N72-O72</f>
        <v>4800000</v>
      </c>
      <c r="Q72" s="139">
        <f>IF(AA72="국비100%",N72*100%,IF(AA72="시도비100%",N72*0%,IF(AA72="시군구비100%",N72*0%,IF(AA72="국비30%, 시도비70%",N72*30%,IF(AA72="국비30%, 시도비20%, 시군구비50%",N72*30%,IF(AA72="국비50%, 시도비50%",N72*50%,IF(AA72="시도비50%, 시군구비50%",N72*0%,IF(AA72="국비30%, 시도비35%, 시군구비35%",N72*30%))))))))</f>
        <v>0</v>
      </c>
      <c r="R72" s="139">
        <f>IF(AA72="국비100%",N72*0%,IF(AA72="시도비100%",N72*100%,IF(AA72="시군구비100%",N72*0%,IF(AA72="국비30%, 시도비70%",N72*70%,IF(AA72="국비30%, 시도비20%, 시군구비50%",N72*20%,IF(AA72="국비50%, 시도비50%",N72*50%,IF(AA72="시도비50%, 시군구비50%",N72*50%,IF(AA72="국비30%, 시도비35%, 시군구비35%",N72*35%))))))))</f>
        <v>2400000</v>
      </c>
      <c r="S72" s="139">
        <f>IF(AA72="국비100%",N72*0%,IF(AA72="시도비100%",N72*0%,IF(AA72="시군구비100%",N72*100%,IF(AA72="국비30%, 시도비70%",N72*0%,IF(AA72="국비30%, 시도비20%, 시군구비50%",N72*50%,IF(AA72="국비50%, 시도비50%",N72*0%,IF(AA72="시도비50%, 시군구비50%",N72*50%,IF(AA72="국비30%, 시도비35%, 시군구비35%",N72*35%))))))))</f>
        <v>2400000</v>
      </c>
      <c r="T72" s="139">
        <f>IF(AA72="기타보조금",N72*100%,N72*0%)</f>
        <v>0</v>
      </c>
      <c r="U72" s="139">
        <f>SUM(Q72:T72)</f>
        <v>4800000</v>
      </c>
      <c r="V72" s="139">
        <f>IF(AA72="자부담",N72*100%,N72*0%)</f>
        <v>0</v>
      </c>
      <c r="W72" s="139">
        <f>IF(AA72="후원금",N72*100%,N72*0%)</f>
        <v>0</v>
      </c>
      <c r="X72" s="139">
        <f>IF(AA72="수익사업",N72*100%,N72*0%)</f>
        <v>0</v>
      </c>
      <c r="Y72" s="162">
        <f>SUM(U72:X72)</f>
        <v>4800000</v>
      </c>
      <c r="Z72" s="159" t="s">
        <v>43</v>
      </c>
      <c r="AA72" s="178" t="s">
        <v>44</v>
      </c>
      <c r="AB72" s="159" t="s">
        <v>12</v>
      </c>
      <c r="AC72" s="458" t="s">
        <v>664</v>
      </c>
    </row>
    <row r="73" spans="1:29" ht="20.100000000000001" customHeight="1" x14ac:dyDescent="0.15">
      <c r="A73" s="395"/>
      <c r="B73" s="395"/>
      <c r="C73" s="395"/>
      <c r="D73" s="14"/>
      <c r="E73" s="14"/>
      <c r="F73" s="14"/>
      <c r="G73" s="2"/>
      <c r="H73" s="357">
        <v>100000</v>
      </c>
      <c r="I73" s="67" t="s">
        <v>2</v>
      </c>
      <c r="J73" s="27">
        <v>11</v>
      </c>
      <c r="K73" s="67" t="s">
        <v>7</v>
      </c>
      <c r="L73" s="283">
        <v>1</v>
      </c>
      <c r="M73" s="28" t="s">
        <v>4</v>
      </c>
      <c r="N73" s="157">
        <f>SUM(H73*J73*L73)</f>
        <v>1100000</v>
      </c>
      <c r="O73" s="14"/>
      <c r="P73" s="14">
        <f>N73-O73</f>
        <v>1100000</v>
      </c>
      <c r="Q73" s="139">
        <f>IF(AA73="국비100%",N73*100%,IF(AA73="시도비100%",N73*0%,IF(AA73="시군구비100%",N73*0%,IF(AA73="국비30%, 시도비70%",N73*30%,IF(AA73="국비30%, 시도비20%, 시군구비50%",N73*30%,IF(AA73="국비50%, 시도비50%",N73*50%,IF(AA73="시도비50%, 시군구비50%",N73*0%,IF(AA73="국비30%, 시도비35%, 시군구비35%",N73*30%))))))))</f>
        <v>0</v>
      </c>
      <c r="R73" s="139">
        <f>IF(AA73="국비100%",N73*0%,IF(AA73="시도비100%",N73*100%,IF(AA73="시군구비100%",N73*0%,IF(AA73="국비30%, 시도비70%",N73*70%,IF(AA73="국비30%, 시도비20%, 시군구비50%",N73*20%,IF(AA73="국비50%, 시도비50%",N73*50%,IF(AA73="시도비50%, 시군구비50%",N73*50%,IF(AA73="국비30%, 시도비35%, 시군구비35%",N73*35%))))))))</f>
        <v>550000</v>
      </c>
      <c r="S73" s="139">
        <f>IF(AA73="국비100%",N73*0%,IF(AA73="시도비100%",N73*0%,IF(AA73="시군구비100%",N73*100%,IF(AA73="국비30%, 시도비70%",N73*0%,IF(AA73="국비30%, 시도비20%, 시군구비50%",N73*50%,IF(AA73="국비50%, 시도비50%",N73*0%,IF(AA73="시도비50%, 시군구비50%",N73*50%,IF(AA73="국비30%, 시도비35%, 시군구비35%",N73*35%))))))))</f>
        <v>550000</v>
      </c>
      <c r="T73" s="139">
        <f>IF(AA73="기타보조금",N73*100%,N73*0%)</f>
        <v>0</v>
      </c>
      <c r="U73" s="139">
        <f>SUM(Q73:T73)</f>
        <v>1100000</v>
      </c>
      <c r="V73" s="139">
        <f>IF(AA73="자부담",N73*100%,N73*0%)</f>
        <v>0</v>
      </c>
      <c r="W73" s="139">
        <f>IF(AA73="후원금",N73*100%,N73*0%)</f>
        <v>0</v>
      </c>
      <c r="X73" s="139">
        <f>IF(AA73="수익사업",N73*100%,N73*0%)</f>
        <v>0</v>
      </c>
      <c r="Y73" s="162">
        <f>SUM(U73:X73)</f>
        <v>1100000</v>
      </c>
      <c r="Z73" s="159" t="s">
        <v>43</v>
      </c>
      <c r="AA73" s="178" t="s">
        <v>44</v>
      </c>
      <c r="AB73" s="159" t="s">
        <v>12</v>
      </c>
      <c r="AC73" s="458" t="s">
        <v>664</v>
      </c>
    </row>
    <row r="74" spans="1:29" ht="20.100000000000001" customHeight="1" x14ac:dyDescent="0.15">
      <c r="A74" s="395"/>
      <c r="B74" s="395"/>
      <c r="C74" s="395"/>
      <c r="D74" s="14"/>
      <c r="E74" s="14"/>
      <c r="F74" s="14"/>
      <c r="G74" s="2"/>
      <c r="H74" s="357">
        <v>64290</v>
      </c>
      <c r="I74" s="67" t="s">
        <v>2</v>
      </c>
      <c r="J74" s="27">
        <v>1</v>
      </c>
      <c r="K74" s="67" t="s">
        <v>7</v>
      </c>
      <c r="L74" s="283">
        <v>1</v>
      </c>
      <c r="M74" s="28" t="s">
        <v>4</v>
      </c>
      <c r="N74" s="157">
        <f>SUM(H74*J74*L74)</f>
        <v>64290</v>
      </c>
      <c r="O74" s="14"/>
      <c r="P74" s="14">
        <f>N74-O74</f>
        <v>64290</v>
      </c>
      <c r="Q74" s="139">
        <f>IF(AA74="국비100%",N74*100%,IF(AA74="시도비100%",N74*0%,IF(AA74="시군구비100%",N74*0%,IF(AA74="국비30%, 시도비70%",N74*30%,IF(AA74="국비30%, 시도비20%, 시군구비50%",N74*30%,IF(AA74="국비50%, 시도비50%",N74*50%,IF(AA74="시도비50%, 시군구비50%",N74*0%,IF(AA74="국비30%, 시도비35%, 시군구비35%",N74*30%))))))))</f>
        <v>0</v>
      </c>
      <c r="R74" s="139">
        <f>IF(AA74="국비100%",N74*0%,IF(AA74="시도비100%",N74*100%,IF(AA74="시군구비100%",N74*0%,IF(AA74="국비30%, 시도비70%",N74*70%,IF(AA74="국비30%, 시도비20%, 시군구비50%",N74*20%,IF(AA74="국비50%, 시도비50%",N74*50%,IF(AA74="시도비50%, 시군구비50%",N74*50%,IF(AA74="국비30%, 시도비35%, 시군구비35%",N74*35%))))))))</f>
        <v>32145</v>
      </c>
      <c r="S74" s="139">
        <f>IF(AA74="국비100%",N74*0%,IF(AA74="시도비100%",N74*0%,IF(AA74="시군구비100%",N74*100%,IF(AA74="국비30%, 시도비70%",N74*0%,IF(AA74="국비30%, 시도비20%, 시군구비50%",N74*50%,IF(AA74="국비50%, 시도비50%",N74*0%,IF(AA74="시도비50%, 시군구비50%",N74*50%,IF(AA74="국비30%, 시도비35%, 시군구비35%",N74*35%))))))))</f>
        <v>32145</v>
      </c>
      <c r="T74" s="139">
        <f>IF(AA74="기타보조금",N74*100%,N74*0%)</f>
        <v>0</v>
      </c>
      <c r="U74" s="139">
        <f>SUM(Q74:T74)</f>
        <v>64290</v>
      </c>
      <c r="V74" s="139">
        <f>IF(AA74="자부담",N74*100%,N74*0%)</f>
        <v>0</v>
      </c>
      <c r="W74" s="139">
        <f>IF(AA74="후원금",N74*100%,N74*0%)</f>
        <v>0</v>
      </c>
      <c r="X74" s="139">
        <f>IF(AA74="수익사업",N74*100%,N74*0%)</f>
        <v>0</v>
      </c>
      <c r="Y74" s="162">
        <f>SUM(U74:X74)</f>
        <v>64290</v>
      </c>
      <c r="Z74" s="159" t="s">
        <v>43</v>
      </c>
      <c r="AA74" s="178" t="s">
        <v>44</v>
      </c>
      <c r="AB74" s="159" t="s">
        <v>12</v>
      </c>
      <c r="AC74" s="458" t="s">
        <v>664</v>
      </c>
    </row>
    <row r="75" spans="1:29" ht="20.100000000000001" customHeight="1" x14ac:dyDescent="0.15">
      <c r="A75" s="395"/>
      <c r="B75" s="395"/>
      <c r="C75" s="395"/>
      <c r="D75" s="14"/>
      <c r="E75" s="14"/>
      <c r="F75" s="14"/>
      <c r="G75" s="2" t="s">
        <v>85</v>
      </c>
      <c r="H75" s="357"/>
      <c r="I75" s="67"/>
      <c r="J75" s="27"/>
      <c r="K75" s="67"/>
      <c r="L75" s="283"/>
      <c r="M75" s="28"/>
      <c r="N75" s="157"/>
      <c r="O75" s="14"/>
      <c r="P75" s="14"/>
      <c r="Q75" s="139"/>
      <c r="R75" s="139"/>
      <c r="S75" s="139"/>
      <c r="T75" s="139"/>
      <c r="U75" s="139"/>
      <c r="V75" s="139"/>
      <c r="W75" s="139"/>
      <c r="X75" s="139"/>
      <c r="Y75" s="162"/>
      <c r="Z75" s="159" t="s">
        <v>43</v>
      </c>
      <c r="AA75" s="178" t="s">
        <v>63</v>
      </c>
      <c r="AB75" s="159" t="s">
        <v>12</v>
      </c>
      <c r="AC75" s="458" t="s">
        <v>664</v>
      </c>
    </row>
    <row r="76" spans="1:29" ht="20.100000000000001" customHeight="1" x14ac:dyDescent="0.15">
      <c r="A76" s="395"/>
      <c r="B76" s="395"/>
      <c r="C76" s="395"/>
      <c r="D76" s="14"/>
      <c r="E76" s="14"/>
      <c r="F76" s="14"/>
      <c r="G76" s="2" t="s">
        <v>565</v>
      </c>
      <c r="H76" s="357">
        <v>3210700</v>
      </c>
      <c r="I76" s="67" t="s">
        <v>2</v>
      </c>
      <c r="J76" s="350">
        <v>0.6</v>
      </c>
      <c r="K76" s="67" t="s">
        <v>7</v>
      </c>
      <c r="L76" s="372">
        <v>1</v>
      </c>
      <c r="M76" s="28" t="s">
        <v>4</v>
      </c>
      <c r="N76" s="157">
        <f t="shared" ref="N76:N83" si="31">SUM(H76*J76*L76)</f>
        <v>1926420</v>
      </c>
      <c r="O76" s="14"/>
      <c r="P76" s="14">
        <f t="shared" ref="P76:P83" si="32">N76-O76</f>
        <v>1926420</v>
      </c>
      <c r="Q76" s="139">
        <f t="shared" ref="Q76:Q83" si="33">IF(AA76="국비100%",N76*100%,IF(AA76="시도비100%",N76*0%,IF(AA76="시군구비100%",N76*0%,IF(AA76="국비30%, 시도비70%",N76*30%,IF(AA76="국비30%, 시도비20%, 시군구비50%",N76*30%,IF(AA76="국비50%, 시도비50%",N76*50%,IF(AA76="시도비50%, 시군구비50%",N76*0%,IF(AA76="국비30%, 시도비35%, 시군구비35%",N76*30%))))))))</f>
        <v>0</v>
      </c>
      <c r="R76" s="139">
        <f t="shared" ref="R76:R83" si="34">IF(AA76="국비100%",N76*0%,IF(AA76="시도비100%",N76*100%,IF(AA76="시군구비100%",N76*0%,IF(AA76="국비30%, 시도비70%",N76*70%,IF(AA76="국비30%, 시도비20%, 시군구비50%",N76*20%,IF(AA76="국비50%, 시도비50%",N76*50%,IF(AA76="시도비50%, 시군구비50%",N76*50%,IF(AA76="국비30%, 시도비35%, 시군구비35%",N76*35%))))))))</f>
        <v>963210</v>
      </c>
      <c r="S76" s="139">
        <f t="shared" ref="S76:S83" si="35">IF(AA76="국비100%",N76*0%,IF(AA76="시도비100%",N76*0%,IF(AA76="시군구비100%",N76*100%,IF(AA76="국비30%, 시도비70%",N76*0%,IF(AA76="국비30%, 시도비20%, 시군구비50%",N76*50%,IF(AA76="국비50%, 시도비50%",N76*0%,IF(AA76="시도비50%, 시군구비50%",N76*50%,IF(AA76="국비30%, 시도비35%, 시군구비35%",N76*35%))))))))</f>
        <v>963210</v>
      </c>
      <c r="T76" s="139">
        <f t="shared" ref="T76:T83" si="36">IF(AA76="기타보조금",N76*100%,N76*0%)</f>
        <v>0</v>
      </c>
      <c r="U76" s="139">
        <f t="shared" ref="U76:U83" si="37">SUM(Q76:T76)</f>
        <v>1926420</v>
      </c>
      <c r="V76" s="139">
        <f t="shared" ref="V76:V83" si="38">IF(AA76="자부담",N76*100%,N76*0%)</f>
        <v>0</v>
      </c>
      <c r="W76" s="139">
        <f t="shared" ref="W76:W83" si="39">IF(AA76="후원금",N76*100%,N76*0%)</f>
        <v>0</v>
      </c>
      <c r="X76" s="139">
        <f t="shared" ref="X76:X83" si="40">IF(AA76="수익사업",N76*100%,N76*0%)</f>
        <v>0</v>
      </c>
      <c r="Y76" s="162">
        <f t="shared" ref="Y76:Y83" si="41">SUM(U76:X76)</f>
        <v>1926420</v>
      </c>
      <c r="Z76" s="159" t="s">
        <v>43</v>
      </c>
      <c r="AA76" s="178" t="s">
        <v>63</v>
      </c>
      <c r="AB76" s="159" t="s">
        <v>12</v>
      </c>
      <c r="AC76" s="458" t="s">
        <v>664</v>
      </c>
    </row>
    <row r="77" spans="1:29" ht="20.100000000000001" customHeight="1" x14ac:dyDescent="0.15">
      <c r="A77" s="395"/>
      <c r="B77" s="395"/>
      <c r="C77" s="395"/>
      <c r="D77" s="14"/>
      <c r="E77" s="14"/>
      <c r="F77" s="14"/>
      <c r="G77" s="2"/>
      <c r="H77" s="357">
        <v>3281600</v>
      </c>
      <c r="I77" s="67" t="s">
        <v>2</v>
      </c>
      <c r="J77" s="350">
        <v>0.6</v>
      </c>
      <c r="K77" s="67" t="s">
        <v>7</v>
      </c>
      <c r="L77" s="372">
        <v>1</v>
      </c>
      <c r="M77" s="28" t="s">
        <v>4</v>
      </c>
      <c r="N77" s="157">
        <f t="shared" si="31"/>
        <v>1968960</v>
      </c>
      <c r="O77" s="14"/>
      <c r="P77" s="14">
        <f t="shared" si="32"/>
        <v>1968960</v>
      </c>
      <c r="Q77" s="139">
        <f t="shared" si="33"/>
        <v>0</v>
      </c>
      <c r="R77" s="139">
        <f t="shared" si="34"/>
        <v>984480</v>
      </c>
      <c r="S77" s="139">
        <f t="shared" si="35"/>
        <v>984480</v>
      </c>
      <c r="T77" s="139">
        <f t="shared" si="36"/>
        <v>0</v>
      </c>
      <c r="U77" s="139">
        <f t="shared" si="37"/>
        <v>1968960</v>
      </c>
      <c r="V77" s="139">
        <f t="shared" si="38"/>
        <v>0</v>
      </c>
      <c r="W77" s="139">
        <f t="shared" si="39"/>
        <v>0</v>
      </c>
      <c r="X77" s="139">
        <f t="shared" si="40"/>
        <v>0</v>
      </c>
      <c r="Y77" s="162">
        <f t="shared" si="41"/>
        <v>1968960</v>
      </c>
      <c r="Z77" s="159" t="s">
        <v>43</v>
      </c>
      <c r="AA77" s="178" t="s">
        <v>63</v>
      </c>
      <c r="AB77" s="159" t="s">
        <v>12</v>
      </c>
      <c r="AC77" s="458" t="s">
        <v>664</v>
      </c>
    </row>
    <row r="78" spans="1:29" ht="20.100000000000001" customHeight="1" x14ac:dyDescent="0.15">
      <c r="A78" s="395"/>
      <c r="B78" s="395"/>
      <c r="C78" s="395"/>
      <c r="D78" s="14"/>
      <c r="E78" s="14"/>
      <c r="F78" s="14"/>
      <c r="G78" s="2" t="s">
        <v>572</v>
      </c>
      <c r="H78" s="357">
        <v>3722300</v>
      </c>
      <c r="I78" s="67" t="s">
        <v>2</v>
      </c>
      <c r="J78" s="350">
        <v>0.6</v>
      </c>
      <c r="K78" s="67" t="s">
        <v>7</v>
      </c>
      <c r="L78" s="372">
        <v>2</v>
      </c>
      <c r="M78" s="28" t="s">
        <v>4</v>
      </c>
      <c r="N78" s="157">
        <f t="shared" si="31"/>
        <v>4466760</v>
      </c>
      <c r="O78" s="14"/>
      <c r="P78" s="14">
        <f t="shared" si="32"/>
        <v>4466760</v>
      </c>
      <c r="Q78" s="139">
        <f t="shared" si="33"/>
        <v>0</v>
      </c>
      <c r="R78" s="139">
        <f t="shared" si="34"/>
        <v>2233380</v>
      </c>
      <c r="S78" s="139">
        <f t="shared" si="35"/>
        <v>2233380</v>
      </c>
      <c r="T78" s="139">
        <f t="shared" si="36"/>
        <v>0</v>
      </c>
      <c r="U78" s="139">
        <f t="shared" si="37"/>
        <v>4466760</v>
      </c>
      <c r="V78" s="139">
        <f t="shared" si="38"/>
        <v>0</v>
      </c>
      <c r="W78" s="139">
        <f t="shared" si="39"/>
        <v>0</v>
      </c>
      <c r="X78" s="139">
        <f t="shared" si="40"/>
        <v>0</v>
      </c>
      <c r="Y78" s="162">
        <f t="shared" si="41"/>
        <v>4466760</v>
      </c>
      <c r="Z78" s="159" t="s">
        <v>43</v>
      </c>
      <c r="AA78" s="178" t="s">
        <v>63</v>
      </c>
      <c r="AB78" s="159" t="s">
        <v>12</v>
      </c>
      <c r="AC78" s="458" t="s">
        <v>664</v>
      </c>
    </row>
    <row r="79" spans="1:29" ht="20.100000000000001" customHeight="1" x14ac:dyDescent="0.15">
      <c r="A79" s="395"/>
      <c r="B79" s="395"/>
      <c r="C79" s="395"/>
      <c r="D79" s="14"/>
      <c r="E79" s="14"/>
      <c r="F79" s="14"/>
      <c r="G79" s="2" t="s">
        <v>568</v>
      </c>
      <c r="H79" s="357">
        <v>2396000</v>
      </c>
      <c r="I79" s="67" t="s">
        <v>2</v>
      </c>
      <c r="J79" s="350">
        <v>0.6</v>
      </c>
      <c r="K79" s="67" t="s">
        <v>7</v>
      </c>
      <c r="L79" s="372">
        <v>1</v>
      </c>
      <c r="M79" s="28" t="s">
        <v>4</v>
      </c>
      <c r="N79" s="157">
        <f t="shared" si="31"/>
        <v>1437600</v>
      </c>
      <c r="O79" s="14"/>
      <c r="P79" s="14">
        <f t="shared" si="32"/>
        <v>1437600</v>
      </c>
      <c r="Q79" s="139">
        <f t="shared" si="33"/>
        <v>0</v>
      </c>
      <c r="R79" s="139">
        <f t="shared" si="34"/>
        <v>718800</v>
      </c>
      <c r="S79" s="139">
        <f t="shared" si="35"/>
        <v>718800</v>
      </c>
      <c r="T79" s="139">
        <f t="shared" si="36"/>
        <v>0</v>
      </c>
      <c r="U79" s="139">
        <f t="shared" si="37"/>
        <v>1437600</v>
      </c>
      <c r="V79" s="139">
        <f t="shared" si="38"/>
        <v>0</v>
      </c>
      <c r="W79" s="139">
        <f t="shared" si="39"/>
        <v>0</v>
      </c>
      <c r="X79" s="139">
        <f t="shared" si="40"/>
        <v>0</v>
      </c>
      <c r="Y79" s="162">
        <f t="shared" si="41"/>
        <v>1437600</v>
      </c>
      <c r="Z79" s="159" t="s">
        <v>43</v>
      </c>
      <c r="AA79" s="178" t="s">
        <v>63</v>
      </c>
      <c r="AB79" s="159" t="s">
        <v>12</v>
      </c>
      <c r="AC79" s="458" t="s">
        <v>664</v>
      </c>
    </row>
    <row r="80" spans="1:29" ht="20.100000000000001" customHeight="1" x14ac:dyDescent="0.15">
      <c r="A80" s="395"/>
      <c r="B80" s="395"/>
      <c r="C80" s="395"/>
      <c r="D80" s="14"/>
      <c r="E80" s="14"/>
      <c r="F80" s="14"/>
      <c r="G80" s="2"/>
      <c r="H80" s="357">
        <v>2491600</v>
      </c>
      <c r="I80" s="67" t="s">
        <v>2</v>
      </c>
      <c r="J80" s="350">
        <v>0.6</v>
      </c>
      <c r="K80" s="67" t="s">
        <v>7</v>
      </c>
      <c r="L80" s="372">
        <v>1</v>
      </c>
      <c r="M80" s="28" t="s">
        <v>4</v>
      </c>
      <c r="N80" s="157">
        <f t="shared" si="31"/>
        <v>1494960</v>
      </c>
      <c r="O80" s="14"/>
      <c r="P80" s="14">
        <f t="shared" si="32"/>
        <v>1494960</v>
      </c>
      <c r="Q80" s="139">
        <f t="shared" si="33"/>
        <v>0</v>
      </c>
      <c r="R80" s="139">
        <f t="shared" si="34"/>
        <v>747480</v>
      </c>
      <c r="S80" s="139">
        <f t="shared" si="35"/>
        <v>747480</v>
      </c>
      <c r="T80" s="139">
        <f t="shared" si="36"/>
        <v>0</v>
      </c>
      <c r="U80" s="139">
        <f t="shared" si="37"/>
        <v>1494960</v>
      </c>
      <c r="V80" s="139">
        <f t="shared" si="38"/>
        <v>0</v>
      </c>
      <c r="W80" s="139">
        <f t="shared" si="39"/>
        <v>0</v>
      </c>
      <c r="X80" s="139">
        <f t="shared" si="40"/>
        <v>0</v>
      </c>
      <c r="Y80" s="162">
        <f t="shared" si="41"/>
        <v>1494960</v>
      </c>
      <c r="Z80" s="159" t="s">
        <v>43</v>
      </c>
      <c r="AA80" s="178" t="s">
        <v>63</v>
      </c>
      <c r="AB80" s="159" t="s">
        <v>12</v>
      </c>
      <c r="AC80" s="458" t="s">
        <v>664</v>
      </c>
    </row>
    <row r="81" spans="1:29" ht="20.100000000000001" customHeight="1" x14ac:dyDescent="0.15">
      <c r="A81" s="395"/>
      <c r="B81" s="395"/>
      <c r="C81" s="395"/>
      <c r="D81" s="14"/>
      <c r="E81" s="14"/>
      <c r="F81" s="14"/>
      <c r="G81" s="2" t="s">
        <v>575</v>
      </c>
      <c r="H81" s="357">
        <v>2303400</v>
      </c>
      <c r="I81" s="67" t="s">
        <v>2</v>
      </c>
      <c r="J81" s="350">
        <v>0.6</v>
      </c>
      <c r="K81" s="67" t="s">
        <v>7</v>
      </c>
      <c r="L81" s="372">
        <v>1</v>
      </c>
      <c r="M81" s="28" t="s">
        <v>4</v>
      </c>
      <c r="N81" s="157">
        <f t="shared" si="31"/>
        <v>1382040</v>
      </c>
      <c r="O81" s="14"/>
      <c r="P81" s="466">
        <f t="shared" si="32"/>
        <v>1382040</v>
      </c>
      <c r="Q81" s="139">
        <f t="shared" si="33"/>
        <v>0</v>
      </c>
      <c r="R81" s="139">
        <f t="shared" si="34"/>
        <v>691020</v>
      </c>
      <c r="S81" s="139">
        <f t="shared" si="35"/>
        <v>691020</v>
      </c>
      <c r="T81" s="139">
        <f t="shared" si="36"/>
        <v>0</v>
      </c>
      <c r="U81" s="139">
        <f t="shared" si="37"/>
        <v>1382040</v>
      </c>
      <c r="V81" s="139">
        <f t="shared" si="38"/>
        <v>0</v>
      </c>
      <c r="W81" s="139">
        <f t="shared" si="39"/>
        <v>0</v>
      </c>
      <c r="X81" s="139">
        <f t="shared" si="40"/>
        <v>0</v>
      </c>
      <c r="Y81" s="162">
        <f t="shared" si="41"/>
        <v>1382040</v>
      </c>
      <c r="Z81" s="159" t="s">
        <v>43</v>
      </c>
      <c r="AA81" s="178" t="s">
        <v>63</v>
      </c>
      <c r="AB81" s="159" t="s">
        <v>12</v>
      </c>
      <c r="AC81" s="458" t="s">
        <v>664</v>
      </c>
    </row>
    <row r="82" spans="1:29" ht="20.100000000000001" customHeight="1" x14ac:dyDescent="0.15">
      <c r="A82" s="395"/>
      <c r="B82" s="395"/>
      <c r="C82" s="395"/>
      <c r="D82" s="14"/>
      <c r="E82" s="14"/>
      <c r="F82" s="14"/>
      <c r="G82" s="2"/>
      <c r="H82" s="357">
        <v>2396000</v>
      </c>
      <c r="I82" s="67" t="s">
        <v>2</v>
      </c>
      <c r="J82" s="350">
        <v>0.6</v>
      </c>
      <c r="K82" s="67" t="s">
        <v>7</v>
      </c>
      <c r="L82" s="372">
        <v>1</v>
      </c>
      <c r="M82" s="28" t="s">
        <v>4</v>
      </c>
      <c r="N82" s="157">
        <f t="shared" si="31"/>
        <v>1437600</v>
      </c>
      <c r="O82" s="14"/>
      <c r="P82" s="466">
        <f t="shared" si="32"/>
        <v>1437600</v>
      </c>
      <c r="Q82" s="139">
        <f t="shared" si="33"/>
        <v>0</v>
      </c>
      <c r="R82" s="139">
        <f t="shared" si="34"/>
        <v>718800</v>
      </c>
      <c r="S82" s="139">
        <f t="shared" si="35"/>
        <v>718800</v>
      </c>
      <c r="T82" s="139">
        <f t="shared" si="36"/>
        <v>0</v>
      </c>
      <c r="U82" s="139">
        <f t="shared" si="37"/>
        <v>1437600</v>
      </c>
      <c r="V82" s="139">
        <f t="shared" si="38"/>
        <v>0</v>
      </c>
      <c r="W82" s="139">
        <f t="shared" si="39"/>
        <v>0</v>
      </c>
      <c r="X82" s="139">
        <f t="shared" si="40"/>
        <v>0</v>
      </c>
      <c r="Y82" s="162">
        <f t="shared" si="41"/>
        <v>1437600</v>
      </c>
      <c r="Z82" s="159" t="s">
        <v>43</v>
      </c>
      <c r="AA82" s="178" t="s">
        <v>63</v>
      </c>
      <c r="AB82" s="159" t="s">
        <v>12</v>
      </c>
      <c r="AC82" s="458" t="s">
        <v>664</v>
      </c>
    </row>
    <row r="83" spans="1:29" ht="20.100000000000001" customHeight="1" x14ac:dyDescent="0.15">
      <c r="A83" s="395"/>
      <c r="B83" s="395"/>
      <c r="C83" s="395"/>
      <c r="D83" s="14"/>
      <c r="E83" s="14"/>
      <c r="F83" s="14"/>
      <c r="G83" s="2" t="s">
        <v>570</v>
      </c>
      <c r="H83" s="357">
        <v>2141100</v>
      </c>
      <c r="I83" s="67" t="s">
        <v>2</v>
      </c>
      <c r="J83" s="350">
        <v>0.6</v>
      </c>
      <c r="K83" s="67" t="s">
        <v>7</v>
      </c>
      <c r="L83" s="372">
        <v>1</v>
      </c>
      <c r="M83" s="28" t="s">
        <v>4</v>
      </c>
      <c r="N83" s="157">
        <f t="shared" si="31"/>
        <v>1284660</v>
      </c>
      <c r="O83" s="14"/>
      <c r="P83" s="14">
        <f t="shared" si="32"/>
        <v>1284660</v>
      </c>
      <c r="Q83" s="139">
        <f t="shared" si="33"/>
        <v>0</v>
      </c>
      <c r="R83" s="139">
        <f t="shared" si="34"/>
        <v>642330</v>
      </c>
      <c r="S83" s="139">
        <f t="shared" si="35"/>
        <v>642330</v>
      </c>
      <c r="T83" s="139">
        <f t="shared" si="36"/>
        <v>0</v>
      </c>
      <c r="U83" s="139">
        <f t="shared" si="37"/>
        <v>1284660</v>
      </c>
      <c r="V83" s="139">
        <f t="shared" si="38"/>
        <v>0</v>
      </c>
      <c r="W83" s="139">
        <f t="shared" si="39"/>
        <v>0</v>
      </c>
      <c r="X83" s="139">
        <f t="shared" si="40"/>
        <v>0</v>
      </c>
      <c r="Y83" s="162">
        <f t="shared" si="41"/>
        <v>1284660</v>
      </c>
      <c r="Z83" s="159" t="s">
        <v>43</v>
      </c>
      <c r="AA83" s="178" t="s">
        <v>63</v>
      </c>
      <c r="AB83" s="159" t="s">
        <v>12</v>
      </c>
      <c r="AC83" s="458" t="s">
        <v>664</v>
      </c>
    </row>
    <row r="84" spans="1:29" ht="20.100000000000001" customHeight="1" x14ac:dyDescent="0.15">
      <c r="A84" s="395"/>
      <c r="B84" s="395"/>
      <c r="C84" s="395"/>
      <c r="D84" s="14"/>
      <c r="E84" s="14"/>
      <c r="F84" s="14"/>
      <c r="G84" s="2" t="s">
        <v>87</v>
      </c>
      <c r="H84" s="357"/>
      <c r="I84" s="67"/>
      <c r="J84" s="27"/>
      <c r="K84" s="67"/>
      <c r="L84" s="283"/>
      <c r="M84" s="28"/>
      <c r="N84" s="157"/>
      <c r="O84" s="14"/>
      <c r="P84" s="14"/>
      <c r="Q84" s="139"/>
      <c r="R84" s="139"/>
      <c r="S84" s="139"/>
      <c r="T84" s="139"/>
      <c r="U84" s="139"/>
      <c r="V84" s="139"/>
      <c r="W84" s="139"/>
      <c r="X84" s="139"/>
      <c r="Y84" s="162"/>
      <c r="Z84" s="159" t="s">
        <v>43</v>
      </c>
      <c r="AA84" s="178" t="s">
        <v>63</v>
      </c>
      <c r="AB84" s="159" t="s">
        <v>12</v>
      </c>
      <c r="AC84" s="458" t="s">
        <v>664</v>
      </c>
    </row>
    <row r="85" spans="1:29" ht="20.100000000000001" customHeight="1" x14ac:dyDescent="0.15">
      <c r="A85" s="395"/>
      <c r="B85" s="395"/>
      <c r="C85" s="395"/>
      <c r="D85" s="14"/>
      <c r="E85" s="14"/>
      <c r="F85" s="14"/>
      <c r="G85" s="2" t="s">
        <v>565</v>
      </c>
      <c r="H85" s="357">
        <v>100000</v>
      </c>
      <c r="I85" s="67" t="s">
        <v>2</v>
      </c>
      <c r="J85" s="27">
        <v>12</v>
      </c>
      <c r="K85" s="67" t="s">
        <v>7</v>
      </c>
      <c r="L85" s="283">
        <v>1</v>
      </c>
      <c r="M85" s="28" t="s">
        <v>4</v>
      </c>
      <c r="N85" s="157">
        <f>SUM(H85*J85*L85)</f>
        <v>1200000</v>
      </c>
      <c r="O85" s="14"/>
      <c r="P85" s="14">
        <f t="shared" ref="P85:P93" si="42">N85-O85</f>
        <v>1200000</v>
      </c>
      <c r="Q85" s="139">
        <f>IF(AA85="국비100%",N85*100%,IF(AA85="시도비100%",N85*0%,IF(AA85="시군구비100%",N85*0%,IF(AA85="국비30%, 시도비70%",N85*30%,IF(AA85="국비30%, 시도비20%, 시군구비50%",N85*30%,IF(AA85="국비50%, 시도비50%",N85*50%,IF(AA85="시도비50%, 시군구비50%",N85*0%,IF(AA85="국비30%, 시도비35%, 시군구비35%",N85*30%))))))))</f>
        <v>0</v>
      </c>
      <c r="R85" s="139">
        <f>IF(AA85="국비100%",N85*0%,IF(AA85="시도비100%",N85*100%,IF(AA85="시군구비100%",N85*0%,IF(AA85="국비30%, 시도비70%",N85*70%,IF(AA85="국비30%, 시도비20%, 시군구비50%",N85*20%,IF(AA85="국비50%, 시도비50%",N85*50%,IF(AA85="시도비50%, 시군구비50%",N85*50%,IF(AA85="국비30%, 시도비35%, 시군구비35%",N85*35%))))))))</f>
        <v>600000</v>
      </c>
      <c r="S85" s="139">
        <f>IF(AA85="국비100%",N85*0%,IF(AA85="시도비100%",N85*0%,IF(AA85="시군구비100%",N85*100%,IF(AA85="국비30%, 시도비70%",N85*0%,IF(AA85="국비30%, 시도비20%, 시군구비50%",N85*50%,IF(AA85="국비50%, 시도비50%",N85*0%,IF(AA85="시도비50%, 시군구비50%",N85*50%,IF(AA85="국비30%, 시도비35%, 시군구비35%",N85*35%))))))))</f>
        <v>600000</v>
      </c>
      <c r="T85" s="139">
        <f>IF(AA85="기타보조금",N85*100%,N85*0%)</f>
        <v>0</v>
      </c>
      <c r="U85" s="139">
        <f>SUM(Q85:T85)</f>
        <v>1200000</v>
      </c>
      <c r="V85" s="139">
        <f>IF(AA85="자부담",N85*100%,N85*0%)</f>
        <v>0</v>
      </c>
      <c r="W85" s="139">
        <f>IF(AA85="후원금",N85*100%,N85*0%)</f>
        <v>0</v>
      </c>
      <c r="X85" s="139">
        <f>IF(AA85="수익사업",N85*100%,N85*0%)</f>
        <v>0</v>
      </c>
      <c r="Y85" s="162">
        <f>SUM(U85:X85)</f>
        <v>1200000</v>
      </c>
      <c r="Z85" s="159" t="s">
        <v>43</v>
      </c>
      <c r="AA85" s="178" t="s">
        <v>44</v>
      </c>
      <c r="AB85" s="159" t="s">
        <v>12</v>
      </c>
      <c r="AC85" s="458" t="s">
        <v>664</v>
      </c>
    </row>
    <row r="86" spans="1:29" ht="20.100000000000001" customHeight="1" x14ac:dyDescent="0.15">
      <c r="A86" s="395"/>
      <c r="B86" s="395"/>
      <c r="C86" s="395"/>
      <c r="D86" s="14"/>
      <c r="E86" s="14"/>
      <c r="F86" s="14"/>
      <c r="G86" s="2" t="s">
        <v>566</v>
      </c>
      <c r="H86" s="357">
        <v>120000</v>
      </c>
      <c r="I86" s="67" t="s">
        <v>2</v>
      </c>
      <c r="J86" s="27">
        <v>12</v>
      </c>
      <c r="K86" s="67" t="s">
        <v>7</v>
      </c>
      <c r="L86" s="283">
        <v>1</v>
      </c>
      <c r="M86" s="28" t="s">
        <v>4</v>
      </c>
      <c r="N86" s="157">
        <f>SUM(H86*J86*L86)</f>
        <v>1440000</v>
      </c>
      <c r="O86" s="14"/>
      <c r="P86" s="14">
        <f t="shared" si="42"/>
        <v>1440000</v>
      </c>
      <c r="Q86" s="139">
        <f>IF(AA86="국비100%",N86*100%,IF(AA86="시도비100%",N86*0%,IF(AA86="시군구비100%",N86*0%,IF(AA86="국비30%, 시도비70%",N86*30%,IF(AA86="국비30%, 시도비20%, 시군구비50%",N86*30%,IF(AA86="국비50%, 시도비50%",N86*50%,IF(AA86="시도비50%, 시군구비50%",N86*0%,IF(AA86="국비30%, 시도비35%, 시군구비35%",N86*30%))))))))</f>
        <v>0</v>
      </c>
      <c r="R86" s="139">
        <f>IF(AA86="국비100%",N86*0%,IF(AA86="시도비100%",N86*100%,IF(AA86="시군구비100%",N86*0%,IF(AA86="국비30%, 시도비70%",N86*70%,IF(AA86="국비30%, 시도비20%, 시군구비50%",N86*20%,IF(AA86="국비50%, 시도비50%",N86*50%,IF(AA86="시도비50%, 시군구비50%",N86*50%,IF(AA86="국비30%, 시도비35%, 시군구비35%",N86*35%))))))))</f>
        <v>720000</v>
      </c>
      <c r="S86" s="139">
        <f>IF(AA86="국비100%",N86*0%,IF(AA86="시도비100%",N86*0%,IF(AA86="시군구비100%",N86*100%,IF(AA86="국비30%, 시도비70%",N86*0%,IF(AA86="국비30%, 시도비20%, 시군구비50%",N86*50%,IF(AA86="국비50%, 시도비50%",N86*0%,IF(AA86="시도비50%, 시군구비50%",N86*50%,IF(AA86="국비30%, 시도비35%, 시군구비35%",N86*35%))))))))</f>
        <v>720000</v>
      </c>
      <c r="T86" s="139">
        <f>IF(AA86="기타보조금",N86*100%,N86*0%)</f>
        <v>0</v>
      </c>
      <c r="U86" s="139">
        <f>SUM(Q86:T86)</f>
        <v>1440000</v>
      </c>
      <c r="V86" s="139">
        <f>IF(AA86="자부담",N86*100%,N86*0%)</f>
        <v>0</v>
      </c>
      <c r="W86" s="139">
        <f>IF(AA86="후원금",N86*100%,N86*0%)</f>
        <v>0</v>
      </c>
      <c r="X86" s="139">
        <f>IF(AA86="수익사업",N86*100%,N86*0%)</f>
        <v>0</v>
      </c>
      <c r="Y86" s="162">
        <f>SUM(U86:X86)</f>
        <v>1440000</v>
      </c>
      <c r="Z86" s="159" t="s">
        <v>43</v>
      </c>
      <c r="AA86" s="178" t="s">
        <v>63</v>
      </c>
      <c r="AB86" s="159" t="s">
        <v>12</v>
      </c>
      <c r="AC86" s="458" t="s">
        <v>664</v>
      </c>
    </row>
    <row r="87" spans="1:29" ht="20.100000000000001" customHeight="1" x14ac:dyDescent="0.15">
      <c r="A87" s="395"/>
      <c r="B87" s="395"/>
      <c r="C87" s="395"/>
      <c r="D87" s="14"/>
      <c r="E87" s="14"/>
      <c r="F87" s="14"/>
      <c r="G87" s="2" t="s">
        <v>567</v>
      </c>
      <c r="H87" s="357">
        <v>120000</v>
      </c>
      <c r="I87" s="67" t="s">
        <v>2</v>
      </c>
      <c r="J87" s="27">
        <v>2</v>
      </c>
      <c r="K87" s="67" t="s">
        <v>7</v>
      </c>
      <c r="L87" s="283">
        <v>1</v>
      </c>
      <c r="M87" s="28" t="s">
        <v>4</v>
      </c>
      <c r="N87" s="157">
        <f>SUM(H87*J87*L87)</f>
        <v>240000</v>
      </c>
      <c r="O87" s="14"/>
      <c r="P87" s="14">
        <f t="shared" si="42"/>
        <v>240000</v>
      </c>
      <c r="Q87" s="139">
        <f>IF(AA87="국비100%",N87*100%,IF(AA87="시도비100%",N87*0%,IF(AA87="시군구비100%",N87*0%,IF(AA87="국비30%, 시도비70%",N87*30%,IF(AA87="국비30%, 시도비20%, 시군구비50%",N87*30%,IF(AA87="국비50%, 시도비50%",N87*50%,IF(AA87="시도비50%, 시군구비50%",N87*0%,IF(AA87="국비30%, 시도비35%, 시군구비35%",N87*30%))))))))</f>
        <v>0</v>
      </c>
      <c r="R87" s="139">
        <f>IF(AA87="국비100%",N87*0%,IF(AA87="시도비100%",N87*100%,IF(AA87="시군구비100%",N87*0%,IF(AA87="국비30%, 시도비70%",N87*70%,IF(AA87="국비30%, 시도비20%, 시군구비50%",N87*20%,IF(AA87="국비50%, 시도비50%",N87*50%,IF(AA87="시도비50%, 시군구비50%",N87*50%,IF(AA87="국비30%, 시도비35%, 시군구비35%",N87*35%))))))))</f>
        <v>120000</v>
      </c>
      <c r="S87" s="139">
        <f>IF(AA87="국비100%",N87*0%,IF(AA87="시도비100%",N87*0%,IF(AA87="시군구비100%",N87*100%,IF(AA87="국비30%, 시도비70%",N87*0%,IF(AA87="국비30%, 시도비20%, 시군구비50%",N87*50%,IF(AA87="국비50%, 시도비50%",N87*0%,IF(AA87="시도비50%, 시군구비50%",N87*50%,IF(AA87="국비30%, 시도비35%, 시군구비35%",N87*35%))))))))</f>
        <v>120000</v>
      </c>
      <c r="T87" s="139">
        <f>IF(AA87="기타보조금",N87*100%,N87*0%)</f>
        <v>0</v>
      </c>
      <c r="U87" s="139">
        <f>SUM(Q87:T87)</f>
        <v>240000</v>
      </c>
      <c r="V87" s="139">
        <f>IF(AA87="자부담",N87*100%,N87*0%)</f>
        <v>0</v>
      </c>
      <c r="W87" s="139">
        <f>IF(AA87="후원금",N87*100%,N87*0%)</f>
        <v>0</v>
      </c>
      <c r="X87" s="139">
        <f>IF(AA87="수익사업",N87*100%,N87*0%)</f>
        <v>0</v>
      </c>
      <c r="Y87" s="162">
        <f>SUM(U87:X87)</f>
        <v>240000</v>
      </c>
      <c r="Z87" s="159" t="s">
        <v>43</v>
      </c>
      <c r="AA87" s="178" t="s">
        <v>63</v>
      </c>
      <c r="AB87" s="159" t="s">
        <v>12</v>
      </c>
      <c r="AC87" s="458" t="s">
        <v>664</v>
      </c>
    </row>
    <row r="88" spans="1:29" ht="20.100000000000001" customHeight="1" x14ac:dyDescent="0.15">
      <c r="A88" s="395"/>
      <c r="B88" s="395"/>
      <c r="C88" s="395"/>
      <c r="D88" s="14"/>
      <c r="E88" s="14"/>
      <c r="F88" s="14"/>
      <c r="G88" s="2"/>
      <c r="H88" s="357">
        <v>77420</v>
      </c>
      <c r="I88" s="67" t="s">
        <v>2</v>
      </c>
      <c r="J88" s="27">
        <v>1</v>
      </c>
      <c r="K88" s="67" t="s">
        <v>7</v>
      </c>
      <c r="L88" s="283">
        <v>1</v>
      </c>
      <c r="M88" s="28" t="s">
        <v>4</v>
      </c>
      <c r="N88" s="157">
        <f>SUM(H88*J88*L88)</f>
        <v>77420</v>
      </c>
      <c r="O88" s="14"/>
      <c r="P88" s="14">
        <f t="shared" si="42"/>
        <v>77420</v>
      </c>
      <c r="Q88" s="139">
        <f>IF(AA88="국비100%",N88*100%,IF(AA88="시도비100%",N88*0%,IF(AA88="시군구비100%",N88*0%,IF(AA88="국비30%, 시도비70%",N88*30%,IF(AA88="국비30%, 시도비20%, 시군구비50%",N88*30%,IF(AA88="국비50%, 시도비50%",N88*50%,IF(AA88="시도비50%, 시군구비50%",N88*0%,IF(AA88="국비30%, 시도비35%, 시군구비35%",N88*30%))))))))</f>
        <v>0</v>
      </c>
      <c r="R88" s="139">
        <f>IF(AA88="국비100%",N88*0%,IF(AA88="시도비100%",N88*100%,IF(AA88="시군구비100%",N88*0%,IF(AA88="국비30%, 시도비70%",N88*70%,IF(AA88="국비30%, 시도비20%, 시군구비50%",N88*20%,IF(AA88="국비50%, 시도비50%",N88*50%,IF(AA88="시도비50%, 시군구비50%",N88*50%,IF(AA88="국비30%, 시도비35%, 시군구비35%",N88*35%))))))))</f>
        <v>38710</v>
      </c>
      <c r="S88" s="139">
        <f>IF(AA88="국비100%",N88*0%,IF(AA88="시도비100%",N88*0%,IF(AA88="시군구비100%",N88*100%,IF(AA88="국비30%, 시도비70%",N88*0%,IF(AA88="국비30%, 시도비20%, 시군구비50%",N88*50%,IF(AA88="국비50%, 시도비50%",N88*0%,IF(AA88="시도비50%, 시군구비50%",N88*50%,IF(AA88="국비30%, 시도비35%, 시군구비35%",N88*35%))))))))</f>
        <v>38710</v>
      </c>
      <c r="T88" s="139">
        <f>IF(AA88="기타보조금",N88*100%,N88*0%)</f>
        <v>0</v>
      </c>
      <c r="U88" s="139">
        <f>SUM(Q88:T88)</f>
        <v>77420</v>
      </c>
      <c r="V88" s="139">
        <f>IF(AA88="자부담",N88*100%,N88*0%)</f>
        <v>0</v>
      </c>
      <c r="W88" s="139">
        <f>IF(AA88="후원금",N88*100%,N88*0%)</f>
        <v>0</v>
      </c>
      <c r="X88" s="139">
        <f>IF(AA88="수익사업",N88*100%,N88*0%)</f>
        <v>0</v>
      </c>
      <c r="Y88" s="162">
        <f>SUM(U88:X88)</f>
        <v>77420</v>
      </c>
      <c r="Z88" s="159" t="s">
        <v>43</v>
      </c>
      <c r="AA88" s="178" t="s">
        <v>63</v>
      </c>
      <c r="AB88" s="159" t="s">
        <v>12</v>
      </c>
      <c r="AC88" s="458" t="s">
        <v>664</v>
      </c>
    </row>
    <row r="89" spans="1:29" ht="20.100000000000001" customHeight="1" x14ac:dyDescent="0.15">
      <c r="A89" s="395"/>
      <c r="B89" s="395"/>
      <c r="C89" s="395"/>
      <c r="D89" s="14"/>
      <c r="E89" s="14"/>
      <c r="F89" s="14"/>
      <c r="G89" s="2" t="s">
        <v>84</v>
      </c>
      <c r="H89" s="357"/>
      <c r="I89" s="67"/>
      <c r="J89" s="27"/>
      <c r="K89" s="67"/>
      <c r="L89" s="283"/>
      <c r="M89" s="28"/>
      <c r="N89" s="157"/>
      <c r="O89" s="14"/>
      <c r="P89" s="14">
        <f t="shared" si="42"/>
        <v>0</v>
      </c>
      <c r="Q89" s="139"/>
      <c r="R89" s="139"/>
      <c r="S89" s="139"/>
      <c r="T89" s="139"/>
      <c r="U89" s="139"/>
      <c r="V89" s="139"/>
      <c r="W89" s="139"/>
      <c r="X89" s="139"/>
      <c r="Y89" s="162"/>
      <c r="Z89" s="159" t="s">
        <v>43</v>
      </c>
      <c r="AA89" s="178" t="s">
        <v>63</v>
      </c>
      <c r="AB89" s="159" t="s">
        <v>12</v>
      </c>
      <c r="AC89" s="458" t="s">
        <v>664</v>
      </c>
    </row>
    <row r="90" spans="1:29" ht="20.100000000000001" customHeight="1" x14ac:dyDescent="0.15">
      <c r="A90" s="395"/>
      <c r="B90" s="395"/>
      <c r="C90" s="395"/>
      <c r="D90" s="14"/>
      <c r="E90" s="14"/>
      <c r="F90" s="14"/>
      <c r="G90" s="2" t="s">
        <v>566</v>
      </c>
      <c r="H90" s="357">
        <v>274654</v>
      </c>
      <c r="I90" s="67" t="s">
        <v>2</v>
      </c>
      <c r="J90" s="27">
        <v>12</v>
      </c>
      <c r="K90" s="67" t="s">
        <v>7</v>
      </c>
      <c r="L90" s="283">
        <v>1</v>
      </c>
      <c r="M90" s="28" t="s">
        <v>4</v>
      </c>
      <c r="N90" s="157">
        <f>ROUNDUP(H90*J90*L90, -1)</f>
        <v>3295850</v>
      </c>
      <c r="O90" s="14"/>
      <c r="P90" s="14">
        <f t="shared" si="42"/>
        <v>3295850</v>
      </c>
      <c r="Q90" s="139">
        <f>IF(AA90="국비100%",N90*100%,IF(AA90="시도비100%",N90*0%,IF(AA90="시군구비100%",N90*0%,IF(AA90="국비30%, 시도비70%",N90*30%,IF(AA90="국비30%, 시도비20%, 시군구비50%",N90*30%,IF(AA90="국비50%, 시도비50%",N90*50%,IF(AA90="시도비50%, 시군구비50%",N90*0%,IF(AA90="국비30%, 시도비35%, 시군구비35%",N90*30%))))))))</f>
        <v>0</v>
      </c>
      <c r="R90" s="139">
        <f>IF(AA90="국비100%",N90*0%,IF(AA90="시도비100%",N90*100%,IF(AA90="시군구비100%",N90*0%,IF(AA90="국비30%, 시도비70%",N90*70%,IF(AA90="국비30%, 시도비20%, 시군구비50%",N90*20%,IF(AA90="국비50%, 시도비50%",N90*50%,IF(AA90="시도비50%, 시군구비50%",N90*50%,IF(AA90="국비30%, 시도비35%, 시군구비35%",N90*35%))))))))</f>
        <v>1647925</v>
      </c>
      <c r="S90" s="139">
        <f>IF(AA90="국비100%",N90*0%,IF(AA90="시도비100%",N90*0%,IF(AA90="시군구비100%",N90*100%,IF(AA90="국비30%, 시도비70%",N90*0%,IF(AA90="국비30%, 시도비20%, 시군구비50%",N90*50%,IF(AA90="국비50%, 시도비50%",N90*0%,IF(AA90="시도비50%, 시군구비50%",N90*50%,IF(AA90="국비30%, 시도비35%, 시군구비35%",N90*35%))))))))</f>
        <v>1647925</v>
      </c>
      <c r="T90" s="139">
        <f>IF(AA90="기타보조금",N90*100%,N90*0%)</f>
        <v>0</v>
      </c>
      <c r="U90" s="139">
        <f>SUM(Q90:T90)</f>
        <v>3295850</v>
      </c>
      <c r="V90" s="139">
        <f>IF(AA90="자부담",N90*100%,N90*0%)</f>
        <v>0</v>
      </c>
      <c r="W90" s="139">
        <f>IF(AA90="후원금",N90*100%,N90*0%)</f>
        <v>0</v>
      </c>
      <c r="X90" s="139">
        <f>IF(AA90="수익사업",N90*100%,N90*0%)</f>
        <v>0</v>
      </c>
      <c r="Y90" s="162">
        <f>SUM(U90:X90)</f>
        <v>3295850</v>
      </c>
      <c r="Z90" s="159" t="s">
        <v>43</v>
      </c>
      <c r="AA90" s="178" t="s">
        <v>63</v>
      </c>
      <c r="AB90" s="159" t="s">
        <v>12</v>
      </c>
      <c r="AC90" s="458" t="s">
        <v>664</v>
      </c>
    </row>
    <row r="91" spans="1:29" ht="20.100000000000001" customHeight="1" x14ac:dyDescent="0.15">
      <c r="A91" s="395"/>
      <c r="B91" s="395"/>
      <c r="C91" s="395"/>
      <c r="D91" s="14"/>
      <c r="E91" s="14"/>
      <c r="F91" s="14"/>
      <c r="G91" s="2" t="s">
        <v>568</v>
      </c>
      <c r="H91" s="357">
        <v>184856</v>
      </c>
      <c r="I91" s="67" t="s">
        <v>2</v>
      </c>
      <c r="J91" s="27">
        <v>12</v>
      </c>
      <c r="K91" s="67" t="s">
        <v>7</v>
      </c>
      <c r="L91" s="283">
        <v>1</v>
      </c>
      <c r="M91" s="28" t="s">
        <v>4</v>
      </c>
      <c r="N91" s="157">
        <f>ROUNDUP(H91*J91*L91, -1)</f>
        <v>2218280</v>
      </c>
      <c r="O91" s="14"/>
      <c r="P91" s="14">
        <f t="shared" si="42"/>
        <v>2218280</v>
      </c>
      <c r="Q91" s="139">
        <f>IF(AA91="국비100%",N91*100%,IF(AA91="시도비100%",N91*0%,IF(AA91="시군구비100%",N91*0%,IF(AA91="국비30%, 시도비70%",N91*30%,IF(AA91="국비30%, 시도비20%, 시군구비50%",N91*30%,IF(AA91="국비50%, 시도비50%",N91*50%,IF(AA91="시도비50%, 시군구비50%",N91*0%,IF(AA91="국비30%, 시도비35%, 시군구비35%",N91*30%))))))))</f>
        <v>0</v>
      </c>
      <c r="R91" s="139">
        <f>IF(AA91="국비100%",N91*0%,IF(AA91="시도비100%",N91*100%,IF(AA91="시군구비100%",N91*0%,IF(AA91="국비30%, 시도비70%",N91*70%,IF(AA91="국비30%, 시도비20%, 시군구비50%",N91*20%,IF(AA91="국비50%, 시도비50%",N91*50%,IF(AA91="시도비50%, 시군구비50%",N91*50%,IF(AA91="국비30%, 시도비35%, 시군구비35%",N91*35%))))))))</f>
        <v>1109140</v>
      </c>
      <c r="S91" s="139">
        <f>IF(AA91="국비100%",N91*0%,IF(AA91="시도비100%",N91*0%,IF(AA91="시군구비100%",N91*100%,IF(AA91="국비30%, 시도비70%",N91*0%,IF(AA91="국비30%, 시도비20%, 시군구비50%",N91*50%,IF(AA91="국비50%, 시도비50%",N91*0%,IF(AA91="시도비50%, 시군구비50%",N91*50%,IF(AA91="국비30%, 시도비35%, 시군구비35%",N91*35%))))))))</f>
        <v>1109140</v>
      </c>
      <c r="T91" s="139">
        <f>IF(AA91="기타보조금",N91*100%,N91*0%)</f>
        <v>0</v>
      </c>
      <c r="U91" s="139">
        <f>SUM(Q91:T91)</f>
        <v>2218280</v>
      </c>
      <c r="V91" s="139">
        <f>IF(AA91="자부담",N91*100%,N91*0%)</f>
        <v>0</v>
      </c>
      <c r="W91" s="139">
        <f>IF(AA91="후원금",N91*100%,N91*0%)</f>
        <v>0</v>
      </c>
      <c r="X91" s="139">
        <f>IF(AA91="수익사업",N91*100%,N91*0%)</f>
        <v>0</v>
      </c>
      <c r="Y91" s="162">
        <f>SUM(U91:X91)</f>
        <v>2218280</v>
      </c>
      <c r="Z91" s="159" t="s">
        <v>43</v>
      </c>
      <c r="AA91" s="178" t="s">
        <v>63</v>
      </c>
      <c r="AB91" s="159" t="s">
        <v>12</v>
      </c>
      <c r="AC91" s="458" t="s">
        <v>664</v>
      </c>
    </row>
    <row r="92" spans="1:29" ht="20.100000000000001" customHeight="1" x14ac:dyDescent="0.15">
      <c r="A92" s="395"/>
      <c r="B92" s="395"/>
      <c r="C92" s="395"/>
      <c r="D92" s="14"/>
      <c r="E92" s="14"/>
      <c r="F92" s="14"/>
      <c r="G92" s="2" t="s">
        <v>575</v>
      </c>
      <c r="H92" s="35">
        <v>176373</v>
      </c>
      <c r="I92" s="121" t="s">
        <v>2</v>
      </c>
      <c r="J92" s="27">
        <v>12</v>
      </c>
      <c r="K92" s="67" t="s">
        <v>7</v>
      </c>
      <c r="L92" s="283">
        <v>1</v>
      </c>
      <c r="M92" s="28" t="s">
        <v>4</v>
      </c>
      <c r="N92" s="157">
        <f>ROUNDUP(H92*J92*L92, -1)</f>
        <v>2116480</v>
      </c>
      <c r="O92" s="14"/>
      <c r="P92" s="466">
        <f t="shared" si="42"/>
        <v>2116480</v>
      </c>
      <c r="Q92" s="139">
        <f>IF(AA92="국비100%",N92*100%,IF(AA92="시도비100%",N92*0%,IF(AA92="시군구비100%",N92*0%,IF(AA92="국비30%, 시도비70%",N92*30%,IF(AA92="국비30%, 시도비20%, 시군구비50%",N92*30%,IF(AA92="국비50%, 시도비50%",N92*50%,IF(AA92="시도비50%, 시군구비50%",N92*0%,IF(AA92="국비30%, 시도비35%, 시군구비35%",N92*30%))))))))</f>
        <v>0</v>
      </c>
      <c r="R92" s="139">
        <f>IF(AA92="국비100%",N92*0%,IF(AA92="시도비100%",N92*100%,IF(AA92="시군구비100%",N92*0%,IF(AA92="국비30%, 시도비70%",N92*70%,IF(AA92="국비30%, 시도비20%, 시군구비50%",N92*20%,IF(AA92="국비50%, 시도비50%",N92*50%,IF(AA92="시도비50%, 시군구비50%",N92*50%,IF(AA92="국비30%, 시도비35%, 시군구비35%",N92*35%))))))))</f>
        <v>1058240</v>
      </c>
      <c r="S92" s="139">
        <f>IF(AA92="국비100%",N92*0%,IF(AA92="시도비100%",N92*0%,IF(AA92="시군구비100%",N92*100%,IF(AA92="국비30%, 시도비70%",N92*0%,IF(AA92="국비30%, 시도비20%, 시군구비50%",N92*50%,IF(AA92="국비50%, 시도비50%",N92*0%,IF(AA92="시도비50%, 시군구비50%",N92*50%,IF(AA92="국비30%, 시도비35%, 시군구비35%",N92*35%))))))))</f>
        <v>1058240</v>
      </c>
      <c r="T92" s="139">
        <f>IF(AA92="기타보조금",N92*100%,N92*0%)</f>
        <v>0</v>
      </c>
      <c r="U92" s="139">
        <f>SUM(Q92:T92)</f>
        <v>2116480</v>
      </c>
      <c r="V92" s="139">
        <f>IF(AA92="자부담",N92*100%,N92*0%)</f>
        <v>0</v>
      </c>
      <c r="W92" s="139">
        <f>IF(AA92="후원금",N92*100%,N92*0%)</f>
        <v>0</v>
      </c>
      <c r="X92" s="139">
        <f>IF(AA92="수익사업",N92*100%,N92*0%)</f>
        <v>0</v>
      </c>
      <c r="Y92" s="162">
        <f>SUM(U92:X92)</f>
        <v>2116480</v>
      </c>
      <c r="Z92" s="159" t="s">
        <v>43</v>
      </c>
      <c r="AA92" s="178" t="s">
        <v>63</v>
      </c>
      <c r="AB92" s="159" t="s">
        <v>12</v>
      </c>
      <c r="AC92" s="458" t="s">
        <v>664</v>
      </c>
    </row>
    <row r="93" spans="1:29" ht="20.100000000000001" customHeight="1" x14ac:dyDescent="0.15">
      <c r="A93" s="395"/>
      <c r="B93" s="395"/>
      <c r="C93" s="395"/>
      <c r="D93" s="14"/>
      <c r="E93" s="14"/>
      <c r="F93" s="14"/>
      <c r="G93" s="2" t="s">
        <v>570</v>
      </c>
      <c r="H93" s="357">
        <v>160850</v>
      </c>
      <c r="I93" s="121" t="s">
        <v>2</v>
      </c>
      <c r="J93" s="27">
        <v>10</v>
      </c>
      <c r="K93" s="67" t="s">
        <v>7</v>
      </c>
      <c r="L93" s="283">
        <v>1</v>
      </c>
      <c r="M93" s="28" t="s">
        <v>4</v>
      </c>
      <c r="N93" s="157">
        <f>ROUNDUP(H93*J93*L93, -1)</f>
        <v>1608500</v>
      </c>
      <c r="O93" s="14"/>
      <c r="P93" s="14">
        <f t="shared" si="42"/>
        <v>1608500</v>
      </c>
      <c r="Q93" s="139">
        <f>IF(AA93="국비100%",N93*100%,IF(AA93="시도비100%",N93*0%,IF(AA93="시군구비100%",N93*0%,IF(AA93="국비30%, 시도비70%",N93*30%,IF(AA93="국비30%, 시도비20%, 시군구비50%",N93*30%,IF(AA93="국비50%, 시도비50%",N93*50%,IF(AA93="시도비50%, 시군구비50%",N93*0%,IF(AA93="국비30%, 시도비35%, 시군구비35%",N93*30%))))))))</f>
        <v>0</v>
      </c>
      <c r="R93" s="139">
        <f>IF(AA93="국비100%",N93*0%,IF(AA93="시도비100%",N93*100%,IF(AA93="시군구비100%",N93*0%,IF(AA93="국비30%, 시도비70%",N93*70%,IF(AA93="국비30%, 시도비20%, 시군구비50%",N93*20%,IF(AA93="국비50%, 시도비50%",N93*50%,IF(AA93="시도비50%, 시군구비50%",N93*50%,IF(AA93="국비30%, 시도비35%, 시군구비35%",N93*35%))))))))</f>
        <v>804250</v>
      </c>
      <c r="S93" s="139">
        <f>IF(AA93="국비100%",N93*0%,IF(AA93="시도비100%",N93*0%,IF(AA93="시군구비100%",N93*100%,IF(AA93="국비30%, 시도비70%",N93*0%,IF(AA93="국비30%, 시도비20%, 시군구비50%",N93*50%,IF(AA93="국비50%, 시도비50%",N93*0%,IF(AA93="시도비50%, 시군구비50%",N93*50%,IF(AA93="국비30%, 시도비35%, 시군구비35%",N93*35%))))))))</f>
        <v>804250</v>
      </c>
      <c r="T93" s="139">
        <f>IF(AA93="기타보조금",N93*100%,N93*0%)</f>
        <v>0</v>
      </c>
      <c r="U93" s="139">
        <f>SUM(Q93:T93)</f>
        <v>1608500</v>
      </c>
      <c r="V93" s="139">
        <f>IF(AA93="자부담",N93*100%,N93*0%)</f>
        <v>0</v>
      </c>
      <c r="W93" s="139">
        <f>IF(AA93="후원금",N93*100%,N93*0%)</f>
        <v>0</v>
      </c>
      <c r="X93" s="139">
        <f>IF(AA93="수익사업",N93*100%,N93*0%)</f>
        <v>0</v>
      </c>
      <c r="Y93" s="162">
        <f>SUM(U93:X93)</f>
        <v>1608500</v>
      </c>
      <c r="Z93" s="159" t="s">
        <v>43</v>
      </c>
      <c r="AA93" s="178" t="s">
        <v>63</v>
      </c>
      <c r="AB93" s="159" t="s">
        <v>12</v>
      </c>
      <c r="AC93" s="458" t="s">
        <v>664</v>
      </c>
    </row>
    <row r="94" spans="1:29" ht="20.100000000000001" customHeight="1" x14ac:dyDescent="0.15">
      <c r="A94" s="395"/>
      <c r="B94" s="395"/>
      <c r="C94" s="395"/>
      <c r="D94" s="14"/>
      <c r="E94" s="14"/>
      <c r="F94" s="14"/>
      <c r="G94" s="2" t="s">
        <v>261</v>
      </c>
      <c r="H94" s="357"/>
      <c r="I94" s="121"/>
      <c r="J94" s="27"/>
      <c r="K94" s="67"/>
      <c r="L94" s="283"/>
      <c r="M94" s="28"/>
      <c r="N94" s="157"/>
      <c r="O94" s="14"/>
      <c r="P94" s="14"/>
      <c r="Q94" s="139"/>
      <c r="R94" s="139"/>
      <c r="S94" s="139"/>
      <c r="T94" s="139"/>
      <c r="U94" s="139"/>
      <c r="V94" s="139"/>
      <c r="W94" s="139"/>
      <c r="X94" s="139"/>
      <c r="Y94" s="162"/>
      <c r="Z94" s="159"/>
      <c r="AA94" s="178"/>
      <c r="AB94" s="159"/>
      <c r="AC94" s="458"/>
    </row>
    <row r="95" spans="1:29" ht="20.100000000000001" customHeight="1" x14ac:dyDescent="0.15">
      <c r="A95" s="395"/>
      <c r="B95" s="395"/>
      <c r="C95" s="395"/>
      <c r="D95" s="14"/>
      <c r="E95" s="14"/>
      <c r="F95" s="14"/>
      <c r="G95" s="2" t="s">
        <v>565</v>
      </c>
      <c r="H95" s="357">
        <v>225300</v>
      </c>
      <c r="I95" s="67" t="s">
        <v>2</v>
      </c>
      <c r="J95" s="27">
        <v>5</v>
      </c>
      <c r="K95" s="67" t="s">
        <v>2</v>
      </c>
      <c r="L95" s="283">
        <v>1</v>
      </c>
      <c r="M95" s="28" t="s">
        <v>1</v>
      </c>
      <c r="N95" s="157">
        <f>SUM(H95*J95*L95)</f>
        <v>1126500</v>
      </c>
      <c r="O95" s="14"/>
      <c r="P95" s="14">
        <f>N95-O95</f>
        <v>1126500</v>
      </c>
      <c r="Q95" s="139">
        <f>IF(AA95="국비100%",N95*100%,IF(AA95="시도비100%",N95*0%,IF(AA95="시군구비100%",N95*0%,IF(AA95="국비30%, 시도비70%",N95*30%,IF(AA95="국비30%, 시도비20%, 시군구비50%",N95*30%,IF(AA95="국비50%, 시도비50%",N95*50%,IF(AA95="시도비50%, 시군구비50%",N95*0%,IF(AA95="국비30%, 시도비35%, 시군구비35%",N95*30%))))))))</f>
        <v>0</v>
      </c>
      <c r="R95" s="139">
        <f>IF(AA95="국비100%",N95*0%,IF(AA95="시도비100%",N95*100%,IF(AA95="시군구비100%",N95*0%,IF(AA95="국비30%, 시도비70%",N95*70%,IF(AA95="국비30%, 시도비20%, 시군구비50%",N95*20%,IF(AA95="국비50%, 시도비50%",N95*50%,IF(AA95="시도비50%, 시군구비50%",N95*50%,IF(AA95="국비30%, 시도비35%, 시군구비35%",N95*35%))))))))</f>
        <v>1126500</v>
      </c>
      <c r="S95" s="139">
        <f>IF(AA95="국비100%",N95*0%,IF(AA95="시도비100%",N95*0%,IF(AA95="시군구비100%",N95*100%,IF(AA95="국비30%, 시도비70%",N95*0%,IF(AA95="국비30%, 시도비20%, 시군구비50%",N95*50%,IF(AA95="국비50%, 시도비50%",N95*0%,IF(AA95="시도비50%, 시군구비50%",N95*50%,IF(AA95="국비30%, 시도비35%, 시군구비35%",N95*35%))))))))</f>
        <v>0</v>
      </c>
      <c r="T95" s="139">
        <f>IF(AA95="기타보조금",N95*100%,N95*0%)</f>
        <v>0</v>
      </c>
      <c r="U95" s="139">
        <f>SUM(Q95:T95)</f>
        <v>1126500</v>
      </c>
      <c r="V95" s="139">
        <f>IF(AA95="자부담",N95*100%,N95*0%)</f>
        <v>0</v>
      </c>
      <c r="W95" s="139">
        <f>IF(AA95="후원금",N95*100%,N95*0%)</f>
        <v>0</v>
      </c>
      <c r="X95" s="139">
        <f>IF(AA95="수익사업",N95*100%,N95*0%)</f>
        <v>0</v>
      </c>
      <c r="Y95" s="162">
        <f>SUM(U95:X95)</f>
        <v>1126500</v>
      </c>
      <c r="Z95" s="159" t="s">
        <v>332</v>
      </c>
      <c r="AA95" s="178" t="s">
        <v>46</v>
      </c>
      <c r="AB95" s="159" t="s">
        <v>12</v>
      </c>
      <c r="AC95" s="458" t="s">
        <v>664</v>
      </c>
    </row>
    <row r="96" spans="1:29" ht="20.100000000000001" customHeight="1" x14ac:dyDescent="0.15">
      <c r="A96" s="395"/>
      <c r="B96" s="395"/>
      <c r="C96" s="395"/>
      <c r="D96" s="14"/>
      <c r="E96" s="14"/>
      <c r="F96" s="14"/>
      <c r="G96" s="2"/>
      <c r="H96" s="357">
        <v>238400</v>
      </c>
      <c r="I96" s="67" t="s">
        <v>2</v>
      </c>
      <c r="J96" s="27">
        <v>7</v>
      </c>
      <c r="K96" s="67" t="s">
        <v>2</v>
      </c>
      <c r="L96" s="283">
        <v>1</v>
      </c>
      <c r="M96" s="28" t="s">
        <v>1</v>
      </c>
      <c r="N96" s="157">
        <f>SUM(H96*J96*L96)</f>
        <v>1668800</v>
      </c>
      <c r="O96" s="14"/>
      <c r="P96" s="14">
        <f>N96-O96</f>
        <v>1668800</v>
      </c>
      <c r="Q96" s="139">
        <f>IF(AA96="국비100%",N96*100%,IF(AA96="시도비100%",N96*0%,IF(AA96="시군구비100%",N96*0%,IF(AA96="국비30%, 시도비70%",N96*30%,IF(AA96="국비30%, 시도비20%, 시군구비50%",N96*30%,IF(AA96="국비50%, 시도비50%",N96*50%,IF(AA96="시도비50%, 시군구비50%",N96*0%,IF(AA96="국비30%, 시도비35%, 시군구비35%",N96*30%))))))))</f>
        <v>0</v>
      </c>
      <c r="R96" s="139">
        <f>IF(AA96="국비100%",N96*0%,IF(AA96="시도비100%",N96*100%,IF(AA96="시군구비100%",N96*0%,IF(AA96="국비30%, 시도비70%",N96*70%,IF(AA96="국비30%, 시도비20%, 시군구비50%",N96*20%,IF(AA96="국비50%, 시도비50%",N96*50%,IF(AA96="시도비50%, 시군구비50%",N96*50%,IF(AA96="국비30%, 시도비35%, 시군구비35%",N96*35%))))))))</f>
        <v>1668800</v>
      </c>
      <c r="S96" s="139">
        <f>IF(AA96="국비100%",N96*0%,IF(AA96="시도비100%",N96*0%,IF(AA96="시군구비100%",N96*100%,IF(AA96="국비30%, 시도비70%",N96*0%,IF(AA96="국비30%, 시도비20%, 시군구비50%",N96*50%,IF(AA96="국비50%, 시도비50%",N96*0%,IF(AA96="시도비50%, 시군구비50%",N96*50%,IF(AA96="국비30%, 시도비35%, 시군구비35%",N96*35%))))))))</f>
        <v>0</v>
      </c>
      <c r="T96" s="139">
        <f>IF(AA96="기타보조금",N96*100%,N96*0%)</f>
        <v>0</v>
      </c>
      <c r="U96" s="139">
        <f>SUM(Q96:T96)</f>
        <v>1668800</v>
      </c>
      <c r="V96" s="139">
        <f>IF(AA96="자부담",N96*100%,N96*0%)</f>
        <v>0</v>
      </c>
      <c r="W96" s="139">
        <f>IF(AA96="후원금",N96*100%,N96*0%)</f>
        <v>0</v>
      </c>
      <c r="X96" s="139">
        <f>IF(AA96="수익사업",N96*100%,N96*0%)</f>
        <v>0</v>
      </c>
      <c r="Y96" s="162">
        <f>SUM(U96:X96)</f>
        <v>1668800</v>
      </c>
      <c r="Z96" s="159" t="s">
        <v>332</v>
      </c>
      <c r="AA96" s="178" t="s">
        <v>46</v>
      </c>
      <c r="AB96" s="159" t="s">
        <v>12</v>
      </c>
      <c r="AC96" s="458" t="s">
        <v>664</v>
      </c>
    </row>
    <row r="97" spans="1:29" ht="20.100000000000001" customHeight="1" x14ac:dyDescent="0.15">
      <c r="A97" s="392"/>
      <c r="B97" s="392"/>
      <c r="C97" s="392"/>
      <c r="D97" s="15"/>
      <c r="E97" s="15"/>
      <c r="F97" s="15"/>
      <c r="G97" s="59" t="s">
        <v>58</v>
      </c>
      <c r="H97" s="64"/>
      <c r="I97" s="73"/>
      <c r="J97" s="518"/>
      <c r="K97" s="73"/>
      <c r="L97" s="530"/>
      <c r="M97" s="517"/>
      <c r="N97" s="144"/>
      <c r="O97" s="148"/>
      <c r="P97" s="148"/>
      <c r="Q97" s="148"/>
      <c r="R97" s="148"/>
      <c r="S97" s="148"/>
      <c r="T97" s="148"/>
      <c r="U97" s="148"/>
      <c r="V97" s="148"/>
      <c r="W97" s="148"/>
      <c r="X97" s="148"/>
      <c r="Y97" s="95"/>
      <c r="Z97" s="314"/>
      <c r="AA97" s="314"/>
      <c r="AB97" s="173"/>
      <c r="AC97" s="458"/>
    </row>
    <row r="98" spans="1:29" ht="20.100000000000001" customHeight="1" x14ac:dyDescent="0.15">
      <c r="A98" s="406"/>
      <c r="B98" s="406"/>
      <c r="C98" s="406"/>
      <c r="D98" s="17"/>
      <c r="E98" s="17"/>
      <c r="F98" s="17"/>
      <c r="G98" s="1" t="s">
        <v>388</v>
      </c>
      <c r="H98" s="47">
        <v>50000</v>
      </c>
      <c r="I98" s="72" t="s">
        <v>0</v>
      </c>
      <c r="J98" s="432">
        <v>12</v>
      </c>
      <c r="K98" s="72" t="s">
        <v>0</v>
      </c>
      <c r="L98" s="531">
        <v>1</v>
      </c>
      <c r="M98" s="532" t="s">
        <v>3</v>
      </c>
      <c r="N98" s="143">
        <f>SUM(H98*J98*L98)</f>
        <v>600000</v>
      </c>
      <c r="O98" s="154"/>
      <c r="P98" s="154">
        <f>N98-O98</f>
        <v>600000</v>
      </c>
      <c r="Q98" s="154"/>
      <c r="R98" s="154"/>
      <c r="S98" s="154"/>
      <c r="T98" s="154"/>
      <c r="U98" s="154">
        <f>SUM(Q98:T98)</f>
        <v>0</v>
      </c>
      <c r="V98" s="154">
        <f>IF(AA98="자부담",N98*100%,N98*0%)</f>
        <v>600000</v>
      </c>
      <c r="W98" s="154"/>
      <c r="X98" s="154"/>
      <c r="Y98" s="131">
        <f>SUM(U98:X98)</f>
        <v>600000</v>
      </c>
      <c r="Z98" s="305" t="s">
        <v>8</v>
      </c>
      <c r="AA98" s="305" t="s">
        <v>24</v>
      </c>
      <c r="AB98" s="172" t="s">
        <v>12</v>
      </c>
      <c r="AC98" s="458" t="s">
        <v>8</v>
      </c>
    </row>
    <row r="99" spans="1:29" ht="20.100000000000001" customHeight="1" x14ac:dyDescent="0.15">
      <c r="A99" s="395"/>
      <c r="B99" s="395"/>
      <c r="C99" s="395"/>
      <c r="D99" s="14"/>
      <c r="E99" s="14"/>
      <c r="F99" s="14"/>
      <c r="G99" s="2" t="s">
        <v>390</v>
      </c>
      <c r="H99" s="35">
        <v>40000</v>
      </c>
      <c r="I99" s="67" t="s">
        <v>0</v>
      </c>
      <c r="J99" s="533">
        <v>12</v>
      </c>
      <c r="K99" s="67" t="s">
        <v>0</v>
      </c>
      <c r="L99" s="534">
        <v>1</v>
      </c>
      <c r="M99" s="535" t="s">
        <v>3</v>
      </c>
      <c r="N99" s="141">
        <f>SUM(H99*J99*L99)</f>
        <v>480000</v>
      </c>
      <c r="O99" s="139"/>
      <c r="P99" s="139">
        <f>N99-O99</f>
        <v>480000</v>
      </c>
      <c r="Q99" s="139"/>
      <c r="R99" s="139"/>
      <c r="S99" s="139"/>
      <c r="T99" s="139"/>
      <c r="U99" s="139">
        <f>SUM(Q99:T99)</f>
        <v>0</v>
      </c>
      <c r="V99" s="139">
        <f>IF(AA99="자부담",N99*100%,N99*0%)</f>
        <v>480000</v>
      </c>
      <c r="W99" s="139"/>
      <c r="X99" s="139"/>
      <c r="Y99" s="101">
        <f>SUM(U99:X99)</f>
        <v>480000</v>
      </c>
      <c r="Z99" s="178" t="s">
        <v>8</v>
      </c>
      <c r="AA99" s="178" t="s">
        <v>24</v>
      </c>
      <c r="AB99" s="169" t="s">
        <v>12</v>
      </c>
      <c r="AC99" s="458" t="s">
        <v>8</v>
      </c>
    </row>
    <row r="100" spans="1:29" ht="20.100000000000001" customHeight="1" x14ac:dyDescent="0.15">
      <c r="A100" s="395"/>
      <c r="B100" s="395"/>
      <c r="C100" s="395"/>
      <c r="D100" s="14"/>
      <c r="E100" s="14"/>
      <c r="F100" s="14"/>
      <c r="G100" s="628" t="s">
        <v>328</v>
      </c>
      <c r="H100" s="743"/>
      <c r="I100" s="67"/>
      <c r="J100" s="27"/>
      <c r="K100" s="67"/>
      <c r="L100" s="283"/>
      <c r="M100" s="28"/>
      <c r="N100" s="157"/>
      <c r="O100" s="14"/>
      <c r="P100" s="14"/>
      <c r="Q100" s="139"/>
      <c r="R100" s="139"/>
      <c r="S100" s="139"/>
      <c r="T100" s="139"/>
      <c r="U100" s="139"/>
      <c r="V100" s="139"/>
      <c r="W100" s="139"/>
      <c r="X100" s="139"/>
      <c r="Y100" s="162"/>
      <c r="Z100" s="159"/>
      <c r="AA100" s="178"/>
      <c r="AB100" s="159"/>
      <c r="AC100" s="458"/>
    </row>
    <row r="101" spans="1:29" ht="20.100000000000001" customHeight="1" x14ac:dyDescent="0.15">
      <c r="A101" s="395"/>
      <c r="B101" s="395"/>
      <c r="C101" s="395"/>
      <c r="D101" s="14"/>
      <c r="E101" s="14"/>
      <c r="F101" s="14"/>
      <c r="G101" s="2" t="s">
        <v>86</v>
      </c>
      <c r="H101" s="743">
        <v>100000</v>
      </c>
      <c r="I101" s="67" t="s">
        <v>2</v>
      </c>
      <c r="J101" s="27">
        <v>12</v>
      </c>
      <c r="K101" s="67" t="s">
        <v>7</v>
      </c>
      <c r="L101" s="283">
        <v>2</v>
      </c>
      <c r="M101" s="28" t="s">
        <v>4</v>
      </c>
      <c r="N101" s="157">
        <f>SUM(H101*J101*L101)</f>
        <v>2400000</v>
      </c>
      <c r="O101" s="14"/>
      <c r="P101" s="14">
        <f>N101-O101</f>
        <v>2400000</v>
      </c>
      <c r="Q101" s="139">
        <f>IF(AA101="국비100%",N101*100%,IF(AA101="시도비100%",N101*0%,IF(AA101="시군구비100%",N101*0%,IF(AA101="국비30%, 시도비70%",N101*30%,IF(AA101="국비30%, 시도비20%, 시군구비50%",N101*30%,IF(AA101="국비50%, 시도비50%",N101*50%,IF(AA101="시도비50%, 시군구비50%",N101*0%,IF(AA101="국비30%, 시도비35%, 시군구비35%",N101*30%))))))))</f>
        <v>0</v>
      </c>
      <c r="R101" s="139">
        <f>IF(AA101="국비100%",N101*0%,IF(AA101="시도비100%",N101*100%,IF(AA101="시군구비100%",N101*0%,IF(AA101="국비30%, 시도비70%",N101*70%,IF(AA101="국비30%, 시도비20%, 시군구비50%",N101*20%,IF(AA101="국비50%, 시도비50%",N101*50%,IF(AA101="시도비50%, 시군구비50%",N101*50%,IF(AA101="국비30%, 시도비35%, 시군구비35%",N101*35%))))))))</f>
        <v>1200000</v>
      </c>
      <c r="S101" s="139">
        <f>IF(AA101="국비100%",N101*0%,IF(AA101="시도비100%",N101*0%,IF(AA101="시군구비100%",N101*100%,IF(AA101="국비30%, 시도비70%",N101*0%,IF(AA101="국비30%, 시도비20%, 시군구비50%",N101*50%,IF(AA101="국비50%, 시도비50%",N101*0%,IF(AA101="시도비50%, 시군구비50%",N101*50%,IF(AA101="국비30%, 시도비35%, 시군구비35%",N101*35%))))))))</f>
        <v>1200000</v>
      </c>
      <c r="T101" s="139">
        <f>IF(AA101="기타보조금",N101*100%,N101*0%)</f>
        <v>0</v>
      </c>
      <c r="U101" s="139">
        <f>SUM(Q101:T101)</f>
        <v>2400000</v>
      </c>
      <c r="V101" s="139">
        <f>IF(AA101="자부담",N101*100%,N101*0%)</f>
        <v>0</v>
      </c>
      <c r="W101" s="139">
        <f>IF(AA101="후원금",N101*100%,N101*0%)</f>
        <v>0</v>
      </c>
      <c r="X101" s="139">
        <f>IF(AA101="수익사업",N101*100%,N101*0%)</f>
        <v>0</v>
      </c>
      <c r="Y101" s="162">
        <f>SUM(U101:X101)</f>
        <v>2400000</v>
      </c>
      <c r="Z101" s="159" t="s">
        <v>43</v>
      </c>
      <c r="AA101" s="178" t="s">
        <v>63</v>
      </c>
      <c r="AB101" s="159" t="s">
        <v>12</v>
      </c>
      <c r="AC101" s="458" t="s">
        <v>664</v>
      </c>
    </row>
    <row r="102" spans="1:29" ht="20.100000000000001" customHeight="1" x14ac:dyDescent="0.15">
      <c r="A102" s="395"/>
      <c r="B102" s="395"/>
      <c r="C102" s="395"/>
      <c r="D102" s="14"/>
      <c r="E102" s="14"/>
      <c r="F102" s="14"/>
      <c r="G102" s="2" t="s">
        <v>85</v>
      </c>
      <c r="H102" s="743"/>
      <c r="I102" s="67"/>
      <c r="J102" s="27"/>
      <c r="K102" s="67"/>
      <c r="L102" s="283"/>
      <c r="M102" s="28"/>
      <c r="N102" s="157"/>
      <c r="O102" s="14"/>
      <c r="P102" s="14"/>
      <c r="Q102" s="139"/>
      <c r="R102" s="139"/>
      <c r="S102" s="139"/>
      <c r="T102" s="139"/>
      <c r="U102" s="139"/>
      <c r="V102" s="139"/>
      <c r="W102" s="139"/>
      <c r="X102" s="139"/>
      <c r="Y102" s="162"/>
      <c r="Z102" s="159" t="s">
        <v>43</v>
      </c>
      <c r="AA102" s="178" t="s">
        <v>63</v>
      </c>
      <c r="AB102" s="159" t="s">
        <v>12</v>
      </c>
      <c r="AC102" s="458" t="s">
        <v>664</v>
      </c>
    </row>
    <row r="103" spans="1:29" ht="20.100000000000001" customHeight="1" x14ac:dyDescent="0.15">
      <c r="A103" s="395"/>
      <c r="B103" s="395"/>
      <c r="C103" s="395"/>
      <c r="D103" s="14"/>
      <c r="E103" s="14"/>
      <c r="F103" s="14"/>
      <c r="G103" s="2" t="s">
        <v>570</v>
      </c>
      <c r="H103" s="743">
        <v>2141100</v>
      </c>
      <c r="I103" s="67" t="s">
        <v>2</v>
      </c>
      <c r="J103" s="350">
        <v>0.6</v>
      </c>
      <c r="K103" s="67" t="s">
        <v>7</v>
      </c>
      <c r="L103" s="372">
        <v>2</v>
      </c>
      <c r="M103" s="28" t="s">
        <v>4</v>
      </c>
      <c r="N103" s="157">
        <f>SUM(H103*J103*L103)</f>
        <v>2569320</v>
      </c>
      <c r="O103" s="14"/>
      <c r="P103" s="14">
        <f>N103-O103</f>
        <v>2569320</v>
      </c>
      <c r="Q103" s="139">
        <f>IF(AA103="국비100%",N103*100%,IF(AA103="시도비100%",N103*0%,IF(AA103="시군구비100%",N103*0%,IF(AA103="국비30%, 시도비70%",N103*30%,IF(AA103="국비30%, 시도비20%, 시군구비50%",N103*30%,IF(AA103="국비50%, 시도비50%",N103*50%,IF(AA103="시도비50%, 시군구비50%",N103*0%,IF(AA103="국비30%, 시도비35%, 시군구비35%",N103*30%))))))))</f>
        <v>0</v>
      </c>
      <c r="R103" s="139">
        <f>IF(AA103="국비100%",N103*0%,IF(AA103="시도비100%",N103*100%,IF(AA103="시군구비100%",N103*0%,IF(AA103="국비30%, 시도비70%",N103*70%,IF(AA103="국비30%, 시도비20%, 시군구비50%",N103*20%,IF(AA103="국비50%, 시도비50%",N103*50%,IF(AA103="시도비50%, 시군구비50%",N103*50%,IF(AA103="국비30%, 시도비35%, 시군구비35%",N103*35%))))))))</f>
        <v>1284660</v>
      </c>
      <c r="S103" s="139">
        <f>IF(AA103="국비100%",N103*0%,IF(AA103="시도비100%",N103*0%,IF(AA103="시군구비100%",N103*100%,IF(AA103="국비30%, 시도비70%",N103*0%,IF(AA103="국비30%, 시도비20%, 시군구비50%",N103*50%,IF(AA103="국비50%, 시도비50%",N103*0%,IF(AA103="시도비50%, 시군구비50%",N103*50%,IF(AA103="국비30%, 시도비35%, 시군구비35%",N103*35%))))))))</f>
        <v>1284660</v>
      </c>
      <c r="T103" s="139">
        <f>IF(AA103="기타보조금",N103*100%,N103*0%)</f>
        <v>0</v>
      </c>
      <c r="U103" s="139">
        <f>SUM(Q103:T103)</f>
        <v>2569320</v>
      </c>
      <c r="V103" s="139">
        <f>IF(AA103="자부담",N103*100%,N103*0%)</f>
        <v>0</v>
      </c>
      <c r="W103" s="139">
        <f>IF(AA103="후원금",N103*100%,N103*0%)</f>
        <v>0</v>
      </c>
      <c r="X103" s="139">
        <f>IF(AA103="수익사업",N103*100%,N103*0%)</f>
        <v>0</v>
      </c>
      <c r="Y103" s="162">
        <f>SUM(U103:X103)</f>
        <v>2569320</v>
      </c>
      <c r="Z103" s="159" t="s">
        <v>43</v>
      </c>
      <c r="AA103" s="178" t="s">
        <v>63</v>
      </c>
      <c r="AB103" s="159" t="s">
        <v>12</v>
      </c>
      <c r="AC103" s="458" t="s">
        <v>664</v>
      </c>
    </row>
    <row r="104" spans="1:29" ht="20.100000000000001" customHeight="1" x14ac:dyDescent="0.15">
      <c r="A104" s="395"/>
      <c r="B104" s="395"/>
      <c r="C104" s="395"/>
      <c r="D104" s="14"/>
      <c r="E104" s="14"/>
      <c r="F104" s="14"/>
      <c r="G104" s="2" t="s">
        <v>570</v>
      </c>
      <c r="H104" s="743">
        <v>2141100</v>
      </c>
      <c r="I104" s="67" t="s">
        <v>2</v>
      </c>
      <c r="J104" s="350">
        <v>0.6</v>
      </c>
      <c r="K104" s="67" t="s">
        <v>7</v>
      </c>
      <c r="L104" s="372">
        <v>2</v>
      </c>
      <c r="M104" s="28" t="s">
        <v>4</v>
      </c>
      <c r="N104" s="157">
        <f>SUM(H104*J104*L104)</f>
        <v>2569320</v>
      </c>
      <c r="O104" s="14"/>
      <c r="P104" s="14">
        <f>N104-O104</f>
        <v>2569320</v>
      </c>
      <c r="Q104" s="139">
        <f>IF(AA104="국비100%",N104*100%,IF(AA104="시도비100%",N104*0%,IF(AA104="시군구비100%",N104*0%,IF(AA104="국비30%, 시도비70%",N104*30%,IF(AA104="국비30%, 시도비20%, 시군구비50%",N104*30%,IF(AA104="국비50%, 시도비50%",N104*50%,IF(AA104="시도비50%, 시군구비50%",N104*0%,IF(AA104="국비30%, 시도비35%, 시군구비35%",N104*30%))))))))</f>
        <v>0</v>
      </c>
      <c r="R104" s="139">
        <f>IF(AA104="국비100%",N104*0%,IF(AA104="시도비100%",N104*100%,IF(AA104="시군구비100%",N104*0%,IF(AA104="국비30%, 시도비70%",N104*70%,IF(AA104="국비30%, 시도비20%, 시군구비50%",N104*20%,IF(AA104="국비50%, 시도비50%",N104*50%,IF(AA104="시도비50%, 시군구비50%",N104*50%,IF(AA104="국비30%, 시도비35%, 시군구비35%",N104*35%))))))))</f>
        <v>1284660</v>
      </c>
      <c r="S104" s="139">
        <f>IF(AA104="국비100%",N104*0%,IF(AA104="시도비100%",N104*0%,IF(AA104="시군구비100%",N104*100%,IF(AA104="국비30%, 시도비70%",N104*0%,IF(AA104="국비30%, 시도비20%, 시군구비50%",N104*50%,IF(AA104="국비50%, 시도비50%",N104*0%,IF(AA104="시도비50%, 시군구비50%",N104*50%,IF(AA104="국비30%, 시도비35%, 시군구비35%",N104*35%))))))))</f>
        <v>1284660</v>
      </c>
      <c r="T104" s="139">
        <f>IF(AA104="기타보조금",N104*100%,N104*0%)</f>
        <v>0</v>
      </c>
      <c r="U104" s="139">
        <f>SUM(Q104:T104)</f>
        <v>2569320</v>
      </c>
      <c r="V104" s="139">
        <f>IF(AA104="자부담",N104*100%,N104*0%)</f>
        <v>0</v>
      </c>
      <c r="W104" s="139">
        <f>IF(AA104="후원금",N104*100%,N104*0%)</f>
        <v>0</v>
      </c>
      <c r="X104" s="139">
        <f>IF(AA104="수익사업",N104*100%,N104*0%)</f>
        <v>0</v>
      </c>
      <c r="Y104" s="162">
        <f>SUM(U104:X104)</f>
        <v>2569320</v>
      </c>
      <c r="Z104" s="159" t="s">
        <v>43</v>
      </c>
      <c r="AA104" s="178" t="s">
        <v>63</v>
      </c>
      <c r="AB104" s="159" t="s">
        <v>12</v>
      </c>
      <c r="AC104" s="458" t="s">
        <v>664</v>
      </c>
    </row>
    <row r="105" spans="1:29" ht="20.100000000000001" customHeight="1" x14ac:dyDescent="0.15">
      <c r="A105" s="395"/>
      <c r="B105" s="395"/>
      <c r="C105" s="395"/>
      <c r="D105" s="14"/>
      <c r="E105" s="14"/>
      <c r="F105" s="25"/>
      <c r="G105" s="2" t="s">
        <v>87</v>
      </c>
      <c r="H105" s="743"/>
      <c r="I105" s="67"/>
      <c r="J105" s="27"/>
      <c r="K105" s="67"/>
      <c r="L105" s="283"/>
      <c r="M105" s="28"/>
      <c r="N105" s="157"/>
      <c r="O105" s="14"/>
      <c r="P105" s="14"/>
      <c r="Q105" s="139"/>
      <c r="R105" s="139"/>
      <c r="S105" s="139"/>
      <c r="T105" s="139"/>
      <c r="U105" s="139"/>
      <c r="V105" s="139"/>
      <c r="W105" s="139"/>
      <c r="X105" s="139"/>
      <c r="Y105" s="162"/>
      <c r="Z105" s="159" t="s">
        <v>43</v>
      </c>
      <c r="AA105" s="178" t="s">
        <v>63</v>
      </c>
      <c r="AB105" s="159" t="s">
        <v>12</v>
      </c>
      <c r="AC105" s="458" t="s">
        <v>664</v>
      </c>
    </row>
    <row r="106" spans="1:29" ht="20.100000000000001" customHeight="1" x14ac:dyDescent="0.15">
      <c r="A106" s="395"/>
      <c r="B106" s="395"/>
      <c r="C106" s="395"/>
      <c r="D106" s="14"/>
      <c r="E106" s="14"/>
      <c r="F106" s="25"/>
      <c r="G106" s="2" t="s">
        <v>570</v>
      </c>
      <c r="H106" s="743">
        <v>120000</v>
      </c>
      <c r="I106" s="67" t="s">
        <v>2</v>
      </c>
      <c r="J106" s="27">
        <v>12</v>
      </c>
      <c r="K106" s="67" t="s">
        <v>7</v>
      </c>
      <c r="L106" s="283">
        <v>1</v>
      </c>
      <c r="M106" s="28" t="s">
        <v>4</v>
      </c>
      <c r="N106" s="157">
        <f>SUM(H106*J106*L106)</f>
        <v>1440000</v>
      </c>
      <c r="O106" s="14"/>
      <c r="P106" s="14">
        <f>N106-O106</f>
        <v>1440000</v>
      </c>
      <c r="Q106" s="139">
        <f>IF(AA106="국비100%",N106*100%,IF(AA106="시도비100%",N106*0%,IF(AA106="시군구비100%",N106*0%,IF(AA106="국비30%, 시도비70%",N106*30%,IF(AA106="국비30%, 시도비20%, 시군구비50%",N106*30%,IF(AA106="국비50%, 시도비50%",N106*50%,IF(AA106="시도비50%, 시군구비50%",N106*0%,IF(AA106="국비30%, 시도비35%, 시군구비35%",N106*30%))))))))</f>
        <v>0</v>
      </c>
      <c r="R106" s="139">
        <f>IF(AA106="국비100%",N106*0%,IF(AA106="시도비100%",N106*100%,IF(AA106="시군구비100%",N106*0%,IF(AA106="국비30%, 시도비70%",N106*70%,IF(AA106="국비30%, 시도비20%, 시군구비50%",N106*20%,IF(AA106="국비50%, 시도비50%",N106*50%,IF(AA106="시도비50%, 시군구비50%",N106*50%,IF(AA106="국비30%, 시도비35%, 시군구비35%",N106*35%))))))))</f>
        <v>720000</v>
      </c>
      <c r="S106" s="139">
        <f>IF(AA106="국비100%",N106*0%,IF(AA106="시도비100%",N106*0%,IF(AA106="시군구비100%",N106*100%,IF(AA106="국비30%, 시도비70%",N106*0%,IF(AA106="국비30%, 시도비20%, 시군구비50%",N106*50%,IF(AA106="국비50%, 시도비50%",N106*0%,IF(AA106="시도비50%, 시군구비50%",N106*50%,IF(AA106="국비30%, 시도비35%, 시군구비35%",N106*35%))))))))</f>
        <v>720000</v>
      </c>
      <c r="T106" s="139">
        <f>IF(AA106="기타보조금",N106*100%,N106*0%)</f>
        <v>0</v>
      </c>
      <c r="U106" s="139">
        <f>SUM(Q106:T106)</f>
        <v>1440000</v>
      </c>
      <c r="V106" s="139">
        <f>IF(AA106="자부담",N106*100%,N106*0%)</f>
        <v>0</v>
      </c>
      <c r="W106" s="139">
        <f>IF(AA106="후원금",N106*100%,N106*0%)</f>
        <v>0</v>
      </c>
      <c r="X106" s="139">
        <f>IF(AA106="수익사업",N106*100%,N106*0%)</f>
        <v>0</v>
      </c>
      <c r="Y106" s="162">
        <f>SUM(U106:X106)</f>
        <v>1440000</v>
      </c>
      <c r="Z106" s="159" t="s">
        <v>43</v>
      </c>
      <c r="AA106" s="178" t="s">
        <v>63</v>
      </c>
      <c r="AB106" s="159" t="s">
        <v>12</v>
      </c>
      <c r="AC106" s="458" t="s">
        <v>664</v>
      </c>
    </row>
    <row r="107" spans="1:29" ht="20.100000000000001" customHeight="1" x14ac:dyDescent="0.15">
      <c r="A107" s="395"/>
      <c r="B107" s="395"/>
      <c r="C107" s="395"/>
      <c r="D107" s="14"/>
      <c r="E107" s="14"/>
      <c r="F107" s="25"/>
      <c r="G107" s="2" t="s">
        <v>570</v>
      </c>
      <c r="H107" s="743">
        <v>120000</v>
      </c>
      <c r="I107" s="67" t="s">
        <v>2</v>
      </c>
      <c r="J107" s="27">
        <v>12</v>
      </c>
      <c r="K107" s="67" t="s">
        <v>7</v>
      </c>
      <c r="L107" s="283">
        <v>1</v>
      </c>
      <c r="M107" s="28" t="s">
        <v>4</v>
      </c>
      <c r="N107" s="157">
        <f>SUM(H107*J107*L107)</f>
        <v>1440000</v>
      </c>
      <c r="O107" s="14"/>
      <c r="P107" s="14">
        <f>N107-O107</f>
        <v>1440000</v>
      </c>
      <c r="Q107" s="139">
        <f>IF(AA107="국비100%",N107*100%,IF(AA107="시도비100%",N107*0%,IF(AA107="시군구비100%",N107*0%,IF(AA107="국비30%, 시도비70%",N107*30%,IF(AA107="국비30%, 시도비20%, 시군구비50%",N107*30%,IF(AA107="국비50%, 시도비50%",N107*50%,IF(AA107="시도비50%, 시군구비50%",N107*0%,IF(AA107="국비30%, 시도비35%, 시군구비35%",N107*30%))))))))</f>
        <v>0</v>
      </c>
      <c r="R107" s="139">
        <f>IF(AA107="국비100%",N107*0%,IF(AA107="시도비100%",N107*100%,IF(AA107="시군구비100%",N107*0%,IF(AA107="국비30%, 시도비70%",N107*70%,IF(AA107="국비30%, 시도비20%, 시군구비50%",N107*20%,IF(AA107="국비50%, 시도비50%",N107*50%,IF(AA107="시도비50%, 시군구비50%",N107*50%,IF(AA107="국비30%, 시도비35%, 시군구비35%",N107*35%))))))))</f>
        <v>720000</v>
      </c>
      <c r="S107" s="139">
        <f>IF(AA107="국비100%",N107*0%,IF(AA107="시도비100%",N107*0%,IF(AA107="시군구비100%",N107*100%,IF(AA107="국비30%, 시도비70%",N107*0%,IF(AA107="국비30%, 시도비20%, 시군구비50%",N107*50%,IF(AA107="국비50%, 시도비50%",N107*0%,IF(AA107="시도비50%, 시군구비50%",N107*50%,IF(AA107="국비30%, 시도비35%, 시군구비35%",N107*35%))))))))</f>
        <v>720000</v>
      </c>
      <c r="T107" s="139">
        <f>IF(AA107="기타보조금",N107*100%,N107*0%)</f>
        <v>0</v>
      </c>
      <c r="U107" s="139">
        <f>SUM(Q107:T107)</f>
        <v>1440000</v>
      </c>
      <c r="V107" s="139">
        <f>IF(AA107="자부담",N107*100%,N107*0%)</f>
        <v>0</v>
      </c>
      <c r="W107" s="139">
        <f>IF(AA107="후원금",N107*100%,N107*0%)</f>
        <v>0</v>
      </c>
      <c r="X107" s="139">
        <f>IF(AA107="수익사업",N107*100%,N107*0%)</f>
        <v>0</v>
      </c>
      <c r="Y107" s="162">
        <f>SUM(U107:X107)</f>
        <v>1440000</v>
      </c>
      <c r="Z107" s="159" t="s">
        <v>43</v>
      </c>
      <c r="AA107" s="178" t="s">
        <v>63</v>
      </c>
      <c r="AB107" s="159" t="s">
        <v>12</v>
      </c>
      <c r="AC107" s="458" t="s">
        <v>664</v>
      </c>
    </row>
    <row r="108" spans="1:29" ht="20.100000000000001" customHeight="1" x14ac:dyDescent="0.15">
      <c r="A108" s="395"/>
      <c r="B108" s="395"/>
      <c r="C108" s="395"/>
      <c r="D108" s="14"/>
      <c r="E108" s="14"/>
      <c r="F108" s="14"/>
      <c r="G108" s="2" t="s">
        <v>84</v>
      </c>
      <c r="H108" s="743"/>
      <c r="I108" s="67"/>
      <c r="J108" s="27"/>
      <c r="K108" s="67"/>
      <c r="L108" s="283"/>
      <c r="M108" s="28"/>
      <c r="N108" s="157"/>
      <c r="O108" s="14"/>
      <c r="P108" s="14"/>
      <c r="Q108" s="139"/>
      <c r="R108" s="139"/>
      <c r="S108" s="139"/>
      <c r="T108" s="139"/>
      <c r="U108" s="139"/>
      <c r="V108" s="139"/>
      <c r="W108" s="139"/>
      <c r="X108" s="139"/>
      <c r="Y108" s="162"/>
      <c r="Z108" s="159" t="s">
        <v>43</v>
      </c>
      <c r="AA108" s="178" t="s">
        <v>63</v>
      </c>
      <c r="AB108" s="159" t="s">
        <v>12</v>
      </c>
      <c r="AC108" s="458" t="s">
        <v>664</v>
      </c>
    </row>
    <row r="109" spans="1:29" ht="20.100000000000001" customHeight="1" x14ac:dyDescent="0.15">
      <c r="A109" s="395"/>
      <c r="B109" s="395"/>
      <c r="C109" s="395"/>
      <c r="D109" s="14"/>
      <c r="E109" s="14"/>
      <c r="F109" s="14"/>
      <c r="G109" s="2" t="s">
        <v>570</v>
      </c>
      <c r="H109" s="743">
        <v>160850</v>
      </c>
      <c r="I109" s="67" t="s">
        <v>2</v>
      </c>
      <c r="J109" s="27">
        <v>12</v>
      </c>
      <c r="K109" s="67" t="s">
        <v>7</v>
      </c>
      <c r="L109" s="283">
        <v>1</v>
      </c>
      <c r="M109" s="28" t="s">
        <v>4</v>
      </c>
      <c r="N109" s="157">
        <f>SUM(H109*J109*L109)</f>
        <v>1930200</v>
      </c>
      <c r="O109" s="14"/>
      <c r="P109" s="14">
        <f>N109-O109</f>
        <v>1930200</v>
      </c>
      <c r="Q109" s="139">
        <f>IF(AA109="국비100%",N109*100%,IF(AA109="시도비100%",N109*0%,IF(AA109="시군구비100%",N109*0%,IF(AA109="국비30%, 시도비70%",N109*30%,IF(AA109="국비30%, 시도비20%, 시군구비50%",N109*30%,IF(AA109="국비50%, 시도비50%",N109*50%,IF(AA109="시도비50%, 시군구비50%",N109*0%,IF(AA109="국비30%, 시도비35%, 시군구비35%",N109*30%))))))))</f>
        <v>0</v>
      </c>
      <c r="R109" s="139">
        <f>IF(AA109="국비100%",N109*0%,IF(AA109="시도비100%",N109*100%,IF(AA109="시군구비100%",N109*0%,IF(AA109="국비30%, 시도비70%",N109*70%,IF(AA109="국비30%, 시도비20%, 시군구비50%",N109*20%,IF(AA109="국비50%, 시도비50%",N109*50%,IF(AA109="시도비50%, 시군구비50%",N109*50%,IF(AA109="국비30%, 시도비35%, 시군구비35%",N109*35%))))))))</f>
        <v>965100</v>
      </c>
      <c r="S109" s="139">
        <f>IF(AA109="국비100%",N109*0%,IF(AA109="시도비100%",N109*0%,IF(AA109="시군구비100%",N109*100%,IF(AA109="국비30%, 시도비70%",N109*0%,IF(AA109="국비30%, 시도비20%, 시군구비50%",N109*50%,IF(AA109="국비50%, 시도비50%",N109*0%,IF(AA109="시도비50%, 시군구비50%",N109*50%,IF(AA109="국비30%, 시도비35%, 시군구비35%",N109*35%))))))))</f>
        <v>965100</v>
      </c>
      <c r="T109" s="139">
        <f>IF(AA109="기타보조금",N109*100%,N109*0%)</f>
        <v>0</v>
      </c>
      <c r="U109" s="139">
        <f>SUM(Q109:T109)</f>
        <v>1930200</v>
      </c>
      <c r="V109" s="139">
        <f>IF(AA109="자부담",N109*100%,N109*0%)</f>
        <v>0</v>
      </c>
      <c r="W109" s="139">
        <f>IF(AA109="후원금",N109*100%,N109*0%)</f>
        <v>0</v>
      </c>
      <c r="X109" s="139">
        <f>IF(AA109="수익사업",N109*100%,N109*0%)</f>
        <v>0</v>
      </c>
      <c r="Y109" s="162">
        <f>SUM(U109:X109)</f>
        <v>1930200</v>
      </c>
      <c r="Z109" s="159" t="s">
        <v>43</v>
      </c>
      <c r="AA109" s="178" t="s">
        <v>63</v>
      </c>
      <c r="AB109" s="159" t="s">
        <v>12</v>
      </c>
      <c r="AC109" s="458" t="s">
        <v>664</v>
      </c>
    </row>
    <row r="110" spans="1:29" ht="20.100000000000001" customHeight="1" x14ac:dyDescent="0.15">
      <c r="A110" s="395"/>
      <c r="B110" s="395"/>
      <c r="C110" s="395"/>
      <c r="D110" s="14"/>
      <c r="E110" s="14"/>
      <c r="F110" s="14"/>
      <c r="G110" s="2" t="s">
        <v>570</v>
      </c>
      <c r="H110" s="743">
        <v>160850</v>
      </c>
      <c r="I110" s="67" t="s">
        <v>2</v>
      </c>
      <c r="J110" s="27">
        <v>12</v>
      </c>
      <c r="K110" s="67" t="s">
        <v>7</v>
      </c>
      <c r="L110" s="283">
        <v>1</v>
      </c>
      <c r="M110" s="28" t="s">
        <v>4</v>
      </c>
      <c r="N110" s="157">
        <f>SUM(H110*J110*L110)</f>
        <v>1930200</v>
      </c>
      <c r="O110" s="14"/>
      <c r="P110" s="14">
        <f>N110-O110</f>
        <v>1930200</v>
      </c>
      <c r="Q110" s="139">
        <f>IF(AA110="국비100%",N110*100%,IF(AA110="시도비100%",N110*0%,IF(AA110="시군구비100%",N110*0%,IF(AA110="국비30%, 시도비70%",N110*30%,IF(AA110="국비30%, 시도비20%, 시군구비50%",N110*30%,IF(AA110="국비50%, 시도비50%",N110*50%,IF(AA110="시도비50%, 시군구비50%",N110*0%,IF(AA110="국비30%, 시도비35%, 시군구비35%",N110*30%))))))))</f>
        <v>0</v>
      </c>
      <c r="R110" s="139">
        <f>IF(AA110="국비100%",N110*0%,IF(AA110="시도비100%",N110*100%,IF(AA110="시군구비100%",N110*0%,IF(AA110="국비30%, 시도비70%",N110*70%,IF(AA110="국비30%, 시도비20%, 시군구비50%",N110*20%,IF(AA110="국비50%, 시도비50%",N110*50%,IF(AA110="시도비50%, 시군구비50%",N110*50%,IF(AA110="국비30%, 시도비35%, 시군구비35%",N110*35%))))))))</f>
        <v>965100</v>
      </c>
      <c r="S110" s="139">
        <f>IF(AA110="국비100%",N110*0%,IF(AA110="시도비100%",N110*0%,IF(AA110="시군구비100%",N110*100%,IF(AA110="국비30%, 시도비70%",N110*0%,IF(AA110="국비30%, 시도비20%, 시군구비50%",N110*50%,IF(AA110="국비50%, 시도비50%",N110*0%,IF(AA110="시도비50%, 시군구비50%",N110*50%,IF(AA110="국비30%, 시도비35%, 시군구비35%",N110*35%))))))))</f>
        <v>965100</v>
      </c>
      <c r="T110" s="139">
        <f>IF(AA110="기타보조금",N110*100%,N110*0%)</f>
        <v>0</v>
      </c>
      <c r="U110" s="139">
        <f>SUM(Q110:T110)</f>
        <v>1930200</v>
      </c>
      <c r="V110" s="139">
        <f>IF(AA110="자부담",N110*100%,N110*0%)</f>
        <v>0</v>
      </c>
      <c r="W110" s="139">
        <f>IF(AA110="후원금",N110*100%,N110*0%)</f>
        <v>0</v>
      </c>
      <c r="X110" s="139">
        <f>IF(AA110="수익사업",N110*100%,N110*0%)</f>
        <v>0</v>
      </c>
      <c r="Y110" s="162">
        <f>SUM(U110:X110)</f>
        <v>1930200</v>
      </c>
      <c r="Z110" s="159" t="s">
        <v>43</v>
      </c>
      <c r="AA110" s="178" t="s">
        <v>63</v>
      </c>
      <c r="AB110" s="159" t="s">
        <v>12</v>
      </c>
      <c r="AC110" s="458" t="s">
        <v>664</v>
      </c>
    </row>
    <row r="111" spans="1:29" ht="20.100000000000001" customHeight="1" x14ac:dyDescent="0.15">
      <c r="A111" s="395"/>
      <c r="B111" s="395"/>
      <c r="C111" s="395"/>
      <c r="D111" s="14"/>
      <c r="E111" s="14"/>
      <c r="F111" s="14"/>
      <c r="G111" s="628" t="s">
        <v>262</v>
      </c>
      <c r="H111" s="323"/>
      <c r="I111" s="297"/>
      <c r="J111" s="323"/>
      <c r="K111" s="297"/>
      <c r="L111" s="323"/>
      <c r="M111" s="323"/>
      <c r="N111" s="625"/>
      <c r="O111" s="351"/>
      <c r="P111" s="139"/>
      <c r="Q111" s="139"/>
      <c r="R111" s="139"/>
      <c r="S111" s="139"/>
      <c r="T111" s="139"/>
      <c r="U111" s="139"/>
      <c r="V111" s="139"/>
      <c r="W111" s="139"/>
      <c r="X111" s="139"/>
      <c r="Y111" s="101"/>
      <c r="Z111" s="178"/>
      <c r="AA111" s="159"/>
      <c r="AB111" s="159"/>
      <c r="AC111" s="458"/>
    </row>
    <row r="112" spans="1:29" ht="20.100000000000001" customHeight="1" x14ac:dyDescent="0.15">
      <c r="A112" s="395"/>
      <c r="B112" s="395"/>
      <c r="C112" s="395"/>
      <c r="D112" s="14"/>
      <c r="E112" s="14"/>
      <c r="F112" s="14"/>
      <c r="G112" s="2" t="s">
        <v>86</v>
      </c>
      <c r="H112" s="743">
        <v>100000</v>
      </c>
      <c r="I112" s="67" t="s">
        <v>2</v>
      </c>
      <c r="J112" s="27">
        <v>12</v>
      </c>
      <c r="K112" s="67" t="s">
        <v>7</v>
      </c>
      <c r="L112" s="283">
        <v>5</v>
      </c>
      <c r="M112" s="28" t="s">
        <v>4</v>
      </c>
      <c r="N112" s="157">
        <f>SUM(H112*J112*L112)</f>
        <v>6000000</v>
      </c>
      <c r="O112" s="521"/>
      <c r="P112" s="466">
        <f>N112-O112</f>
        <v>6000000</v>
      </c>
      <c r="Q112" s="139">
        <f>IF(AA112="국비100%",N112*100%,IF(AA112="시도비100%",N112*0%,IF(AA112="시군구비100%",N112*0%,IF(AA112="국비30%, 시도비70%",N112*30%,IF(AA112="국비30%, 시도비20%, 시군구비50%",N112*30%,IF(AA112="국비50%, 시도비50%",N112*50%,IF(AA112="시도비50%, 시군구비50%",N112*0%,IF(AA112="국비30%, 시도비35%, 시군구비35%",N112*30%))))))))</f>
        <v>0</v>
      </c>
      <c r="R112" s="139">
        <f>IF(AA112="국비100%",N112*0%,IF(AA112="시도비100%",N112*100%,IF(AA112="시군구비100%",N112*0%,IF(AA112="국비30%, 시도비70%",N112*70%,IF(AA112="국비30%, 시도비20%, 시군구비50%",N112*20%,IF(AA112="국비50%, 시도비50%",N112*50%,IF(AA112="시도비50%, 시군구비50%",N112*50%,IF(AA112="국비30%, 시도비35%, 시군구비35%",N112*35%))))))))</f>
        <v>6000000</v>
      </c>
      <c r="S112" s="139">
        <f>IF(AA112="국비100%",N112*0%,IF(AA112="시도비100%",N112*0%,IF(AA112="시군구비100%",N112*100%,IF(AA112="국비30%, 시도비70%",N112*0%,IF(AA112="국비30%, 시도비20%, 시군구비50%",N112*50%,IF(AA112="국비50%, 시도비50%",N112*0%,IF(AA112="시도비50%, 시군구비50%",N112*50%,IF(AA112="국비30%, 시도비35%, 시군구비35%",N112*35%))))))))</f>
        <v>0</v>
      </c>
      <c r="T112" s="139">
        <f>IF(AA112="기타보조금",N112*100%,N112*0%)</f>
        <v>0</v>
      </c>
      <c r="U112" s="139">
        <f>SUM(Q112:T112)</f>
        <v>6000000</v>
      </c>
      <c r="V112" s="139">
        <f>IF(AA112="자부담",N112*100%,N112*0%)</f>
        <v>0</v>
      </c>
      <c r="W112" s="139">
        <f>IF(AA112="후원금",N112*100%,N112*0%)</f>
        <v>0</v>
      </c>
      <c r="X112" s="139">
        <f>IF(AA112="수익사업",N112*100%,N112*0%)</f>
        <v>0</v>
      </c>
      <c r="Y112" s="162">
        <f>SUM(U112:X112)</f>
        <v>6000000</v>
      </c>
      <c r="Z112" s="178" t="s">
        <v>68</v>
      </c>
      <c r="AA112" s="159" t="s">
        <v>46</v>
      </c>
      <c r="AB112" s="159" t="s">
        <v>12</v>
      </c>
      <c r="AC112" s="458" t="s">
        <v>665</v>
      </c>
    </row>
    <row r="113" spans="1:29" ht="20.100000000000001" customHeight="1" x14ac:dyDescent="0.15">
      <c r="A113" s="395"/>
      <c r="B113" s="395"/>
      <c r="C113" s="395"/>
      <c r="D113" s="14"/>
      <c r="E113" s="14"/>
      <c r="F113" s="14"/>
      <c r="G113" s="2" t="s">
        <v>85</v>
      </c>
      <c r="H113" s="743"/>
      <c r="I113" s="67"/>
      <c r="J113" s="27"/>
      <c r="K113" s="67"/>
      <c r="L113" s="283"/>
      <c r="M113" s="28"/>
      <c r="N113" s="445"/>
      <c r="O113" s="522"/>
      <c r="P113" s="466"/>
      <c r="Q113" s="139"/>
      <c r="R113" s="139"/>
      <c r="S113" s="139"/>
      <c r="T113" s="139"/>
      <c r="U113" s="139"/>
      <c r="V113" s="139"/>
      <c r="W113" s="139"/>
      <c r="X113" s="139"/>
      <c r="Y113" s="162"/>
      <c r="Z113" s="178" t="s">
        <v>68</v>
      </c>
      <c r="AA113" s="159" t="s">
        <v>45</v>
      </c>
      <c r="AB113" s="159" t="s">
        <v>12</v>
      </c>
      <c r="AC113" s="458" t="s">
        <v>665</v>
      </c>
    </row>
    <row r="114" spans="1:29" ht="20.100000000000001" customHeight="1" x14ac:dyDescent="0.15">
      <c r="A114" s="395"/>
      <c r="B114" s="395"/>
      <c r="C114" s="395"/>
      <c r="D114" s="14"/>
      <c r="E114" s="14"/>
      <c r="F114" s="14"/>
      <c r="G114" s="2" t="s">
        <v>573</v>
      </c>
      <c r="H114" s="743">
        <v>3189600</v>
      </c>
      <c r="I114" s="67" t="s">
        <v>2</v>
      </c>
      <c r="J114" s="350">
        <v>0.6</v>
      </c>
      <c r="K114" s="67" t="s">
        <v>7</v>
      </c>
      <c r="L114" s="536">
        <v>1</v>
      </c>
      <c r="M114" s="28" t="s">
        <v>4</v>
      </c>
      <c r="N114" s="157">
        <f t="shared" ref="N114:N121" si="43">SUM(H114*J114*L114)</f>
        <v>1913760</v>
      </c>
      <c r="O114" s="521"/>
      <c r="P114" s="466">
        <f t="shared" ref="P114:P121" si="44">N114-O114</f>
        <v>1913760</v>
      </c>
      <c r="Q114" s="139">
        <f t="shared" ref="Q114:Q121" si="45">IF(AA114="국비100%",N114*100%,IF(AA114="시도비100%",N114*0%,IF(AA114="시군구비100%",N114*0%,IF(AA114="국비30%, 시도비70%",N114*30%,IF(AA114="국비30%, 시도비20%, 시군구비50%",N114*30%,IF(AA114="국비50%, 시도비50%",N114*50%,IF(AA114="시도비50%, 시군구비50%",N114*0%,IF(AA114="국비30%, 시도비35%, 시군구비35%",N114*30%))))))))</f>
        <v>0</v>
      </c>
      <c r="R114" s="139">
        <f t="shared" ref="R114:R121" si="46">IF(AA114="국비100%",N114*0%,IF(AA114="시도비100%",N114*100%,IF(AA114="시군구비100%",N114*0%,IF(AA114="국비30%, 시도비70%",N114*70%,IF(AA114="국비30%, 시도비20%, 시군구비50%",N114*20%,IF(AA114="국비50%, 시도비50%",N114*50%,IF(AA114="시도비50%, 시군구비50%",N114*50%,IF(AA114="국비30%, 시도비35%, 시군구비35%",N114*35%))))))))</f>
        <v>1913760</v>
      </c>
      <c r="S114" s="139">
        <f t="shared" ref="S114:S121" si="47">IF(AA114="국비100%",N114*0%,IF(AA114="시도비100%",N114*0%,IF(AA114="시군구비100%",N114*100%,IF(AA114="국비30%, 시도비70%",N114*0%,IF(AA114="국비30%, 시도비20%, 시군구비50%",N114*50%,IF(AA114="국비50%, 시도비50%",N114*0%,IF(AA114="시도비50%, 시군구비50%",N114*50%,IF(AA114="국비30%, 시도비35%, 시군구비35%",N114*35%))))))))</f>
        <v>0</v>
      </c>
      <c r="T114" s="139">
        <f t="shared" ref="T114:T121" si="48">IF(AA114="기타보조금",N114*100%,N114*0%)</f>
        <v>0</v>
      </c>
      <c r="U114" s="139">
        <f t="shared" ref="U114:U121" si="49">SUM(Q114:T114)</f>
        <v>1913760</v>
      </c>
      <c r="V114" s="139">
        <f t="shared" ref="V114:V121" si="50">IF(AA114="자부담",N114*100%,N114*0%)</f>
        <v>0</v>
      </c>
      <c r="W114" s="139">
        <f t="shared" ref="W114:W121" si="51">IF(AA114="후원금",N114*100%,N114*0%)</f>
        <v>0</v>
      </c>
      <c r="X114" s="139">
        <f t="shared" ref="X114:X121" si="52">IF(AA114="수익사업",N114*100%,N114*0%)</f>
        <v>0</v>
      </c>
      <c r="Y114" s="162">
        <f t="shared" ref="Y114:Y121" si="53">SUM(U114:X114)</f>
        <v>1913760</v>
      </c>
      <c r="Z114" s="178" t="s">
        <v>68</v>
      </c>
      <c r="AA114" s="159" t="s">
        <v>45</v>
      </c>
      <c r="AB114" s="159" t="s">
        <v>12</v>
      </c>
      <c r="AC114" s="458" t="s">
        <v>665</v>
      </c>
    </row>
    <row r="115" spans="1:29" ht="20.100000000000001" customHeight="1" x14ac:dyDescent="0.15">
      <c r="A115" s="395"/>
      <c r="B115" s="395"/>
      <c r="C115" s="395"/>
      <c r="D115" s="14"/>
      <c r="E115" s="14"/>
      <c r="F115" s="14"/>
      <c r="G115" s="2"/>
      <c r="H115" s="743">
        <v>3261000</v>
      </c>
      <c r="I115" s="67" t="s">
        <v>2</v>
      </c>
      <c r="J115" s="350">
        <v>0.6</v>
      </c>
      <c r="K115" s="67" t="s">
        <v>7</v>
      </c>
      <c r="L115" s="536">
        <v>1</v>
      </c>
      <c r="M115" s="28" t="s">
        <v>4</v>
      </c>
      <c r="N115" s="157">
        <f t="shared" si="43"/>
        <v>1956600</v>
      </c>
      <c r="O115" s="521"/>
      <c r="P115" s="466">
        <f t="shared" si="44"/>
        <v>1956600</v>
      </c>
      <c r="Q115" s="139">
        <f t="shared" si="45"/>
        <v>0</v>
      </c>
      <c r="R115" s="139">
        <f t="shared" si="46"/>
        <v>1956600</v>
      </c>
      <c r="S115" s="139">
        <f t="shared" si="47"/>
        <v>0</v>
      </c>
      <c r="T115" s="139">
        <f t="shared" si="48"/>
        <v>0</v>
      </c>
      <c r="U115" s="139">
        <f t="shared" si="49"/>
        <v>1956600</v>
      </c>
      <c r="V115" s="139">
        <f t="shared" si="50"/>
        <v>0</v>
      </c>
      <c r="W115" s="139">
        <f t="shared" si="51"/>
        <v>0</v>
      </c>
      <c r="X115" s="139">
        <f t="shared" si="52"/>
        <v>0</v>
      </c>
      <c r="Y115" s="162">
        <f t="shared" si="53"/>
        <v>1956600</v>
      </c>
      <c r="Z115" s="178" t="s">
        <v>68</v>
      </c>
      <c r="AA115" s="159" t="s">
        <v>45</v>
      </c>
      <c r="AB115" s="159" t="s">
        <v>12</v>
      </c>
      <c r="AC115" s="458" t="s">
        <v>665</v>
      </c>
    </row>
    <row r="116" spans="1:29" ht="20.100000000000001" customHeight="1" x14ac:dyDescent="0.15">
      <c r="A116" s="395"/>
      <c r="B116" s="395"/>
      <c r="C116" s="395"/>
      <c r="D116" s="14"/>
      <c r="E116" s="14"/>
      <c r="F116" s="14"/>
      <c r="G116" s="2" t="s">
        <v>574</v>
      </c>
      <c r="H116" s="743">
        <v>2950900</v>
      </c>
      <c r="I116" s="67" t="s">
        <v>2</v>
      </c>
      <c r="J116" s="350">
        <v>0.6</v>
      </c>
      <c r="K116" s="67" t="s">
        <v>7</v>
      </c>
      <c r="L116" s="536">
        <v>1</v>
      </c>
      <c r="M116" s="28" t="s">
        <v>4</v>
      </c>
      <c r="N116" s="157">
        <f t="shared" si="43"/>
        <v>1770540</v>
      </c>
      <c r="O116" s="521"/>
      <c r="P116" s="466">
        <f t="shared" si="44"/>
        <v>1770540</v>
      </c>
      <c r="Q116" s="139">
        <f t="shared" si="45"/>
        <v>0</v>
      </c>
      <c r="R116" s="139">
        <f t="shared" si="46"/>
        <v>1770540</v>
      </c>
      <c r="S116" s="139">
        <f t="shared" si="47"/>
        <v>0</v>
      </c>
      <c r="T116" s="139">
        <f t="shared" si="48"/>
        <v>0</v>
      </c>
      <c r="U116" s="139">
        <f t="shared" si="49"/>
        <v>1770540</v>
      </c>
      <c r="V116" s="139">
        <f t="shared" si="50"/>
        <v>0</v>
      </c>
      <c r="W116" s="139">
        <f t="shared" si="51"/>
        <v>0</v>
      </c>
      <c r="X116" s="139">
        <f t="shared" si="52"/>
        <v>0</v>
      </c>
      <c r="Y116" s="162">
        <f t="shared" si="53"/>
        <v>1770540</v>
      </c>
      <c r="Z116" s="178" t="s">
        <v>68</v>
      </c>
      <c r="AA116" s="159" t="s">
        <v>45</v>
      </c>
      <c r="AB116" s="159" t="s">
        <v>12</v>
      </c>
      <c r="AC116" s="458" t="s">
        <v>665</v>
      </c>
    </row>
    <row r="117" spans="1:29" ht="20.100000000000001" customHeight="1" x14ac:dyDescent="0.15">
      <c r="A117" s="395"/>
      <c r="B117" s="395"/>
      <c r="C117" s="395"/>
      <c r="D117" s="14"/>
      <c r="E117" s="14"/>
      <c r="F117" s="14"/>
      <c r="G117" s="2"/>
      <c r="H117" s="743">
        <v>3038600</v>
      </c>
      <c r="I117" s="67" t="s">
        <v>2</v>
      </c>
      <c r="J117" s="350">
        <v>0.6</v>
      </c>
      <c r="K117" s="67" t="s">
        <v>7</v>
      </c>
      <c r="L117" s="536">
        <v>1</v>
      </c>
      <c r="M117" s="28" t="s">
        <v>4</v>
      </c>
      <c r="N117" s="157">
        <f t="shared" si="43"/>
        <v>1823160</v>
      </c>
      <c r="O117" s="521"/>
      <c r="P117" s="466">
        <f t="shared" si="44"/>
        <v>1823160</v>
      </c>
      <c r="Q117" s="139">
        <f t="shared" si="45"/>
        <v>0</v>
      </c>
      <c r="R117" s="139">
        <f t="shared" si="46"/>
        <v>1823160</v>
      </c>
      <c r="S117" s="139">
        <f t="shared" si="47"/>
        <v>0</v>
      </c>
      <c r="T117" s="139">
        <f t="shared" si="48"/>
        <v>0</v>
      </c>
      <c r="U117" s="139">
        <f t="shared" si="49"/>
        <v>1823160</v>
      </c>
      <c r="V117" s="139">
        <f t="shared" si="50"/>
        <v>0</v>
      </c>
      <c r="W117" s="139">
        <f t="shared" si="51"/>
        <v>0</v>
      </c>
      <c r="X117" s="139">
        <f t="shared" si="52"/>
        <v>0</v>
      </c>
      <c r="Y117" s="162">
        <f t="shared" si="53"/>
        <v>1823160</v>
      </c>
      <c r="Z117" s="178" t="s">
        <v>68</v>
      </c>
      <c r="AA117" s="159" t="s">
        <v>46</v>
      </c>
      <c r="AB117" s="159" t="s">
        <v>12</v>
      </c>
      <c r="AC117" s="458" t="s">
        <v>665</v>
      </c>
    </row>
    <row r="118" spans="1:29" ht="20.100000000000001" customHeight="1" x14ac:dyDescent="0.15">
      <c r="A118" s="395"/>
      <c r="B118" s="395"/>
      <c r="C118" s="395"/>
      <c r="D118" s="14"/>
      <c r="E118" s="14"/>
      <c r="F118" s="14"/>
      <c r="G118" s="2" t="s">
        <v>576</v>
      </c>
      <c r="H118" s="743">
        <v>2126600</v>
      </c>
      <c r="I118" s="67" t="s">
        <v>2</v>
      </c>
      <c r="J118" s="350">
        <v>0.6</v>
      </c>
      <c r="K118" s="67" t="s">
        <v>7</v>
      </c>
      <c r="L118" s="536">
        <v>1</v>
      </c>
      <c r="M118" s="28" t="s">
        <v>4</v>
      </c>
      <c r="N118" s="157">
        <f t="shared" si="43"/>
        <v>1275960</v>
      </c>
      <c r="O118" s="521"/>
      <c r="P118" s="466">
        <f t="shared" si="44"/>
        <v>1275960</v>
      </c>
      <c r="Q118" s="139">
        <f t="shared" si="45"/>
        <v>0</v>
      </c>
      <c r="R118" s="139">
        <f t="shared" si="46"/>
        <v>1275960</v>
      </c>
      <c r="S118" s="139">
        <f t="shared" si="47"/>
        <v>0</v>
      </c>
      <c r="T118" s="139">
        <f t="shared" si="48"/>
        <v>0</v>
      </c>
      <c r="U118" s="139">
        <f t="shared" si="49"/>
        <v>1275960</v>
      </c>
      <c r="V118" s="139">
        <f t="shared" si="50"/>
        <v>0</v>
      </c>
      <c r="W118" s="139">
        <f t="shared" si="51"/>
        <v>0</v>
      </c>
      <c r="X118" s="139">
        <f t="shared" si="52"/>
        <v>0</v>
      </c>
      <c r="Y118" s="162">
        <f t="shared" si="53"/>
        <v>1275960</v>
      </c>
      <c r="Z118" s="178" t="s">
        <v>68</v>
      </c>
      <c r="AA118" s="159" t="s">
        <v>46</v>
      </c>
      <c r="AB118" s="159" t="s">
        <v>12</v>
      </c>
      <c r="AC118" s="458" t="s">
        <v>665</v>
      </c>
    </row>
    <row r="119" spans="1:29" ht="20.100000000000001" customHeight="1" x14ac:dyDescent="0.15">
      <c r="A119" s="395"/>
      <c r="B119" s="395"/>
      <c r="C119" s="395"/>
      <c r="D119" s="14"/>
      <c r="E119" s="14"/>
      <c r="F119" s="14"/>
      <c r="G119" s="2"/>
      <c r="H119" s="743">
        <v>2210800</v>
      </c>
      <c r="I119" s="67" t="s">
        <v>2</v>
      </c>
      <c r="J119" s="350">
        <v>0.6</v>
      </c>
      <c r="K119" s="67" t="s">
        <v>7</v>
      </c>
      <c r="L119" s="536">
        <v>1</v>
      </c>
      <c r="M119" s="28" t="s">
        <v>4</v>
      </c>
      <c r="N119" s="157">
        <f t="shared" si="43"/>
        <v>1326480</v>
      </c>
      <c r="O119" s="521"/>
      <c r="P119" s="466">
        <f t="shared" si="44"/>
        <v>1326480</v>
      </c>
      <c r="Q119" s="139">
        <f t="shared" si="45"/>
        <v>0</v>
      </c>
      <c r="R119" s="139">
        <f t="shared" si="46"/>
        <v>1326480</v>
      </c>
      <c r="S119" s="139">
        <f t="shared" si="47"/>
        <v>0</v>
      </c>
      <c r="T119" s="139">
        <f t="shared" si="48"/>
        <v>0</v>
      </c>
      <c r="U119" s="139">
        <f t="shared" si="49"/>
        <v>1326480</v>
      </c>
      <c r="V119" s="139">
        <f t="shared" si="50"/>
        <v>0</v>
      </c>
      <c r="W119" s="139">
        <f t="shared" si="51"/>
        <v>0</v>
      </c>
      <c r="X119" s="139">
        <f t="shared" si="52"/>
        <v>0</v>
      </c>
      <c r="Y119" s="162">
        <f t="shared" si="53"/>
        <v>1326480</v>
      </c>
      <c r="Z119" s="178" t="s">
        <v>68</v>
      </c>
      <c r="AA119" s="159" t="s">
        <v>46</v>
      </c>
      <c r="AB119" s="159" t="s">
        <v>12</v>
      </c>
      <c r="AC119" s="458" t="s">
        <v>665</v>
      </c>
    </row>
    <row r="120" spans="1:29" ht="20.100000000000001" customHeight="1" x14ac:dyDescent="0.15">
      <c r="A120" s="395"/>
      <c r="B120" s="395"/>
      <c r="C120" s="395"/>
      <c r="D120" s="14"/>
      <c r="E120" s="14"/>
      <c r="F120" s="14"/>
      <c r="G120" s="2" t="s">
        <v>410</v>
      </c>
      <c r="H120" s="743">
        <v>1883400</v>
      </c>
      <c r="I120" s="67" t="s">
        <v>2</v>
      </c>
      <c r="J120" s="350">
        <v>0.6</v>
      </c>
      <c r="K120" s="67" t="s">
        <v>7</v>
      </c>
      <c r="L120" s="372">
        <v>2</v>
      </c>
      <c r="M120" s="28" t="s">
        <v>4</v>
      </c>
      <c r="N120" s="157">
        <f t="shared" si="43"/>
        <v>2260080</v>
      </c>
      <c r="O120" s="14"/>
      <c r="P120" s="14">
        <f t="shared" si="44"/>
        <v>2260080</v>
      </c>
      <c r="Q120" s="139">
        <f t="shared" si="45"/>
        <v>0</v>
      </c>
      <c r="R120" s="139">
        <f t="shared" si="46"/>
        <v>2260080</v>
      </c>
      <c r="S120" s="139">
        <f t="shared" si="47"/>
        <v>0</v>
      </c>
      <c r="T120" s="139">
        <f t="shared" si="48"/>
        <v>0</v>
      </c>
      <c r="U120" s="139">
        <f t="shared" si="49"/>
        <v>2260080</v>
      </c>
      <c r="V120" s="139">
        <f t="shared" si="50"/>
        <v>0</v>
      </c>
      <c r="W120" s="139">
        <f t="shared" si="51"/>
        <v>0</v>
      </c>
      <c r="X120" s="139">
        <f t="shared" si="52"/>
        <v>0</v>
      </c>
      <c r="Y120" s="162">
        <f t="shared" si="53"/>
        <v>2260080</v>
      </c>
      <c r="Z120" s="178" t="s">
        <v>68</v>
      </c>
      <c r="AA120" s="159" t="s">
        <v>46</v>
      </c>
      <c r="AB120" s="159" t="s">
        <v>12</v>
      </c>
      <c r="AC120" s="458" t="s">
        <v>665</v>
      </c>
    </row>
    <row r="121" spans="1:29" ht="20.100000000000001" customHeight="1" x14ac:dyDescent="0.15">
      <c r="A121" s="395"/>
      <c r="B121" s="395"/>
      <c r="C121" s="395"/>
      <c r="D121" s="14"/>
      <c r="E121" s="14"/>
      <c r="F121" s="14"/>
      <c r="G121" s="2" t="s">
        <v>425</v>
      </c>
      <c r="H121" s="743">
        <v>1795400</v>
      </c>
      <c r="I121" s="67" t="s">
        <v>2</v>
      </c>
      <c r="J121" s="350">
        <v>0.6</v>
      </c>
      <c r="K121" s="67" t="s">
        <v>7</v>
      </c>
      <c r="L121" s="536">
        <v>2</v>
      </c>
      <c r="M121" s="28" t="s">
        <v>4</v>
      </c>
      <c r="N121" s="157">
        <f t="shared" si="43"/>
        <v>2154480</v>
      </c>
      <c r="O121" s="521"/>
      <c r="P121" s="466">
        <f t="shared" si="44"/>
        <v>2154480</v>
      </c>
      <c r="Q121" s="139">
        <f t="shared" si="45"/>
        <v>0</v>
      </c>
      <c r="R121" s="139">
        <f t="shared" si="46"/>
        <v>2154480</v>
      </c>
      <c r="S121" s="139">
        <f t="shared" si="47"/>
        <v>0</v>
      </c>
      <c r="T121" s="139">
        <f t="shared" si="48"/>
        <v>0</v>
      </c>
      <c r="U121" s="139">
        <f t="shared" si="49"/>
        <v>2154480</v>
      </c>
      <c r="V121" s="139">
        <f t="shared" si="50"/>
        <v>0</v>
      </c>
      <c r="W121" s="139">
        <f t="shared" si="51"/>
        <v>0</v>
      </c>
      <c r="X121" s="139">
        <f t="shared" si="52"/>
        <v>0</v>
      </c>
      <c r="Y121" s="162">
        <f t="shared" si="53"/>
        <v>2154480</v>
      </c>
      <c r="Z121" s="178" t="s">
        <v>68</v>
      </c>
      <c r="AA121" s="159" t="s">
        <v>46</v>
      </c>
      <c r="AB121" s="159" t="s">
        <v>12</v>
      </c>
      <c r="AC121" s="458" t="s">
        <v>665</v>
      </c>
    </row>
    <row r="122" spans="1:29" ht="20.100000000000001" customHeight="1" x14ac:dyDescent="0.15">
      <c r="A122" s="395"/>
      <c r="B122" s="395"/>
      <c r="C122" s="395"/>
      <c r="D122" s="14"/>
      <c r="E122" s="14"/>
      <c r="F122" s="14"/>
      <c r="G122" s="2" t="s">
        <v>87</v>
      </c>
      <c r="H122" s="743"/>
      <c r="I122" s="67"/>
      <c r="J122" s="27"/>
      <c r="K122" s="67"/>
      <c r="L122" s="283"/>
      <c r="M122" s="28"/>
      <c r="N122" s="445"/>
      <c r="O122" s="522"/>
      <c r="P122" s="466"/>
      <c r="Q122" s="139"/>
      <c r="R122" s="139"/>
      <c r="S122" s="139"/>
      <c r="T122" s="139"/>
      <c r="U122" s="139"/>
      <c r="V122" s="139"/>
      <c r="W122" s="139"/>
      <c r="X122" s="139"/>
      <c r="Y122" s="162"/>
      <c r="Z122" s="178" t="s">
        <v>68</v>
      </c>
      <c r="AA122" s="159" t="s">
        <v>46</v>
      </c>
      <c r="AB122" s="159" t="s">
        <v>12</v>
      </c>
      <c r="AC122" s="458" t="s">
        <v>665</v>
      </c>
    </row>
    <row r="123" spans="1:29" ht="20.100000000000001" customHeight="1" x14ac:dyDescent="0.15">
      <c r="A123" s="395"/>
      <c r="B123" s="395"/>
      <c r="C123" s="395"/>
      <c r="D123" s="14"/>
      <c r="E123" s="14"/>
      <c r="F123" s="14"/>
      <c r="G123" s="2" t="s">
        <v>574</v>
      </c>
      <c r="H123" s="743">
        <v>60000</v>
      </c>
      <c r="I123" s="26" t="s">
        <v>2</v>
      </c>
      <c r="J123" s="27">
        <v>12</v>
      </c>
      <c r="K123" s="26" t="s">
        <v>2</v>
      </c>
      <c r="L123" s="283">
        <v>1</v>
      </c>
      <c r="M123" s="28" t="s">
        <v>1</v>
      </c>
      <c r="N123" s="157">
        <f>SUM(H123*J123*L123)</f>
        <v>720000</v>
      </c>
      <c r="O123" s="521"/>
      <c r="P123" s="466">
        <f>N123-O123</f>
        <v>720000</v>
      </c>
      <c r="Q123" s="139">
        <f>IF(AA123="국비100%",N123*100%,IF(AA123="시도비100%",N123*0%,IF(AA123="시군구비100%",N123*0%,IF(AA123="국비30%, 시도비70%",N123*30%,IF(AA123="국비30%, 시도비20%, 시군구비50%",N123*30%,IF(AA123="국비50%, 시도비50%",N123*50%,IF(AA123="시도비50%, 시군구비50%",N123*0%,IF(AA123="국비30%, 시도비35%, 시군구비35%",N123*30%))))))))</f>
        <v>0</v>
      </c>
      <c r="R123" s="139">
        <f>IF(AA123="국비100%",N123*0%,IF(AA123="시도비100%",N123*100%,IF(AA123="시군구비100%",N123*0%,IF(AA123="국비30%, 시도비70%",N123*70%,IF(AA123="국비30%, 시도비20%, 시군구비50%",N123*20%,IF(AA123="국비50%, 시도비50%",N123*50%,IF(AA123="시도비50%, 시군구비50%",N123*50%,IF(AA123="국비30%, 시도비35%, 시군구비35%",N123*35%))))))))</f>
        <v>720000</v>
      </c>
      <c r="S123" s="139">
        <f>IF(AA123="국비100%",N123*0%,IF(AA123="시도비100%",N123*0%,IF(AA123="시군구비100%",N123*100%,IF(AA123="국비30%, 시도비70%",N123*0%,IF(AA123="국비30%, 시도비20%, 시군구비50%",N123*50%,IF(AA123="국비50%, 시도비50%",N123*0%,IF(AA123="시도비50%, 시군구비50%",N123*50%,IF(AA123="국비30%, 시도비35%, 시군구비35%",N123*35%))))))))</f>
        <v>0</v>
      </c>
      <c r="T123" s="139">
        <f>IF(AA123="기타보조금",N123*100%,N123*0%)</f>
        <v>0</v>
      </c>
      <c r="U123" s="139">
        <f>SUM(Q123:T123)</f>
        <v>720000</v>
      </c>
      <c r="V123" s="139">
        <f>IF(AA123="자부담",N123*100%,N123*0%)</f>
        <v>0</v>
      </c>
      <c r="W123" s="139">
        <f>IF(AA123="후원금",N123*100%,N123*0%)</f>
        <v>0</v>
      </c>
      <c r="X123" s="139">
        <f>IF(AA123="수익사업",N123*100%,N123*0%)</f>
        <v>0</v>
      </c>
      <c r="Y123" s="162">
        <f>SUM(U123:X123)</f>
        <v>720000</v>
      </c>
      <c r="Z123" s="178" t="s">
        <v>68</v>
      </c>
      <c r="AA123" s="159" t="s">
        <v>46</v>
      </c>
      <c r="AB123" s="159" t="s">
        <v>12</v>
      </c>
      <c r="AC123" s="458" t="s">
        <v>665</v>
      </c>
    </row>
    <row r="124" spans="1:29" ht="20.100000000000001" customHeight="1" x14ac:dyDescent="0.15">
      <c r="A124" s="395"/>
      <c r="B124" s="395"/>
      <c r="C124" s="395"/>
      <c r="D124" s="14"/>
      <c r="E124" s="14"/>
      <c r="F124" s="14"/>
      <c r="G124" s="2" t="s">
        <v>576</v>
      </c>
      <c r="H124" s="743">
        <v>20000</v>
      </c>
      <c r="I124" s="67" t="s">
        <v>2</v>
      </c>
      <c r="J124" s="27">
        <v>12</v>
      </c>
      <c r="K124" s="26" t="s">
        <v>2</v>
      </c>
      <c r="L124" s="283">
        <v>1</v>
      </c>
      <c r="M124" s="28" t="s">
        <v>1</v>
      </c>
      <c r="N124" s="157">
        <f>SUM(H124*J124*L124)</f>
        <v>240000</v>
      </c>
      <c r="O124" s="521"/>
      <c r="P124" s="466">
        <f>N124-O124</f>
        <v>240000</v>
      </c>
      <c r="Q124" s="139">
        <f>IF(AA124="국비100%",N124*100%,IF(AA124="시도비100%",N124*0%,IF(AA124="시군구비100%",N124*0%,IF(AA124="국비30%, 시도비70%",N124*30%,IF(AA124="국비30%, 시도비20%, 시군구비50%",N124*30%,IF(AA124="국비50%, 시도비50%",N124*50%,IF(AA124="시도비50%, 시군구비50%",N124*0%,IF(AA124="국비30%, 시도비35%, 시군구비35%",N124*30%))))))))</f>
        <v>0</v>
      </c>
      <c r="R124" s="139">
        <f>IF(AA124="국비100%",N124*0%,IF(AA124="시도비100%",N124*100%,IF(AA124="시군구비100%",N124*0%,IF(AA124="국비30%, 시도비70%",N124*70%,IF(AA124="국비30%, 시도비20%, 시군구비50%",N124*20%,IF(AA124="국비50%, 시도비50%",N124*50%,IF(AA124="시도비50%, 시군구비50%",N124*50%,IF(AA124="국비30%, 시도비35%, 시군구비35%",N124*35%))))))))</f>
        <v>240000</v>
      </c>
      <c r="S124" s="139">
        <f>IF(AA124="국비100%",N124*0%,IF(AA124="시도비100%",N124*0%,IF(AA124="시군구비100%",N124*100%,IF(AA124="국비30%, 시도비70%",N124*0%,IF(AA124="국비30%, 시도비20%, 시군구비50%",N124*50%,IF(AA124="국비50%, 시도비50%",N124*0%,IF(AA124="시도비50%, 시군구비50%",N124*50%,IF(AA124="국비30%, 시도비35%, 시군구비35%",N124*35%))))))))</f>
        <v>0</v>
      </c>
      <c r="T124" s="139">
        <f>IF(AA124="기타보조금",N124*100%,N124*0%)</f>
        <v>0</v>
      </c>
      <c r="U124" s="139">
        <f>SUM(Q124:T124)</f>
        <v>240000</v>
      </c>
      <c r="V124" s="139">
        <f>IF(AA124="자부담",N124*100%,N124*0%)</f>
        <v>0</v>
      </c>
      <c r="W124" s="139">
        <f>IF(AA124="후원금",N124*100%,N124*0%)</f>
        <v>0</v>
      </c>
      <c r="X124" s="139">
        <f>IF(AA124="수익사업",N124*100%,N124*0%)</f>
        <v>0</v>
      </c>
      <c r="Y124" s="162">
        <f>SUM(U124:X124)</f>
        <v>240000</v>
      </c>
      <c r="Z124" s="178" t="s">
        <v>68</v>
      </c>
      <c r="AA124" s="159" t="s">
        <v>46</v>
      </c>
      <c r="AB124" s="159" t="s">
        <v>12</v>
      </c>
      <c r="AC124" s="458" t="s">
        <v>665</v>
      </c>
    </row>
    <row r="125" spans="1:29" ht="20.100000000000001" customHeight="1" x14ac:dyDescent="0.15">
      <c r="A125" s="395"/>
      <c r="B125" s="395"/>
      <c r="C125" s="395"/>
      <c r="D125" s="14"/>
      <c r="E125" s="14"/>
      <c r="F125" s="14"/>
      <c r="G125" s="2" t="s">
        <v>569</v>
      </c>
      <c r="H125" s="743">
        <v>20000</v>
      </c>
      <c r="I125" s="67" t="s">
        <v>2</v>
      </c>
      <c r="J125" s="27">
        <v>12</v>
      </c>
      <c r="K125" s="67" t="s">
        <v>7</v>
      </c>
      <c r="L125" s="283">
        <v>1</v>
      </c>
      <c r="M125" s="28" t="s">
        <v>4</v>
      </c>
      <c r="N125" s="157">
        <f>SUM(H125*J125*L125)</f>
        <v>240000</v>
      </c>
      <c r="O125" s="14"/>
      <c r="P125" s="14">
        <f>N125-O125</f>
        <v>240000</v>
      </c>
      <c r="Q125" s="139">
        <f>IF(AA125="국비100%",N125*100%,IF(AA125="시도비100%",N125*0%,IF(AA125="시군구비100%",N125*0%,IF(AA125="국비30%, 시도비70%",N125*30%,IF(AA125="국비30%, 시도비20%, 시군구비50%",N125*30%,IF(AA125="국비50%, 시도비50%",N125*50%,IF(AA125="시도비50%, 시군구비50%",N125*0%,IF(AA125="국비30%, 시도비35%, 시군구비35%",N125*30%))))))))</f>
        <v>0</v>
      </c>
      <c r="R125" s="139">
        <f>IF(AA125="국비100%",N125*0%,IF(AA125="시도비100%",N125*100%,IF(AA125="시군구비100%",N125*0%,IF(AA125="국비30%, 시도비70%",N125*70%,IF(AA125="국비30%, 시도비20%, 시군구비50%",N125*20%,IF(AA125="국비50%, 시도비50%",N125*50%,IF(AA125="시도비50%, 시군구비50%",N125*50%,IF(AA125="국비30%, 시도비35%, 시군구비35%",N125*35%))))))))</f>
        <v>240000</v>
      </c>
      <c r="S125" s="139">
        <f>IF(AA125="국비100%",N125*0%,IF(AA125="시도비100%",N125*0%,IF(AA125="시군구비100%",N125*100%,IF(AA125="국비30%, 시도비70%",N125*0%,IF(AA125="국비30%, 시도비20%, 시군구비50%",N125*50%,IF(AA125="국비50%, 시도비50%",N125*0%,IF(AA125="시도비50%, 시군구비50%",N125*50%,IF(AA125="국비30%, 시도비35%, 시군구비35%",N125*35%))))))))</f>
        <v>0</v>
      </c>
      <c r="T125" s="139">
        <f>IF(AA125="기타보조금",N125*100%,N125*0%)</f>
        <v>0</v>
      </c>
      <c r="U125" s="139">
        <f>SUM(Q125:T125)</f>
        <v>240000</v>
      </c>
      <c r="V125" s="139">
        <f>IF(AA125="자부담",N125*100%,N125*0%)</f>
        <v>0</v>
      </c>
      <c r="W125" s="139">
        <f>IF(AA125="후원금",N125*100%,N125*0%)</f>
        <v>0</v>
      </c>
      <c r="X125" s="139">
        <f>IF(AA125="수익사업",N125*100%,N125*0%)</f>
        <v>0</v>
      </c>
      <c r="Y125" s="162">
        <f>SUM(U125:X125)</f>
        <v>240000</v>
      </c>
      <c r="Z125" s="178" t="s">
        <v>68</v>
      </c>
      <c r="AA125" s="159" t="s">
        <v>46</v>
      </c>
      <c r="AB125" s="159" t="s">
        <v>12</v>
      </c>
      <c r="AC125" s="458" t="s">
        <v>665</v>
      </c>
    </row>
    <row r="126" spans="1:29" s="134" customFormat="1" ht="20.100000000000001" customHeight="1" x14ac:dyDescent="0.15">
      <c r="A126" s="395"/>
      <c r="B126" s="395"/>
      <c r="C126" s="395"/>
      <c r="D126" s="14"/>
      <c r="E126" s="14"/>
      <c r="F126" s="14"/>
      <c r="G126" s="2" t="s">
        <v>425</v>
      </c>
      <c r="H126" s="743">
        <v>40000</v>
      </c>
      <c r="I126" s="67" t="s">
        <v>2</v>
      </c>
      <c r="J126" s="27">
        <v>12</v>
      </c>
      <c r="K126" s="26" t="s">
        <v>2</v>
      </c>
      <c r="L126" s="283">
        <v>1</v>
      </c>
      <c r="M126" s="28" t="s">
        <v>1</v>
      </c>
      <c r="N126" s="157">
        <f>SUM(H126*J126*L126)</f>
        <v>480000</v>
      </c>
      <c r="O126" s="521"/>
      <c r="P126" s="466">
        <f>N126-O126</f>
        <v>480000</v>
      </c>
      <c r="Q126" s="139">
        <f>IF(AA126="국비100%",N126*100%,IF(AA126="시도비100%",N126*0%,IF(AA126="시군구비100%",N126*0%,IF(AA126="국비30%, 시도비70%",N126*30%,IF(AA126="국비30%, 시도비20%, 시군구비50%",N126*30%,IF(AA126="국비50%, 시도비50%",N126*50%,IF(AA126="시도비50%, 시군구비50%",N126*0%,IF(AA126="국비30%, 시도비35%, 시군구비35%",N126*30%))))))))</f>
        <v>0</v>
      </c>
      <c r="R126" s="139">
        <f>IF(AA126="국비100%",N126*0%,IF(AA126="시도비100%",N126*100%,IF(AA126="시군구비100%",N126*0%,IF(AA126="국비30%, 시도비70%",N126*70%,IF(AA126="국비30%, 시도비20%, 시군구비50%",N126*20%,IF(AA126="국비50%, 시도비50%",N126*50%,IF(AA126="시도비50%, 시군구비50%",N126*50%,IF(AA126="국비30%, 시도비35%, 시군구비35%",N126*35%))))))))</f>
        <v>480000</v>
      </c>
      <c r="S126" s="139">
        <f>IF(AA126="국비100%",N126*0%,IF(AA126="시도비100%",N126*0%,IF(AA126="시군구비100%",N126*100%,IF(AA126="국비30%, 시도비70%",N126*0%,IF(AA126="국비30%, 시도비20%, 시군구비50%",N126*50%,IF(AA126="국비50%, 시도비50%",N126*0%,IF(AA126="시도비50%, 시군구비50%",N126*50%,IF(AA126="국비30%, 시도비35%, 시군구비35%",N126*35%))))))))</f>
        <v>0</v>
      </c>
      <c r="T126" s="139">
        <f>IF(AA126="기타보조금",N126*100%,N126*0%)</f>
        <v>0</v>
      </c>
      <c r="U126" s="139">
        <f>SUM(Q126:T126)</f>
        <v>480000</v>
      </c>
      <c r="V126" s="139">
        <f>IF(AA126="자부담",N126*100%,N126*0%)</f>
        <v>0</v>
      </c>
      <c r="W126" s="139">
        <f>IF(AA126="후원금",N126*100%,N126*0%)</f>
        <v>0</v>
      </c>
      <c r="X126" s="139">
        <f>IF(AA126="수익사업",N126*100%,N126*0%)</f>
        <v>0</v>
      </c>
      <c r="Y126" s="162">
        <f>SUM(U126:X126)</f>
        <v>480000</v>
      </c>
      <c r="Z126" s="178" t="s">
        <v>68</v>
      </c>
      <c r="AA126" s="159" t="s">
        <v>45</v>
      </c>
      <c r="AB126" s="159" t="s">
        <v>12</v>
      </c>
      <c r="AC126" s="458" t="s">
        <v>665</v>
      </c>
    </row>
    <row r="127" spans="1:29" s="134" customFormat="1" ht="20.100000000000001" customHeight="1" x14ac:dyDescent="0.15">
      <c r="A127" s="395"/>
      <c r="B127" s="395"/>
      <c r="C127" s="395"/>
      <c r="D127" s="14"/>
      <c r="E127" s="14"/>
      <c r="F127" s="14"/>
      <c r="G127" s="2" t="s">
        <v>84</v>
      </c>
      <c r="H127" s="743"/>
      <c r="I127" s="67"/>
      <c r="J127" s="27"/>
      <c r="K127" s="67"/>
      <c r="L127" s="283"/>
      <c r="M127" s="28"/>
      <c r="N127" s="445"/>
      <c r="O127" s="522"/>
      <c r="P127" s="466"/>
      <c r="Q127" s="139"/>
      <c r="R127" s="139"/>
      <c r="S127" s="139"/>
      <c r="T127" s="139"/>
      <c r="U127" s="139"/>
      <c r="V127" s="139"/>
      <c r="W127" s="139"/>
      <c r="X127" s="139"/>
      <c r="Y127" s="162"/>
      <c r="Z127" s="178" t="s">
        <v>68</v>
      </c>
      <c r="AA127" s="159" t="s">
        <v>45</v>
      </c>
      <c r="AB127" s="159" t="s">
        <v>12</v>
      </c>
      <c r="AC127" s="458" t="s">
        <v>665</v>
      </c>
    </row>
    <row r="128" spans="1:29" s="134" customFormat="1" ht="20.100000000000001" customHeight="1" x14ac:dyDescent="0.15">
      <c r="A128" s="395"/>
      <c r="B128" s="395"/>
      <c r="C128" s="395"/>
      <c r="D128" s="14"/>
      <c r="E128" s="14"/>
      <c r="F128" s="14"/>
      <c r="G128" s="2" t="s">
        <v>573</v>
      </c>
      <c r="H128" s="743">
        <v>238237</v>
      </c>
      <c r="I128" s="67" t="s">
        <v>2</v>
      </c>
      <c r="J128" s="27">
        <v>12</v>
      </c>
      <c r="K128" s="67" t="s">
        <v>2</v>
      </c>
      <c r="L128" s="283">
        <v>1</v>
      </c>
      <c r="M128" s="28" t="s">
        <v>1</v>
      </c>
      <c r="N128" s="157">
        <f>ROUNDUP(H128*J128*L128, -1)</f>
        <v>2858850</v>
      </c>
      <c r="O128" s="521"/>
      <c r="P128" s="466">
        <f>N128-O128</f>
        <v>2858850</v>
      </c>
      <c r="Q128" s="139">
        <f>IF(AA128="국비100%",N128*100%,IF(AA128="시도비100%",N128*0%,IF(AA128="시군구비100%",N128*0%,IF(AA128="국비30%, 시도비70%",N128*30%,IF(AA128="국비30%, 시도비20%, 시군구비50%",N128*30%,IF(AA128="국비50%, 시도비50%",N128*50%,IF(AA128="시도비50%, 시군구비50%",N128*0%,IF(AA128="국비30%, 시도비35%, 시군구비35%",N128*30%))))))))</f>
        <v>0</v>
      </c>
      <c r="R128" s="139">
        <f>IF(AA128="국비100%",N128*0%,IF(AA128="시도비100%",N128*100%,IF(AA128="시군구비100%",N128*0%,IF(AA128="국비30%, 시도비70%",N128*70%,IF(AA128="국비30%, 시도비20%, 시군구비50%",N128*20%,IF(AA128="국비50%, 시도비50%",N128*50%,IF(AA128="시도비50%, 시군구비50%",N128*50%,IF(AA128="국비30%, 시도비35%, 시군구비35%",N128*35%))))))))</f>
        <v>2858850</v>
      </c>
      <c r="S128" s="139">
        <f>IF(AA128="국비100%",N128*0%,IF(AA128="시도비100%",N128*0%,IF(AA128="시군구비100%",N128*100%,IF(AA128="국비30%, 시도비70%",N128*0%,IF(AA128="국비30%, 시도비20%, 시군구비50%",N128*50%,IF(AA128="국비50%, 시도비50%",N128*0%,IF(AA128="시도비50%, 시군구비50%",N128*50%,IF(AA128="국비30%, 시도비35%, 시군구비35%",N128*35%))))))))</f>
        <v>0</v>
      </c>
      <c r="T128" s="139">
        <f>IF(AA128="기타보조금",N128*100%,N128*0%)</f>
        <v>0</v>
      </c>
      <c r="U128" s="139">
        <f>SUM(Q128:T128)</f>
        <v>2858850</v>
      </c>
      <c r="V128" s="139">
        <f>IF(AA128="자부담",N128*100%,N128*0%)</f>
        <v>0</v>
      </c>
      <c r="W128" s="139">
        <f>IF(AA128="후원금",N128*100%,N128*0%)</f>
        <v>0</v>
      </c>
      <c r="X128" s="139">
        <f>IF(AA128="수익사업",N128*100%,N128*0%)</f>
        <v>0</v>
      </c>
      <c r="Y128" s="162">
        <f>SUM(U128:X128)</f>
        <v>2858850</v>
      </c>
      <c r="Z128" s="178" t="s">
        <v>68</v>
      </c>
      <c r="AA128" s="159" t="s">
        <v>45</v>
      </c>
      <c r="AB128" s="159" t="s">
        <v>12</v>
      </c>
      <c r="AC128" s="458" t="s">
        <v>665</v>
      </c>
    </row>
    <row r="129" spans="1:29" s="134" customFormat="1" ht="20.100000000000001" customHeight="1" x14ac:dyDescent="0.15">
      <c r="A129" s="392"/>
      <c r="B129" s="392"/>
      <c r="C129" s="392"/>
      <c r="D129" s="15"/>
      <c r="E129" s="15"/>
      <c r="F129" s="15"/>
      <c r="G129" s="4" t="s">
        <v>574</v>
      </c>
      <c r="H129" s="744">
        <v>221590.8</v>
      </c>
      <c r="I129" s="73" t="s">
        <v>2</v>
      </c>
      <c r="J129" s="108">
        <v>12</v>
      </c>
      <c r="K129" s="73" t="s">
        <v>2</v>
      </c>
      <c r="L129" s="373">
        <v>1</v>
      </c>
      <c r="M129" s="30" t="s">
        <v>1</v>
      </c>
      <c r="N129" s="160">
        <f>ROUNDUP(H129*J129*L129, -1)</f>
        <v>2659090</v>
      </c>
      <c r="O129" s="537"/>
      <c r="P129" s="491">
        <f>N129-O129</f>
        <v>2659090</v>
      </c>
      <c r="Q129" s="148">
        <f>IF(AA129="국비100%",N129*100%,IF(AA129="시도비100%",N129*0%,IF(AA129="시군구비100%",N129*0%,IF(AA129="국비30%, 시도비70%",N129*30%,IF(AA129="국비30%, 시도비20%, 시군구비50%",N129*30%,IF(AA129="국비50%, 시도비50%",N129*50%,IF(AA129="시도비50%, 시군구비50%",N129*0%,IF(AA129="국비30%, 시도비35%, 시군구비35%",N129*30%))))))))</f>
        <v>0</v>
      </c>
      <c r="R129" s="148">
        <f>IF(AA129="국비100%",N129*0%,IF(AA129="시도비100%",N129*100%,IF(AA129="시군구비100%",N129*0%,IF(AA129="국비30%, 시도비70%",N129*70%,IF(AA129="국비30%, 시도비20%, 시군구비50%",N129*20%,IF(AA129="국비50%, 시도비50%",N129*50%,IF(AA129="시도비50%, 시군구비50%",N129*50%,IF(AA129="국비30%, 시도비35%, 시군구비35%",N129*35%))))))))</f>
        <v>2659090</v>
      </c>
      <c r="S129" s="148">
        <f>IF(AA129="국비100%",N129*0%,IF(AA129="시도비100%",N129*0%,IF(AA129="시군구비100%",N129*100%,IF(AA129="국비30%, 시도비70%",N129*0%,IF(AA129="국비30%, 시도비20%, 시군구비50%",N129*50%,IF(AA129="국비50%, 시도비50%",N129*0%,IF(AA129="시도비50%, 시군구비50%",N129*50%,IF(AA129="국비30%, 시도비35%, 시군구비35%",N129*35%))))))))</f>
        <v>0</v>
      </c>
      <c r="T129" s="148">
        <f>IF(AA129="기타보조금",N129*100%,N129*0%)</f>
        <v>0</v>
      </c>
      <c r="U129" s="148">
        <f>SUM(Q129:T129)</f>
        <v>2659090</v>
      </c>
      <c r="V129" s="148">
        <f>IF(AA129="자부담",N129*100%,N129*0%)</f>
        <v>0</v>
      </c>
      <c r="W129" s="148">
        <f>IF(AA129="후원금",N129*100%,N129*0%)</f>
        <v>0</v>
      </c>
      <c r="X129" s="148">
        <f>IF(AA129="수익사업",N129*100%,N129*0%)</f>
        <v>0</v>
      </c>
      <c r="Y129" s="223">
        <f>SUM(U129:X129)</f>
        <v>2659090</v>
      </c>
      <c r="Z129" s="314" t="s">
        <v>68</v>
      </c>
      <c r="AA129" s="171" t="s">
        <v>45</v>
      </c>
      <c r="AB129" s="171" t="s">
        <v>12</v>
      </c>
      <c r="AC129" s="458" t="s">
        <v>665</v>
      </c>
    </row>
    <row r="130" spans="1:29" s="134" customFormat="1" ht="20.100000000000001" customHeight="1" x14ac:dyDescent="0.15">
      <c r="A130" s="406"/>
      <c r="B130" s="406"/>
      <c r="C130" s="406"/>
      <c r="D130" s="17"/>
      <c r="E130" s="17"/>
      <c r="F130" s="17"/>
      <c r="G130" s="1" t="s">
        <v>576</v>
      </c>
      <c r="H130" s="47">
        <v>161823</v>
      </c>
      <c r="I130" s="747" t="s">
        <v>2</v>
      </c>
      <c r="J130" s="56">
        <v>12</v>
      </c>
      <c r="K130" s="72" t="s">
        <v>7</v>
      </c>
      <c r="L130" s="448">
        <v>1</v>
      </c>
      <c r="M130" s="48" t="s">
        <v>4</v>
      </c>
      <c r="N130" s="273">
        <f>ROUNDUP(H130*J130*L130, -1)</f>
        <v>1941880</v>
      </c>
      <c r="O130" s="538"/>
      <c r="P130" s="485">
        <f>N130-O130</f>
        <v>1941880</v>
      </c>
      <c r="Q130" s="154">
        <f>IF(AA130="국비100%",N130*100%,IF(AA130="시도비100%",N130*0%,IF(AA130="시군구비100%",N130*0%,IF(AA130="국비30%, 시도비70%",N130*30%,IF(AA130="국비30%, 시도비20%, 시군구비50%",N130*30%,IF(AA130="국비50%, 시도비50%",N130*50%,IF(AA130="시도비50%, 시군구비50%",N130*0%,IF(AA130="국비30%, 시도비35%, 시군구비35%",N130*30%))))))))</f>
        <v>0</v>
      </c>
      <c r="R130" s="154">
        <f>IF(AA130="국비100%",N130*0%,IF(AA130="시도비100%",N130*100%,IF(AA130="시군구비100%",N130*0%,IF(AA130="국비30%, 시도비70%",N130*70%,IF(AA130="국비30%, 시도비20%, 시군구비50%",N130*20%,IF(AA130="국비50%, 시도비50%",N130*50%,IF(AA130="시도비50%, 시군구비50%",N130*50%,IF(AA130="국비30%, 시도비35%, 시군구비35%",N130*35%))))))))</f>
        <v>1941880</v>
      </c>
      <c r="S130" s="154">
        <f>IF(AA130="국비100%",N130*0%,IF(AA130="시도비100%",N130*0%,IF(AA130="시군구비100%",N130*100%,IF(AA130="국비30%, 시도비70%",N130*0%,IF(AA130="국비30%, 시도비20%, 시군구비50%",N130*50%,IF(AA130="국비50%, 시도비50%",N130*0%,IF(AA130="시도비50%, 시군구비50%",N130*50%,IF(AA130="국비30%, 시도비35%, 시군구비35%",N130*35%))))))))</f>
        <v>0</v>
      </c>
      <c r="T130" s="154">
        <f>IF(AA130="기타보조금",N130*100%,N130*0%)</f>
        <v>0</v>
      </c>
      <c r="U130" s="154">
        <f>SUM(Q130:T130)</f>
        <v>1941880</v>
      </c>
      <c r="V130" s="154">
        <f>IF(AA130="자부담",N130*100%,N130*0%)</f>
        <v>0</v>
      </c>
      <c r="W130" s="154">
        <f>IF(AA130="후원금",N130*100%,N130*0%)</f>
        <v>0</v>
      </c>
      <c r="X130" s="154">
        <f>IF(AA130="수익사업",N130*100%,N130*0%)</f>
        <v>0</v>
      </c>
      <c r="Y130" s="225">
        <f>SUM(U130:X130)</f>
        <v>1941880</v>
      </c>
      <c r="Z130" s="305" t="s">
        <v>68</v>
      </c>
      <c r="AA130" s="170" t="s">
        <v>46</v>
      </c>
      <c r="AB130" s="170" t="s">
        <v>12</v>
      </c>
      <c r="AC130" s="458" t="s">
        <v>665</v>
      </c>
    </row>
    <row r="131" spans="1:29" s="134" customFormat="1" ht="20.100000000000001" customHeight="1" x14ac:dyDescent="0.15">
      <c r="A131" s="395"/>
      <c r="B131" s="395"/>
      <c r="C131" s="395"/>
      <c r="D131" s="14"/>
      <c r="E131" s="14"/>
      <c r="F131" s="14"/>
      <c r="G131" s="2" t="s">
        <v>569</v>
      </c>
      <c r="H131" s="743">
        <v>142530</v>
      </c>
      <c r="I131" s="67" t="s">
        <v>2</v>
      </c>
      <c r="J131" s="27">
        <v>12</v>
      </c>
      <c r="K131" s="67" t="s">
        <v>7</v>
      </c>
      <c r="L131" s="283">
        <v>1</v>
      </c>
      <c r="M131" s="28" t="s">
        <v>4</v>
      </c>
      <c r="N131" s="157">
        <f>ROUNDUP(H131*J131*L131, -1)</f>
        <v>1710360</v>
      </c>
      <c r="O131" s="14"/>
      <c r="P131" s="14">
        <f>N131-O131</f>
        <v>1710360</v>
      </c>
      <c r="Q131" s="139">
        <f>IF(AA131="국비100%",N131*100%,IF(AA131="시도비100%",N131*0%,IF(AA131="시군구비100%",N131*0%,IF(AA131="국비30%, 시도비70%",N131*30%,IF(AA131="국비30%, 시도비20%, 시군구비50%",N131*30%,IF(AA131="국비50%, 시도비50%",N131*50%,IF(AA131="시도비50%, 시군구비50%",N131*0%,IF(AA131="국비30%, 시도비35%, 시군구비35%",N131*30%))))))))</f>
        <v>0</v>
      </c>
      <c r="R131" s="139">
        <f>IF(AA131="국비100%",N131*0%,IF(AA131="시도비100%",N131*100%,IF(AA131="시군구비100%",N131*0%,IF(AA131="국비30%, 시도비70%",N131*70%,IF(AA131="국비30%, 시도비20%, 시군구비50%",N131*20%,IF(AA131="국비50%, 시도비50%",N131*50%,IF(AA131="시도비50%, 시군구비50%",N131*50%,IF(AA131="국비30%, 시도비35%, 시군구비35%",N131*35%))))))))</f>
        <v>1710360</v>
      </c>
      <c r="S131" s="139">
        <f>IF(AA131="국비100%",N131*0%,IF(AA131="시도비100%",N131*0%,IF(AA131="시군구비100%",N131*100%,IF(AA131="국비30%, 시도비70%",N131*0%,IF(AA131="국비30%, 시도비20%, 시군구비50%",N131*50%,IF(AA131="국비50%, 시도비50%",N131*0%,IF(AA131="시도비50%, 시군구비50%",N131*50%,IF(AA131="국비30%, 시도비35%, 시군구비35%",N131*35%))))))))</f>
        <v>0</v>
      </c>
      <c r="T131" s="139">
        <f>IF(AA131="기타보조금",N131*100%,N131*0%)</f>
        <v>0</v>
      </c>
      <c r="U131" s="139">
        <f>SUM(Q131:T131)</f>
        <v>1710360</v>
      </c>
      <c r="V131" s="139">
        <f>IF(AA131="자부담",N131*100%,N131*0%)</f>
        <v>0</v>
      </c>
      <c r="W131" s="139">
        <f>IF(AA131="후원금",N131*100%,N131*0%)</f>
        <v>0</v>
      </c>
      <c r="X131" s="139">
        <f>IF(AA131="수익사업",N131*100%,N131*0%)</f>
        <v>0</v>
      </c>
      <c r="Y131" s="162">
        <f>SUM(U131:X131)</f>
        <v>1710360</v>
      </c>
      <c r="Z131" s="178" t="s">
        <v>68</v>
      </c>
      <c r="AA131" s="159" t="s">
        <v>46</v>
      </c>
      <c r="AB131" s="159" t="s">
        <v>12</v>
      </c>
      <c r="AC131" s="458" t="s">
        <v>665</v>
      </c>
    </row>
    <row r="132" spans="1:29" s="134" customFormat="1" ht="20.100000000000001" customHeight="1" x14ac:dyDescent="0.15">
      <c r="A132" s="395"/>
      <c r="B132" s="395"/>
      <c r="C132" s="395"/>
      <c r="D132" s="14"/>
      <c r="E132" s="14"/>
      <c r="F132" s="14"/>
      <c r="G132" s="2" t="s">
        <v>425</v>
      </c>
      <c r="H132" s="743">
        <v>136040</v>
      </c>
      <c r="I132" s="67" t="s">
        <v>2</v>
      </c>
      <c r="J132" s="27">
        <v>12</v>
      </c>
      <c r="K132" s="67" t="s">
        <v>2</v>
      </c>
      <c r="L132" s="283">
        <v>1</v>
      </c>
      <c r="M132" s="28" t="s">
        <v>1</v>
      </c>
      <c r="N132" s="157">
        <f>ROUNDUP(H132*J132*L132, -1)</f>
        <v>1632480</v>
      </c>
      <c r="O132" s="521"/>
      <c r="P132" s="466">
        <f>N132-O132</f>
        <v>1632480</v>
      </c>
      <c r="Q132" s="139">
        <f>IF(AA132="국비100%",N132*100%,IF(AA132="시도비100%",N132*0%,IF(AA132="시군구비100%",N132*0%,IF(AA132="국비30%, 시도비70%",N132*30%,IF(AA132="국비30%, 시도비20%, 시군구비50%",N132*30%,IF(AA132="국비50%, 시도비50%",N132*50%,IF(AA132="시도비50%, 시군구비50%",N132*0%,IF(AA132="국비30%, 시도비35%, 시군구비35%",N132*30%))))))))</f>
        <v>0</v>
      </c>
      <c r="R132" s="139">
        <f>IF(AA132="국비100%",N132*0%,IF(AA132="시도비100%",N132*100%,IF(AA132="시군구비100%",N132*0%,IF(AA132="국비30%, 시도비70%",N132*70%,IF(AA132="국비30%, 시도비20%, 시군구비50%",N132*20%,IF(AA132="국비50%, 시도비50%",N132*50%,IF(AA132="시도비50%, 시군구비50%",N132*50%,IF(AA132="국비30%, 시도비35%, 시군구비35%",N132*35%))))))))</f>
        <v>1632480</v>
      </c>
      <c r="S132" s="139">
        <f>IF(AA132="국비100%",N132*0%,IF(AA132="시도비100%",N132*0%,IF(AA132="시군구비100%",N132*100%,IF(AA132="국비30%, 시도비70%",N132*0%,IF(AA132="국비30%, 시도비20%, 시군구비50%",N132*50%,IF(AA132="국비50%, 시도비50%",N132*0%,IF(AA132="시도비50%, 시군구비50%",N132*50%,IF(AA132="국비30%, 시도비35%, 시군구비35%",N132*35%))))))))</f>
        <v>0</v>
      </c>
      <c r="T132" s="139">
        <f>IF(AA132="기타보조금",N132*100%,N132*0%)</f>
        <v>0</v>
      </c>
      <c r="U132" s="139">
        <f>SUM(Q132:T132)</f>
        <v>1632480</v>
      </c>
      <c r="V132" s="139">
        <f>IF(AA132="자부담",N132*100%,N132*0%)</f>
        <v>0</v>
      </c>
      <c r="W132" s="139">
        <f>IF(AA132="후원금",N132*100%,N132*0%)</f>
        <v>0</v>
      </c>
      <c r="X132" s="139">
        <f>IF(AA132="수익사업",N132*100%,N132*0%)</f>
        <v>0</v>
      </c>
      <c r="Y132" s="162">
        <f>SUM(U132:X132)</f>
        <v>1632480</v>
      </c>
      <c r="Z132" s="178" t="s">
        <v>68</v>
      </c>
      <c r="AA132" s="159" t="s">
        <v>45</v>
      </c>
      <c r="AB132" s="159" t="s">
        <v>12</v>
      </c>
      <c r="AC132" s="458" t="s">
        <v>665</v>
      </c>
    </row>
    <row r="133" spans="1:29" s="134" customFormat="1" ht="20.100000000000001" customHeight="1" x14ac:dyDescent="0.15">
      <c r="A133" s="395"/>
      <c r="B133" s="395"/>
      <c r="C133" s="395"/>
      <c r="D133" s="14"/>
      <c r="E133" s="14"/>
      <c r="F133" s="14"/>
      <c r="G133" s="2" t="s">
        <v>261</v>
      </c>
      <c r="H133" s="743"/>
      <c r="I133" s="67"/>
      <c r="J133" s="27"/>
      <c r="K133" s="67"/>
      <c r="L133" s="283"/>
      <c r="M133" s="28"/>
      <c r="N133" s="445"/>
      <c r="O133" s="522"/>
      <c r="P133" s="466"/>
      <c r="Q133" s="139"/>
      <c r="R133" s="139"/>
      <c r="S133" s="139"/>
      <c r="T133" s="139"/>
      <c r="U133" s="139"/>
      <c r="V133" s="139"/>
      <c r="W133" s="139"/>
      <c r="X133" s="139"/>
      <c r="Y133" s="162"/>
      <c r="Z133" s="178" t="s">
        <v>68</v>
      </c>
      <c r="AA133" s="159" t="s">
        <v>45</v>
      </c>
      <c r="AB133" s="159" t="s">
        <v>12</v>
      </c>
      <c r="AC133" s="458" t="s">
        <v>665</v>
      </c>
    </row>
    <row r="134" spans="1:29" ht="20.100000000000001" customHeight="1" x14ac:dyDescent="0.15">
      <c r="A134" s="395"/>
      <c r="B134" s="395"/>
      <c r="C134" s="395"/>
      <c r="D134" s="14"/>
      <c r="E134" s="14"/>
      <c r="F134" s="14"/>
      <c r="G134" s="2" t="s">
        <v>573</v>
      </c>
      <c r="H134" s="743">
        <v>33400</v>
      </c>
      <c r="I134" s="67" t="s">
        <v>2</v>
      </c>
      <c r="J134" s="27">
        <v>7</v>
      </c>
      <c r="K134" s="67" t="s">
        <v>7</v>
      </c>
      <c r="L134" s="283">
        <v>1</v>
      </c>
      <c r="M134" s="28" t="s">
        <v>4</v>
      </c>
      <c r="N134" s="157">
        <f>ROUNDUP(H134*J134*L134, -1)</f>
        <v>233800</v>
      </c>
      <c r="O134" s="521"/>
      <c r="P134" s="466">
        <f>N134-O134</f>
        <v>233800</v>
      </c>
      <c r="Q134" s="139">
        <f>IF(AA134="국비100%",N134*100%,IF(AA134="시도비100%",N134*0%,IF(AA134="시군구비100%",N134*0%,IF(AA134="국비30%, 시도비70%",N134*30%,IF(AA134="국비30%, 시도비20%, 시군구비50%",N134*30%,IF(AA134="국비50%, 시도비50%",N134*50%,IF(AA134="시도비50%, 시군구비50%",N134*0%,IF(AA134="국비30%, 시도비35%, 시군구비35%",N134*30%))))))))</f>
        <v>0</v>
      </c>
      <c r="R134" s="139">
        <f>IF(AA134="국비100%",N134*0%,IF(AA134="시도비100%",N134*100%,IF(AA134="시군구비100%",N134*0%,IF(AA134="국비30%, 시도비70%",N134*70%,IF(AA134="국비30%, 시도비20%, 시군구비50%",N134*20%,IF(AA134="국비50%, 시도비50%",N134*50%,IF(AA134="시도비50%, 시군구비50%",N134*50%,IF(AA134="국비30%, 시도비35%, 시군구비35%",N134*35%))))))))</f>
        <v>233800</v>
      </c>
      <c r="S134" s="139">
        <f>IF(AA134="국비100%",N134*0%,IF(AA134="시도비100%",N134*0%,IF(AA134="시군구비100%",N134*100%,IF(AA134="국비30%, 시도비70%",N134*0%,IF(AA134="국비30%, 시도비20%, 시군구비50%",N134*50%,IF(AA134="국비50%, 시도비50%",N134*0%,IF(AA134="시도비50%, 시군구비50%",N134*50%,IF(AA134="국비30%, 시도비35%, 시군구비35%",N134*35%))))))))</f>
        <v>0</v>
      </c>
      <c r="T134" s="139">
        <f>IF(AA134="기타보조금",N134*100%,N134*0%)</f>
        <v>0</v>
      </c>
      <c r="U134" s="139">
        <f>SUM(Q134:T134)</f>
        <v>233800</v>
      </c>
      <c r="V134" s="139">
        <f>IF(AA134="자부담",N134*100%,N134*0%)</f>
        <v>0</v>
      </c>
      <c r="W134" s="139">
        <f>IF(AA134="후원금",N134*100%,N134*0%)</f>
        <v>0</v>
      </c>
      <c r="X134" s="139">
        <f>IF(AA134="수익사업",N134*100%,N134*0%)</f>
        <v>0</v>
      </c>
      <c r="Y134" s="162">
        <f>SUM(U134:X134)</f>
        <v>233800</v>
      </c>
      <c r="Z134" s="178" t="s">
        <v>68</v>
      </c>
      <c r="AA134" s="159" t="s">
        <v>45</v>
      </c>
      <c r="AB134" s="159" t="s">
        <v>12</v>
      </c>
      <c r="AC134" s="458" t="s">
        <v>665</v>
      </c>
    </row>
    <row r="135" spans="1:29" ht="20.100000000000001" customHeight="1" x14ac:dyDescent="0.15">
      <c r="A135" s="395"/>
      <c r="B135" s="395"/>
      <c r="C135" s="395"/>
      <c r="D135" s="14"/>
      <c r="E135" s="14"/>
      <c r="F135" s="14"/>
      <c r="G135" s="2"/>
      <c r="H135" s="743">
        <v>8000</v>
      </c>
      <c r="I135" s="67" t="s">
        <v>2</v>
      </c>
      <c r="J135" s="27">
        <v>5</v>
      </c>
      <c r="K135" s="67" t="s">
        <v>7</v>
      </c>
      <c r="L135" s="283">
        <v>1</v>
      </c>
      <c r="M135" s="28" t="s">
        <v>4</v>
      </c>
      <c r="N135" s="157">
        <f>ROUNDUP(H135*J135*L135, -1)</f>
        <v>40000</v>
      </c>
      <c r="O135" s="521"/>
      <c r="P135" s="466">
        <f>N135-O135</f>
        <v>40000</v>
      </c>
      <c r="Q135" s="139">
        <f>IF(AA135="국비100%",N135*100%,IF(AA135="시도비100%",N135*0%,IF(AA135="시군구비100%",N135*0%,IF(AA135="국비30%, 시도비70%",N135*30%,IF(AA135="국비30%, 시도비20%, 시군구비50%",N135*30%,IF(AA135="국비50%, 시도비50%",N135*50%,IF(AA135="시도비50%, 시군구비50%",N135*0%,IF(AA135="국비30%, 시도비35%, 시군구비35%",N135*30%))))))))</f>
        <v>0</v>
      </c>
      <c r="R135" s="139">
        <f>IF(AA135="국비100%",N135*0%,IF(AA135="시도비100%",N135*100%,IF(AA135="시군구비100%",N135*0%,IF(AA135="국비30%, 시도비70%",N135*70%,IF(AA135="국비30%, 시도비20%, 시군구비50%",N135*20%,IF(AA135="국비50%, 시도비50%",N135*50%,IF(AA135="시도비50%, 시군구비50%",N135*50%,IF(AA135="국비30%, 시도비35%, 시군구비35%",N135*35%))))))))</f>
        <v>40000</v>
      </c>
      <c r="S135" s="139">
        <f>IF(AA135="국비100%",N135*0%,IF(AA135="시도비100%",N135*0%,IF(AA135="시군구비100%",N135*100%,IF(AA135="국비30%, 시도비70%",N135*0%,IF(AA135="국비30%, 시도비20%, 시군구비50%",N135*50%,IF(AA135="국비50%, 시도비50%",N135*0%,IF(AA135="시도비50%, 시군구비50%",N135*50%,IF(AA135="국비30%, 시도비35%, 시군구비35%",N135*35%))))))))</f>
        <v>0</v>
      </c>
      <c r="T135" s="139">
        <f>IF(AA135="기타보조금",N135*100%,N135*0%)</f>
        <v>0</v>
      </c>
      <c r="U135" s="139">
        <f>SUM(Q135:T135)</f>
        <v>40000</v>
      </c>
      <c r="V135" s="139">
        <f>IF(AA135="자부담",N135*100%,N135*0%)</f>
        <v>0</v>
      </c>
      <c r="W135" s="139">
        <f>IF(AA135="후원금",N135*100%,N135*0%)</f>
        <v>0</v>
      </c>
      <c r="X135" s="139">
        <f>IF(AA135="수익사업",N135*100%,N135*0%)</f>
        <v>0</v>
      </c>
      <c r="Y135" s="162">
        <f>SUM(U135:X135)</f>
        <v>40000</v>
      </c>
      <c r="Z135" s="178" t="s">
        <v>68</v>
      </c>
      <c r="AA135" s="159" t="s">
        <v>45</v>
      </c>
      <c r="AB135" s="159" t="s">
        <v>12</v>
      </c>
      <c r="AC135" s="458" t="s">
        <v>665</v>
      </c>
    </row>
    <row r="136" spans="1:29" ht="20.100000000000001" customHeight="1" x14ac:dyDescent="0.15">
      <c r="A136" s="395"/>
      <c r="B136" s="395"/>
      <c r="C136" s="395"/>
      <c r="D136" s="14"/>
      <c r="E136" s="14"/>
      <c r="F136" s="14"/>
      <c r="G136" s="2" t="s">
        <v>569</v>
      </c>
      <c r="H136" s="743">
        <v>132600</v>
      </c>
      <c r="I136" s="67" t="s">
        <v>2</v>
      </c>
      <c r="J136" s="27">
        <v>11</v>
      </c>
      <c r="K136" s="67" t="s">
        <v>2</v>
      </c>
      <c r="L136" s="283">
        <v>1</v>
      </c>
      <c r="M136" s="28" t="s">
        <v>1</v>
      </c>
      <c r="N136" s="157">
        <f>SUM(H136*J136*L136)</f>
        <v>1458600</v>
      </c>
      <c r="O136" s="14"/>
      <c r="P136" s="14">
        <f>N136-O136</f>
        <v>1458600</v>
      </c>
      <c r="Q136" s="139">
        <f>IF(AA136="국비100%",N136*100%,IF(AA136="시도비100%",N136*0%,IF(AA136="시군구비100%",N136*0%,IF(AA136="국비30%, 시도비70%",N136*30%,IF(AA136="국비30%, 시도비20%, 시군구비50%",N136*30%,IF(AA136="국비50%, 시도비50%",N136*50%,IF(AA136="시도비50%, 시군구비50%",N136*0%,IF(AA136="국비30%, 시도비35%, 시군구비35%",N136*30%))))))))</f>
        <v>0</v>
      </c>
      <c r="R136" s="139">
        <f>IF(AA136="국비100%",N136*0%,IF(AA136="시도비100%",N136*100%,IF(AA136="시군구비100%",N136*0%,IF(AA136="국비30%, 시도비70%",N136*70%,IF(AA136="국비30%, 시도비20%, 시군구비50%",N136*20%,IF(AA136="국비50%, 시도비50%",N136*50%,IF(AA136="시도비50%, 시군구비50%",N136*50%,IF(AA136="국비30%, 시도비35%, 시군구비35%",N136*35%))))))))</f>
        <v>1458600</v>
      </c>
      <c r="S136" s="139">
        <f>IF(AA136="국비100%",N136*0%,IF(AA136="시도비100%",N136*0%,IF(AA136="시군구비100%",N136*100%,IF(AA136="국비30%, 시도비70%",N136*0%,IF(AA136="국비30%, 시도비20%, 시군구비50%",N136*50%,IF(AA136="국비50%, 시도비50%",N136*0%,IF(AA136="시도비50%, 시군구비50%",N136*50%,IF(AA136="국비30%, 시도비35%, 시군구비35%",N136*35%))))))))</f>
        <v>0</v>
      </c>
      <c r="T136" s="139">
        <f>IF(AA136="기타보조금",N136*100%,N136*0%)</f>
        <v>0</v>
      </c>
      <c r="U136" s="139">
        <f>SUM(Q136:T136)</f>
        <v>1458600</v>
      </c>
      <c r="V136" s="139">
        <f>IF(AA136="자부담",N136*100%,N136*0%)</f>
        <v>0</v>
      </c>
      <c r="W136" s="139">
        <f>IF(AA136="후원금",N136*100%,N136*0%)</f>
        <v>0</v>
      </c>
      <c r="X136" s="139">
        <f>IF(AA136="수익사업",N136*100%,N136*0%)</f>
        <v>0</v>
      </c>
      <c r="Y136" s="162">
        <f>SUM(U136:X136)</f>
        <v>1458600</v>
      </c>
      <c r="Z136" s="178" t="s">
        <v>68</v>
      </c>
      <c r="AA136" s="159" t="s">
        <v>46</v>
      </c>
      <c r="AB136" s="159" t="s">
        <v>12</v>
      </c>
      <c r="AC136" s="458" t="s">
        <v>665</v>
      </c>
    </row>
    <row r="137" spans="1:29" ht="20.100000000000001" customHeight="1" x14ac:dyDescent="0.15">
      <c r="A137" s="395"/>
      <c r="B137" s="395"/>
      <c r="C137" s="395"/>
      <c r="D137" s="14"/>
      <c r="E137" s="14"/>
      <c r="F137" s="14"/>
      <c r="G137" s="2"/>
      <c r="H137" s="743">
        <v>116600</v>
      </c>
      <c r="I137" s="67" t="s">
        <v>2</v>
      </c>
      <c r="J137" s="27">
        <v>1</v>
      </c>
      <c r="K137" s="67" t="s">
        <v>2</v>
      </c>
      <c r="L137" s="283">
        <v>1</v>
      </c>
      <c r="M137" s="28" t="s">
        <v>1</v>
      </c>
      <c r="N137" s="157">
        <f>SUM(H137*J137*L137)</f>
        <v>116600</v>
      </c>
      <c r="O137" s="14"/>
      <c r="P137" s="14">
        <f>N137-O137</f>
        <v>116600</v>
      </c>
      <c r="Q137" s="139">
        <f>IF(AA137="국비100%",N137*100%,IF(AA137="시도비100%",N137*0%,IF(AA137="시군구비100%",N137*0%,IF(AA137="국비30%, 시도비70%",N137*30%,IF(AA137="국비30%, 시도비20%, 시군구비50%",N137*30%,IF(AA137="국비50%, 시도비50%",N137*50%,IF(AA137="시도비50%, 시군구비50%",N137*0%,IF(AA137="국비30%, 시도비35%, 시군구비35%",N137*30%))))))))</f>
        <v>0</v>
      </c>
      <c r="R137" s="139">
        <f>IF(AA137="국비100%",N137*0%,IF(AA137="시도비100%",N137*100%,IF(AA137="시군구비100%",N137*0%,IF(AA137="국비30%, 시도비70%",N137*70%,IF(AA137="국비30%, 시도비20%, 시군구비50%",N137*20%,IF(AA137="국비50%, 시도비50%",N137*50%,IF(AA137="시도비50%, 시군구비50%",N137*50%,IF(AA137="국비30%, 시도비35%, 시군구비35%",N137*35%))))))))</f>
        <v>116600</v>
      </c>
      <c r="S137" s="139">
        <f>IF(AA137="국비100%",N137*0%,IF(AA137="시도비100%",N137*0%,IF(AA137="시군구비100%",N137*100%,IF(AA137="국비30%, 시도비70%",N137*0%,IF(AA137="국비30%, 시도비20%, 시군구비50%",N137*50%,IF(AA137="국비50%, 시도비50%",N137*0%,IF(AA137="시도비50%, 시군구비50%",N137*50%,IF(AA137="국비30%, 시도비35%, 시군구비35%",N137*35%))))))))</f>
        <v>0</v>
      </c>
      <c r="T137" s="139">
        <f>IF(AA137="기타보조금",N137*100%,N137*0%)</f>
        <v>0</v>
      </c>
      <c r="U137" s="139">
        <f>SUM(Q137:T137)</f>
        <v>116600</v>
      </c>
      <c r="V137" s="139">
        <f>IF(AA137="자부담",N137*100%,N137*0%)</f>
        <v>0</v>
      </c>
      <c r="W137" s="139">
        <f>IF(AA137="후원금",N137*100%,N137*0%)</f>
        <v>0</v>
      </c>
      <c r="X137" s="139">
        <f>IF(AA137="수익사업",N137*100%,N137*0%)</f>
        <v>0</v>
      </c>
      <c r="Y137" s="162">
        <f>SUM(U137:X137)</f>
        <v>116600</v>
      </c>
      <c r="Z137" s="178" t="s">
        <v>68</v>
      </c>
      <c r="AA137" s="159" t="s">
        <v>46</v>
      </c>
      <c r="AB137" s="159" t="s">
        <v>12</v>
      </c>
      <c r="AC137" s="458" t="s">
        <v>665</v>
      </c>
    </row>
    <row r="138" spans="1:29" ht="20.100000000000001" customHeight="1" x14ac:dyDescent="0.15">
      <c r="A138" s="395"/>
      <c r="B138" s="395"/>
      <c r="C138" s="395"/>
      <c r="D138" s="14"/>
      <c r="E138" s="14"/>
      <c r="F138" s="14"/>
      <c r="G138" s="2" t="s">
        <v>425</v>
      </c>
      <c r="H138" s="743">
        <v>206600</v>
      </c>
      <c r="I138" s="67" t="s">
        <v>2</v>
      </c>
      <c r="J138" s="27">
        <v>12</v>
      </c>
      <c r="K138" s="67" t="s">
        <v>7</v>
      </c>
      <c r="L138" s="283">
        <v>1</v>
      </c>
      <c r="M138" s="28" t="s">
        <v>4</v>
      </c>
      <c r="N138" s="157">
        <f>ROUNDUP(H138*J138*L138, -1)</f>
        <v>2479200</v>
      </c>
      <c r="O138" s="521"/>
      <c r="P138" s="466">
        <f>N138-O138</f>
        <v>2479200</v>
      </c>
      <c r="Q138" s="139">
        <f>IF(AA138="국비100%",N138*100%,IF(AA138="시도비100%",N138*0%,IF(AA138="시군구비100%",N138*0%,IF(AA138="국비30%, 시도비70%",N138*30%,IF(AA138="국비30%, 시도비20%, 시군구비50%",N138*30%,IF(AA138="국비50%, 시도비50%",N138*50%,IF(AA138="시도비50%, 시군구비50%",N138*0%,IF(AA138="국비30%, 시도비35%, 시군구비35%",N138*30%))))))))</f>
        <v>0</v>
      </c>
      <c r="R138" s="139">
        <f>IF(AA138="국비100%",N138*0%,IF(AA138="시도비100%",N138*100%,IF(AA138="시군구비100%",N138*0%,IF(AA138="국비30%, 시도비70%",N138*70%,IF(AA138="국비30%, 시도비20%, 시군구비50%",N138*20%,IF(AA138="국비50%, 시도비50%",N138*50%,IF(AA138="시도비50%, 시군구비50%",N138*50%,IF(AA138="국비30%, 시도비35%, 시군구비35%",N138*35%))))))))</f>
        <v>2479200</v>
      </c>
      <c r="S138" s="139">
        <f>IF(AA138="국비100%",N138*0%,IF(AA138="시도비100%",N138*0%,IF(AA138="시군구비100%",N138*100%,IF(AA138="국비30%, 시도비70%",N138*0%,IF(AA138="국비30%, 시도비20%, 시군구비50%",N138*50%,IF(AA138="국비50%, 시도비50%",N138*0%,IF(AA138="시도비50%, 시군구비50%",N138*50%,IF(AA138="국비30%, 시도비35%, 시군구비35%",N138*35%))))))))</f>
        <v>0</v>
      </c>
      <c r="T138" s="139">
        <f>IF(AA138="기타보조금",N138*100%,N138*0%)</f>
        <v>0</v>
      </c>
      <c r="U138" s="139">
        <f>SUM(Q138:T138)</f>
        <v>2479200</v>
      </c>
      <c r="V138" s="139">
        <f>IF(AA138="자부담",N138*100%,N138*0%)</f>
        <v>0</v>
      </c>
      <c r="W138" s="139">
        <f>IF(AA138="후원금",N138*100%,N138*0%)</f>
        <v>0</v>
      </c>
      <c r="X138" s="139">
        <f>IF(AA138="수익사업",N138*100%,N138*0%)</f>
        <v>0</v>
      </c>
      <c r="Y138" s="162">
        <f>SUM(U138:X138)</f>
        <v>2479200</v>
      </c>
      <c r="Z138" s="178" t="s">
        <v>68</v>
      </c>
      <c r="AA138" s="159" t="s">
        <v>45</v>
      </c>
      <c r="AB138" s="159" t="s">
        <v>12</v>
      </c>
      <c r="AC138" s="458" t="s">
        <v>665</v>
      </c>
    </row>
    <row r="139" spans="1:29" ht="20.100000000000001" customHeight="1" x14ac:dyDescent="0.15">
      <c r="A139" s="395"/>
      <c r="B139" s="395"/>
      <c r="C139" s="395"/>
      <c r="D139" s="14"/>
      <c r="E139" s="14"/>
      <c r="F139" s="14"/>
      <c r="G139" s="22" t="s">
        <v>58</v>
      </c>
      <c r="H139" s="35"/>
      <c r="I139" s="67"/>
      <c r="J139" s="533"/>
      <c r="K139" s="67"/>
      <c r="L139" s="534"/>
      <c r="M139" s="535"/>
      <c r="N139" s="141"/>
      <c r="O139" s="139"/>
      <c r="P139" s="139"/>
      <c r="Q139" s="139"/>
      <c r="R139" s="139"/>
      <c r="S139" s="139"/>
      <c r="T139" s="139"/>
      <c r="U139" s="139"/>
      <c r="V139" s="139"/>
      <c r="W139" s="139"/>
      <c r="X139" s="139"/>
      <c r="Y139" s="101"/>
      <c r="Z139" s="178"/>
      <c r="AA139" s="178"/>
      <c r="AB139" s="169"/>
      <c r="AC139" s="458"/>
    </row>
    <row r="140" spans="1:29" ht="20.100000000000001" customHeight="1" x14ac:dyDescent="0.15">
      <c r="A140" s="395"/>
      <c r="B140" s="395"/>
      <c r="C140" s="395"/>
      <c r="D140" s="14"/>
      <c r="E140" s="14"/>
      <c r="F140" s="14"/>
      <c r="G140" s="2" t="s">
        <v>389</v>
      </c>
      <c r="H140" s="35">
        <v>40000</v>
      </c>
      <c r="I140" s="67" t="s">
        <v>0</v>
      </c>
      <c r="J140" s="533">
        <v>12</v>
      </c>
      <c r="K140" s="67" t="s">
        <v>0</v>
      </c>
      <c r="L140" s="534">
        <v>1</v>
      </c>
      <c r="M140" s="535" t="s">
        <v>3</v>
      </c>
      <c r="N140" s="141">
        <f>SUM(H140*J140*L140)</f>
        <v>480000</v>
      </c>
      <c r="O140" s="139"/>
      <c r="P140" s="139">
        <f>N140-O140</f>
        <v>480000</v>
      </c>
      <c r="Q140" s="139"/>
      <c r="R140" s="139"/>
      <c r="S140" s="139"/>
      <c r="T140" s="139"/>
      <c r="U140" s="139">
        <f>SUM(Q140:T140)</f>
        <v>0</v>
      </c>
      <c r="V140" s="139">
        <f>IF(AA140="자부담",N140*100%,N140*0%)</f>
        <v>480000</v>
      </c>
      <c r="W140" s="139"/>
      <c r="X140" s="139"/>
      <c r="Y140" s="101">
        <f>SUM(U140:X140)</f>
        <v>480000</v>
      </c>
      <c r="Z140" s="178" t="s">
        <v>8</v>
      </c>
      <c r="AA140" s="178" t="s">
        <v>24</v>
      </c>
      <c r="AB140" s="169" t="s">
        <v>12</v>
      </c>
      <c r="AC140" s="458" t="s">
        <v>8</v>
      </c>
    </row>
    <row r="141" spans="1:29" ht="20.100000000000001" customHeight="1" x14ac:dyDescent="0.15">
      <c r="A141" s="395"/>
      <c r="B141" s="395"/>
      <c r="C141" s="395"/>
      <c r="D141" s="14"/>
      <c r="E141" s="14"/>
      <c r="F141" s="14"/>
      <c r="G141" s="2" t="s">
        <v>390</v>
      </c>
      <c r="H141" s="35">
        <v>40000</v>
      </c>
      <c r="I141" s="67" t="s">
        <v>0</v>
      </c>
      <c r="J141" s="533">
        <v>12</v>
      </c>
      <c r="K141" s="67" t="s">
        <v>0</v>
      </c>
      <c r="L141" s="534">
        <v>1</v>
      </c>
      <c r="M141" s="535" t="s">
        <v>3</v>
      </c>
      <c r="N141" s="141">
        <f>SUM(H141*J141*L141)</f>
        <v>480000</v>
      </c>
      <c r="O141" s="139"/>
      <c r="P141" s="139">
        <f>N141-O141</f>
        <v>480000</v>
      </c>
      <c r="Q141" s="139"/>
      <c r="R141" s="139"/>
      <c r="S141" s="139"/>
      <c r="T141" s="139"/>
      <c r="U141" s="139">
        <f>SUM(Q141:T141)</f>
        <v>0</v>
      </c>
      <c r="V141" s="139">
        <f>IF(AA141="자부담",N141*100%,N141*0%)</f>
        <v>480000</v>
      </c>
      <c r="W141" s="139"/>
      <c r="X141" s="139"/>
      <c r="Y141" s="101">
        <f>SUM(U141:X141)</f>
        <v>480000</v>
      </c>
      <c r="Z141" s="178" t="s">
        <v>8</v>
      </c>
      <c r="AA141" s="178" t="s">
        <v>24</v>
      </c>
      <c r="AB141" s="169" t="s">
        <v>12</v>
      </c>
      <c r="AC141" s="458" t="s">
        <v>8</v>
      </c>
    </row>
    <row r="142" spans="1:29" ht="20.100000000000001" customHeight="1" x14ac:dyDescent="0.15">
      <c r="A142" s="395"/>
      <c r="B142" s="395"/>
      <c r="C142" s="395"/>
      <c r="D142" s="14"/>
      <c r="E142" s="14"/>
      <c r="F142" s="14"/>
      <c r="G142" s="628" t="s">
        <v>264</v>
      </c>
      <c r="H142" s="743"/>
      <c r="I142" s="67"/>
      <c r="J142" s="27"/>
      <c r="K142" s="67"/>
      <c r="L142" s="283"/>
      <c r="M142" s="28"/>
      <c r="N142" s="445"/>
      <c r="O142" s="522"/>
      <c r="P142" s="466"/>
      <c r="Q142" s="139"/>
      <c r="R142" s="139"/>
      <c r="S142" s="139"/>
      <c r="T142" s="139"/>
      <c r="U142" s="139"/>
      <c r="V142" s="139"/>
      <c r="W142" s="139"/>
      <c r="X142" s="139"/>
      <c r="Y142" s="162"/>
      <c r="Z142" s="178"/>
      <c r="AA142" s="159"/>
      <c r="AB142" s="159"/>
      <c r="AC142" s="458"/>
    </row>
    <row r="143" spans="1:29" ht="20.100000000000001" customHeight="1" x14ac:dyDescent="0.15">
      <c r="A143" s="395"/>
      <c r="B143" s="395"/>
      <c r="C143" s="395"/>
      <c r="D143" s="14"/>
      <c r="E143" s="14"/>
      <c r="F143" s="14"/>
      <c r="G143" s="2" t="s">
        <v>86</v>
      </c>
      <c r="H143" s="743">
        <v>100000</v>
      </c>
      <c r="I143" s="67" t="s">
        <v>2</v>
      </c>
      <c r="J143" s="27">
        <v>12</v>
      </c>
      <c r="K143" s="67" t="s">
        <v>7</v>
      </c>
      <c r="L143" s="283">
        <v>1</v>
      </c>
      <c r="M143" s="28" t="s">
        <v>4</v>
      </c>
      <c r="N143" s="157">
        <f>SUM(H143*J143*L143)</f>
        <v>1200000</v>
      </c>
      <c r="O143" s="521"/>
      <c r="P143" s="466">
        <f>N143-O143</f>
        <v>1200000</v>
      </c>
      <c r="Q143" s="139">
        <f>IF(AA143="국비100%",N143*100%,IF(AA143="시도비100%",N143*0%,IF(AA143="시군구비100%",N143*0%,IF(AA143="국비30%, 시도비70%",N143*30%,IF(AA143="국비30%, 시도비20%, 시군구비50%",N143*30%,IF(AA143="국비50%, 시도비50%",N143*50%,IF(AA143="시도비50%, 시군구비50%",N143*0%,IF(AA143="국비30%, 시도비35%, 시군구비35%",N143*30%))))))))</f>
        <v>0</v>
      </c>
      <c r="R143" s="139">
        <f>IF(AA143="국비100%",N143*0%,IF(AA143="시도비100%",N143*100%,IF(AA143="시군구비100%",N143*0%,IF(AA143="국비30%, 시도비70%",N143*70%,IF(AA143="국비30%, 시도비20%, 시군구비50%",N143*20%,IF(AA143="국비50%, 시도비50%",N143*50%,IF(AA143="시도비50%, 시군구비50%",N143*50%,IF(AA143="국비30%, 시도비35%, 시군구비35%",N143*35%))))))))</f>
        <v>1200000</v>
      </c>
      <c r="S143" s="139">
        <f>IF(AA143="국비100%",N143*0%,IF(AA143="시도비100%",N143*0%,IF(AA143="시군구비100%",N143*100%,IF(AA143="국비30%, 시도비70%",N143*0%,IF(AA143="국비30%, 시도비20%, 시군구비50%",N143*50%,IF(AA143="국비50%, 시도비50%",N143*0%,IF(AA143="시도비50%, 시군구비50%",N143*50%,IF(AA143="국비30%, 시도비35%, 시군구비35%",N143*35%))))))))</f>
        <v>0</v>
      </c>
      <c r="T143" s="139">
        <f>IF(AA143="기타보조금",N143*100%,N143*0%)</f>
        <v>0</v>
      </c>
      <c r="U143" s="139">
        <f>SUM(Q143:T143)</f>
        <v>1200000</v>
      </c>
      <c r="V143" s="139">
        <f>IF(AA143="자부담",N143*100%,N143*0%)</f>
        <v>0</v>
      </c>
      <c r="W143" s="139">
        <f>IF(AA143="후원금",N143*100%,N143*0%)</f>
        <v>0</v>
      </c>
      <c r="X143" s="139">
        <f>IF(AA143="수익사업",N143*100%,N143*0%)</f>
        <v>0</v>
      </c>
      <c r="Y143" s="162">
        <f>SUM(U143:X143)</f>
        <v>1200000</v>
      </c>
      <c r="Z143" s="178" t="s">
        <v>68</v>
      </c>
      <c r="AA143" s="159" t="s">
        <v>46</v>
      </c>
      <c r="AB143" s="159" t="s">
        <v>12</v>
      </c>
      <c r="AC143" s="458" t="s">
        <v>665</v>
      </c>
    </row>
    <row r="144" spans="1:29" ht="20.100000000000001" customHeight="1" x14ac:dyDescent="0.15">
      <c r="A144" s="395"/>
      <c r="B144" s="395"/>
      <c r="C144" s="395"/>
      <c r="D144" s="14"/>
      <c r="E144" s="14"/>
      <c r="F144" s="14"/>
      <c r="G144" s="2" t="s">
        <v>85</v>
      </c>
      <c r="H144" s="743"/>
      <c r="I144" s="67"/>
      <c r="J144" s="27"/>
      <c r="K144" s="67"/>
      <c r="L144" s="283"/>
      <c r="M144" s="28"/>
      <c r="N144" s="445"/>
      <c r="O144" s="522"/>
      <c r="P144" s="466"/>
      <c r="Q144" s="139"/>
      <c r="R144" s="139"/>
      <c r="S144" s="139"/>
      <c r="T144" s="139"/>
      <c r="U144" s="139"/>
      <c r="V144" s="139"/>
      <c r="W144" s="139"/>
      <c r="X144" s="139"/>
      <c r="Y144" s="162"/>
      <c r="Z144" s="178" t="s">
        <v>68</v>
      </c>
      <c r="AA144" s="159" t="s">
        <v>45</v>
      </c>
      <c r="AB144" s="159" t="s">
        <v>12</v>
      </c>
      <c r="AC144" s="458" t="s">
        <v>665</v>
      </c>
    </row>
    <row r="145" spans="1:29" ht="20.100000000000001" customHeight="1" x14ac:dyDescent="0.15">
      <c r="A145" s="395"/>
      <c r="B145" s="395"/>
      <c r="C145" s="395"/>
      <c r="D145" s="14"/>
      <c r="E145" s="14"/>
      <c r="F145" s="14"/>
      <c r="G145" s="2" t="s">
        <v>569</v>
      </c>
      <c r="H145" s="743">
        <v>1883400</v>
      </c>
      <c r="I145" s="67" t="s">
        <v>2</v>
      </c>
      <c r="J145" s="350">
        <v>0.6</v>
      </c>
      <c r="K145" s="67" t="s">
        <v>7</v>
      </c>
      <c r="L145" s="536">
        <v>1</v>
      </c>
      <c r="M145" s="28" t="s">
        <v>4</v>
      </c>
      <c r="N145" s="157">
        <f>SUM(H145*J145*L145)</f>
        <v>1130040</v>
      </c>
      <c r="O145" s="521"/>
      <c r="P145" s="466">
        <f>N145-O145</f>
        <v>1130040</v>
      </c>
      <c r="Q145" s="139">
        <f>IF(AA145="국비100%",N145*100%,IF(AA145="시도비100%",N145*0%,IF(AA145="시군구비100%",N145*0%,IF(AA145="국비30%, 시도비70%",N145*30%,IF(AA145="국비30%, 시도비20%, 시군구비50%",N145*30%,IF(AA145="국비50%, 시도비50%",N145*50%,IF(AA145="시도비50%, 시군구비50%",N145*0%,IF(AA145="국비30%, 시도비35%, 시군구비35%",N145*30%))))))))</f>
        <v>0</v>
      </c>
      <c r="R145" s="139">
        <f>IF(AA145="국비100%",N145*0%,IF(AA145="시도비100%",N145*100%,IF(AA145="시군구비100%",N145*0%,IF(AA145="국비30%, 시도비70%",N145*70%,IF(AA145="국비30%, 시도비20%, 시군구비50%",N145*20%,IF(AA145="국비50%, 시도비50%",N145*50%,IF(AA145="시도비50%, 시군구비50%",N145*50%,IF(AA145="국비30%, 시도비35%, 시군구비35%",N145*35%))))))))</f>
        <v>1130040</v>
      </c>
      <c r="S145" s="139">
        <f>IF(AA145="국비100%",N145*0%,IF(AA145="시도비100%",N145*0%,IF(AA145="시군구비100%",N145*100%,IF(AA145="국비30%, 시도비70%",N145*0%,IF(AA145="국비30%, 시도비20%, 시군구비50%",N145*50%,IF(AA145="국비50%, 시도비50%",N145*0%,IF(AA145="시도비50%, 시군구비50%",N145*50%,IF(AA145="국비30%, 시도비35%, 시군구비35%",N145*35%))))))))</f>
        <v>0</v>
      </c>
      <c r="T145" s="139">
        <f>IF(AA145="기타보조금",N145*100%,N145*0%)</f>
        <v>0</v>
      </c>
      <c r="U145" s="139">
        <f>SUM(Q145:T145)</f>
        <v>1130040</v>
      </c>
      <c r="V145" s="139">
        <f>IF(AA145="자부담",N145*100%,N145*0%)</f>
        <v>0</v>
      </c>
      <c r="W145" s="139">
        <f>IF(AA145="후원금",N145*100%,N145*0%)</f>
        <v>0</v>
      </c>
      <c r="X145" s="139">
        <f>IF(AA145="수익사업",N145*100%,N145*0%)</f>
        <v>0</v>
      </c>
      <c r="Y145" s="162">
        <f>SUM(U145:X145)</f>
        <v>1130040</v>
      </c>
      <c r="Z145" s="178" t="s">
        <v>68</v>
      </c>
      <c r="AA145" s="159" t="s">
        <v>46</v>
      </c>
      <c r="AB145" s="159" t="s">
        <v>12</v>
      </c>
      <c r="AC145" s="458" t="s">
        <v>665</v>
      </c>
    </row>
    <row r="146" spans="1:29" ht="20.100000000000001" customHeight="1" x14ac:dyDescent="0.15">
      <c r="A146" s="395"/>
      <c r="B146" s="395"/>
      <c r="C146" s="395"/>
      <c r="D146" s="14"/>
      <c r="E146" s="14"/>
      <c r="F146" s="14"/>
      <c r="G146" s="2"/>
      <c r="H146" s="743">
        <v>1913400</v>
      </c>
      <c r="I146" s="67" t="s">
        <v>2</v>
      </c>
      <c r="J146" s="350">
        <v>0.6</v>
      </c>
      <c r="K146" s="67" t="s">
        <v>7</v>
      </c>
      <c r="L146" s="536">
        <v>1</v>
      </c>
      <c r="M146" s="28" t="s">
        <v>4</v>
      </c>
      <c r="N146" s="157">
        <f>SUM(H146*J146*L146)</f>
        <v>1148040</v>
      </c>
      <c r="O146" s="521"/>
      <c r="P146" s="466">
        <f>N146-O146</f>
        <v>1148040</v>
      </c>
      <c r="Q146" s="139">
        <f>IF(AA146="국비100%",N146*100%,IF(AA146="시도비100%",N146*0%,IF(AA146="시군구비100%",N146*0%,IF(AA146="국비30%, 시도비70%",N146*30%,IF(AA146="국비30%, 시도비20%, 시군구비50%",N146*30%,IF(AA146="국비50%, 시도비50%",N146*50%,IF(AA146="시도비50%, 시군구비50%",N146*0%,IF(AA146="국비30%, 시도비35%, 시군구비35%",N146*30%))))))))</f>
        <v>0</v>
      </c>
      <c r="R146" s="139">
        <f>IF(AA146="국비100%",N146*0%,IF(AA146="시도비100%",N146*100%,IF(AA146="시군구비100%",N146*0%,IF(AA146="국비30%, 시도비70%",N146*70%,IF(AA146="국비30%, 시도비20%, 시군구비50%",N146*20%,IF(AA146="국비50%, 시도비50%",N146*50%,IF(AA146="시도비50%, 시군구비50%",N146*50%,IF(AA146="국비30%, 시도비35%, 시군구비35%",N146*35%))))))))</f>
        <v>1148040</v>
      </c>
      <c r="S146" s="139">
        <f>IF(AA146="국비100%",N146*0%,IF(AA146="시도비100%",N146*0%,IF(AA146="시군구비100%",N146*100%,IF(AA146="국비30%, 시도비70%",N146*0%,IF(AA146="국비30%, 시도비20%, 시군구비50%",N146*50%,IF(AA146="국비50%, 시도비50%",N146*0%,IF(AA146="시도비50%, 시군구비50%",N146*50%,IF(AA146="국비30%, 시도비35%, 시군구비35%",N146*35%))))))))</f>
        <v>0</v>
      </c>
      <c r="T146" s="139">
        <f>IF(AA146="기타보조금",N146*100%,N146*0%)</f>
        <v>0</v>
      </c>
      <c r="U146" s="139">
        <f>SUM(Q146:T146)</f>
        <v>1148040</v>
      </c>
      <c r="V146" s="139">
        <f>IF(AA146="자부담",N146*100%,N146*0%)</f>
        <v>0</v>
      </c>
      <c r="W146" s="139">
        <f>IF(AA146="후원금",N146*100%,N146*0%)</f>
        <v>0</v>
      </c>
      <c r="X146" s="139">
        <f>IF(AA146="수익사업",N146*100%,N146*0%)</f>
        <v>0</v>
      </c>
      <c r="Y146" s="162">
        <f>SUM(U146:X146)</f>
        <v>1148040</v>
      </c>
      <c r="Z146" s="178" t="s">
        <v>68</v>
      </c>
      <c r="AA146" s="159" t="s">
        <v>46</v>
      </c>
      <c r="AB146" s="159" t="s">
        <v>12</v>
      </c>
      <c r="AC146" s="458" t="s">
        <v>665</v>
      </c>
    </row>
    <row r="147" spans="1:29" ht="20.100000000000001" customHeight="1" x14ac:dyDescent="0.15">
      <c r="A147" s="395"/>
      <c r="B147" s="395"/>
      <c r="C147" s="395"/>
      <c r="D147" s="14"/>
      <c r="E147" s="14"/>
      <c r="F147" s="14"/>
      <c r="G147" s="2" t="s">
        <v>84</v>
      </c>
      <c r="H147" s="743"/>
      <c r="I147" s="67"/>
      <c r="J147" s="27"/>
      <c r="K147" s="67"/>
      <c r="L147" s="283"/>
      <c r="M147" s="28"/>
      <c r="N147" s="445"/>
      <c r="O147" s="522"/>
      <c r="P147" s="466"/>
      <c r="Q147" s="139"/>
      <c r="R147" s="139"/>
      <c r="S147" s="139"/>
      <c r="T147" s="139"/>
      <c r="U147" s="139"/>
      <c r="V147" s="139"/>
      <c r="W147" s="139"/>
      <c r="X147" s="139"/>
      <c r="Y147" s="162"/>
      <c r="Z147" s="178" t="s">
        <v>68</v>
      </c>
      <c r="AA147" s="159" t="s">
        <v>45</v>
      </c>
      <c r="AB147" s="159" t="s">
        <v>12</v>
      </c>
      <c r="AC147" s="458" t="s">
        <v>665</v>
      </c>
    </row>
    <row r="148" spans="1:29" ht="20.100000000000001" customHeight="1" x14ac:dyDescent="0.15">
      <c r="A148" s="395"/>
      <c r="B148" s="395"/>
      <c r="C148" s="395"/>
      <c r="D148" s="14"/>
      <c r="E148" s="14"/>
      <c r="F148" s="14"/>
      <c r="G148" s="2" t="s">
        <v>569</v>
      </c>
      <c r="H148" s="743">
        <v>143070</v>
      </c>
      <c r="I148" s="67" t="s">
        <v>2</v>
      </c>
      <c r="J148" s="27">
        <v>12</v>
      </c>
      <c r="K148" s="67" t="s">
        <v>2</v>
      </c>
      <c r="L148" s="283">
        <v>1</v>
      </c>
      <c r="M148" s="28" t="s">
        <v>1</v>
      </c>
      <c r="N148" s="157">
        <f>ROUNDUP(H148*J148*L148, -1)</f>
        <v>1716840</v>
      </c>
      <c r="O148" s="521"/>
      <c r="P148" s="466">
        <f>N148-O148</f>
        <v>1716840</v>
      </c>
      <c r="Q148" s="139">
        <f>IF(AA148="국비100%",N148*100%,IF(AA148="시도비100%",N148*0%,IF(AA148="시군구비100%",N148*0%,IF(AA148="국비30%, 시도비70%",N148*30%,IF(AA148="국비30%, 시도비20%, 시군구비50%",N148*30%,IF(AA148="국비50%, 시도비50%",N148*50%,IF(AA148="시도비50%, 시군구비50%",N148*0%,IF(AA148="국비30%, 시도비35%, 시군구비35%",N148*30%))))))))</f>
        <v>0</v>
      </c>
      <c r="R148" s="139">
        <f>IF(AA148="국비100%",N148*0%,IF(AA148="시도비100%",N148*100%,IF(AA148="시군구비100%",N148*0%,IF(AA148="국비30%, 시도비70%",N148*70%,IF(AA148="국비30%, 시도비20%, 시군구비50%",N148*20%,IF(AA148="국비50%, 시도비50%",N148*50%,IF(AA148="시도비50%, 시군구비50%",N148*50%,IF(AA148="국비30%, 시도비35%, 시군구비35%",N148*35%))))))))</f>
        <v>1716840</v>
      </c>
      <c r="S148" s="139">
        <f>IF(AA148="국비100%",N148*0%,IF(AA148="시도비100%",N148*0%,IF(AA148="시군구비100%",N148*100%,IF(AA148="국비30%, 시도비70%",N148*0%,IF(AA148="국비30%, 시도비20%, 시군구비50%",N148*50%,IF(AA148="국비50%, 시도비50%",N148*0%,IF(AA148="시도비50%, 시군구비50%",N148*50%,IF(AA148="국비30%, 시도비35%, 시군구비35%",N148*35%))))))))</f>
        <v>0</v>
      </c>
      <c r="T148" s="139">
        <f>IF(AA148="기타보조금",N148*100%,N148*0%)</f>
        <v>0</v>
      </c>
      <c r="U148" s="139">
        <f>SUM(Q148:T148)</f>
        <v>1716840</v>
      </c>
      <c r="V148" s="139">
        <f>IF(AA148="자부담",N148*100%,N148*0%)</f>
        <v>0</v>
      </c>
      <c r="W148" s="139">
        <f>IF(AA148="후원금",N148*100%,N148*0%)</f>
        <v>0</v>
      </c>
      <c r="X148" s="139">
        <f>IF(AA148="수익사업",N148*100%,N148*0%)</f>
        <v>0</v>
      </c>
      <c r="Y148" s="162">
        <f>SUM(U148:X148)</f>
        <v>1716840</v>
      </c>
      <c r="Z148" s="178" t="s">
        <v>68</v>
      </c>
      <c r="AA148" s="159" t="s">
        <v>46</v>
      </c>
      <c r="AB148" s="159" t="s">
        <v>12</v>
      </c>
      <c r="AC148" s="458" t="s">
        <v>665</v>
      </c>
    </row>
    <row r="149" spans="1:29" ht="20.100000000000001" customHeight="1" x14ac:dyDescent="0.15">
      <c r="A149" s="395"/>
      <c r="B149" s="395"/>
      <c r="C149" s="395"/>
      <c r="D149" s="14"/>
      <c r="E149" s="14"/>
      <c r="F149" s="14"/>
      <c r="G149" s="2" t="s">
        <v>261</v>
      </c>
      <c r="H149" s="743"/>
      <c r="I149" s="67"/>
      <c r="J149" s="27"/>
      <c r="K149" s="67"/>
      <c r="L149" s="283"/>
      <c r="M149" s="28"/>
      <c r="N149" s="445"/>
      <c r="O149" s="522"/>
      <c r="P149" s="466"/>
      <c r="Q149" s="139"/>
      <c r="R149" s="139"/>
      <c r="S149" s="139"/>
      <c r="T149" s="139"/>
      <c r="U149" s="139"/>
      <c r="V149" s="139"/>
      <c r="W149" s="139"/>
      <c r="X149" s="139"/>
      <c r="Y149" s="162"/>
      <c r="Z149" s="178" t="s">
        <v>68</v>
      </c>
      <c r="AA149" s="159" t="s">
        <v>45</v>
      </c>
      <c r="AB149" s="159" t="s">
        <v>12</v>
      </c>
      <c r="AC149" s="458" t="s">
        <v>665</v>
      </c>
    </row>
    <row r="150" spans="1:29" ht="20.100000000000001" customHeight="1" x14ac:dyDescent="0.15">
      <c r="A150" s="395"/>
      <c r="B150" s="395"/>
      <c r="C150" s="395"/>
      <c r="D150" s="14"/>
      <c r="E150" s="14"/>
      <c r="F150" s="14"/>
      <c r="G150" s="2" t="s">
        <v>569</v>
      </c>
      <c r="H150" s="743">
        <v>132600</v>
      </c>
      <c r="I150" s="67" t="s">
        <v>2</v>
      </c>
      <c r="J150" s="27">
        <v>8</v>
      </c>
      <c r="K150" s="67" t="s">
        <v>7</v>
      </c>
      <c r="L150" s="283">
        <v>1</v>
      </c>
      <c r="M150" s="28" t="s">
        <v>4</v>
      </c>
      <c r="N150" s="157">
        <f>ROUNDUP(H150*J150*L150, -1)</f>
        <v>1060800</v>
      </c>
      <c r="O150" s="521"/>
      <c r="P150" s="466">
        <f>N150-O150</f>
        <v>1060800</v>
      </c>
      <c r="Q150" s="139">
        <f>IF(AA150="국비100%",N150*100%,IF(AA150="시도비100%",N150*0%,IF(AA150="시군구비100%",N150*0%,IF(AA150="국비30%, 시도비70%",N150*30%,IF(AA150="국비30%, 시도비20%, 시군구비50%",N150*30%,IF(AA150="국비50%, 시도비50%",N150*50%,IF(AA150="시도비50%, 시군구비50%",N150*0%,IF(AA150="국비30%, 시도비35%, 시군구비35%",N150*30%))))))))</f>
        <v>0</v>
      </c>
      <c r="R150" s="139">
        <f>IF(AA150="국비100%",N150*0%,IF(AA150="시도비100%",N150*100%,IF(AA150="시군구비100%",N150*0%,IF(AA150="국비30%, 시도비70%",N150*70%,IF(AA150="국비30%, 시도비20%, 시군구비50%",N150*20%,IF(AA150="국비50%, 시도비50%",N150*50%,IF(AA150="시도비50%, 시군구비50%",N150*50%,IF(AA150="국비30%, 시도비35%, 시군구비35%",N150*35%))))))))</f>
        <v>1060800</v>
      </c>
      <c r="S150" s="139">
        <f>IF(AA150="국비100%",N150*0%,IF(AA150="시도비100%",N150*0%,IF(AA150="시군구비100%",N150*100%,IF(AA150="국비30%, 시도비70%",N150*0%,IF(AA150="국비30%, 시도비20%, 시군구비50%",N150*50%,IF(AA150="국비50%, 시도비50%",N150*0%,IF(AA150="시도비50%, 시군구비50%",N150*50%,IF(AA150="국비30%, 시도비35%, 시군구비35%",N150*35%))))))))</f>
        <v>0</v>
      </c>
      <c r="T150" s="139">
        <f>IF(AA150="기타보조금",N150*100%,N150*0%)</f>
        <v>0</v>
      </c>
      <c r="U150" s="139">
        <f>SUM(Q150:T150)</f>
        <v>1060800</v>
      </c>
      <c r="V150" s="139">
        <f>IF(AA150="자부담",N150*100%,N150*0%)</f>
        <v>0</v>
      </c>
      <c r="W150" s="139">
        <f>IF(AA150="후원금",N150*100%,N150*0%)</f>
        <v>0</v>
      </c>
      <c r="X150" s="139">
        <f>IF(AA150="수익사업",N150*100%,N150*0%)</f>
        <v>0</v>
      </c>
      <c r="Y150" s="162">
        <f>SUM(U150:X150)</f>
        <v>1060800</v>
      </c>
      <c r="Z150" s="178" t="s">
        <v>68</v>
      </c>
      <c r="AA150" s="159" t="s">
        <v>46</v>
      </c>
      <c r="AB150" s="159" t="s">
        <v>12</v>
      </c>
      <c r="AC150" s="458" t="s">
        <v>665</v>
      </c>
    </row>
    <row r="151" spans="1:29" ht="20.100000000000001" customHeight="1" x14ac:dyDescent="0.15">
      <c r="A151" s="395"/>
      <c r="B151" s="395"/>
      <c r="C151" s="395"/>
      <c r="D151" s="14"/>
      <c r="E151" s="14"/>
      <c r="F151" s="14"/>
      <c r="G151" s="2"/>
      <c r="H151" s="743">
        <v>116600</v>
      </c>
      <c r="I151" s="67" t="s">
        <v>2</v>
      </c>
      <c r="J151" s="27">
        <v>4</v>
      </c>
      <c r="K151" s="67" t="s">
        <v>7</v>
      </c>
      <c r="L151" s="283">
        <v>1</v>
      </c>
      <c r="M151" s="28" t="s">
        <v>4</v>
      </c>
      <c r="N151" s="157">
        <f>ROUNDUP(H151*J151*L151, -1)</f>
        <v>466400</v>
      </c>
      <c r="O151" s="521"/>
      <c r="P151" s="466">
        <f>N151-O151</f>
        <v>466400</v>
      </c>
      <c r="Q151" s="139">
        <f>IF(AA151="국비100%",N151*100%,IF(AA151="시도비100%",N151*0%,IF(AA151="시군구비100%",N151*0%,IF(AA151="국비30%, 시도비70%",N151*30%,IF(AA151="국비30%, 시도비20%, 시군구비50%",N151*30%,IF(AA151="국비50%, 시도비50%",N151*50%,IF(AA151="시도비50%, 시군구비50%",N151*0%,IF(AA151="국비30%, 시도비35%, 시군구비35%",N151*30%))))))))</f>
        <v>0</v>
      </c>
      <c r="R151" s="139">
        <f>IF(AA151="국비100%",N151*0%,IF(AA151="시도비100%",N151*100%,IF(AA151="시군구비100%",N151*0%,IF(AA151="국비30%, 시도비70%",N151*70%,IF(AA151="국비30%, 시도비20%, 시군구비50%",N151*20%,IF(AA151="국비50%, 시도비50%",N151*50%,IF(AA151="시도비50%, 시군구비50%",N151*50%,IF(AA151="국비30%, 시도비35%, 시군구비35%",N151*35%))))))))</f>
        <v>466400</v>
      </c>
      <c r="S151" s="139">
        <f>IF(AA151="국비100%",N151*0%,IF(AA151="시도비100%",N151*0%,IF(AA151="시군구비100%",N151*100%,IF(AA151="국비30%, 시도비70%",N151*0%,IF(AA151="국비30%, 시도비20%, 시군구비50%",N151*50%,IF(AA151="국비50%, 시도비50%",N151*0%,IF(AA151="시도비50%, 시군구비50%",N151*50%,IF(AA151="국비30%, 시도비35%, 시군구비35%",N151*35%))))))))</f>
        <v>0</v>
      </c>
      <c r="T151" s="139">
        <f>IF(AA151="기타보조금",N151*100%,N151*0%)</f>
        <v>0</v>
      </c>
      <c r="U151" s="139">
        <f>SUM(Q151:T151)</f>
        <v>466400</v>
      </c>
      <c r="V151" s="139">
        <f>IF(AA151="자부담",N151*100%,N151*0%)</f>
        <v>0</v>
      </c>
      <c r="W151" s="139">
        <f>IF(AA151="후원금",N151*100%,N151*0%)</f>
        <v>0</v>
      </c>
      <c r="X151" s="139">
        <f>IF(AA151="수익사업",N151*100%,N151*0%)</f>
        <v>0</v>
      </c>
      <c r="Y151" s="162">
        <f>SUM(U151:X151)</f>
        <v>466400</v>
      </c>
      <c r="Z151" s="178" t="s">
        <v>68</v>
      </c>
      <c r="AA151" s="159" t="s">
        <v>46</v>
      </c>
      <c r="AB151" s="159" t="s">
        <v>12</v>
      </c>
      <c r="AC151" s="458" t="s">
        <v>665</v>
      </c>
    </row>
    <row r="152" spans="1:29" ht="20.100000000000001" customHeight="1" x14ac:dyDescent="0.15">
      <c r="A152" s="395"/>
      <c r="B152" s="395"/>
      <c r="C152" s="395"/>
      <c r="D152" s="14"/>
      <c r="E152" s="14"/>
      <c r="F152" s="14"/>
      <c r="G152" s="628" t="s">
        <v>263</v>
      </c>
      <c r="H152" s="743"/>
      <c r="I152" s="67"/>
      <c r="J152" s="27"/>
      <c r="K152" s="67"/>
      <c r="L152" s="283"/>
      <c r="M152" s="28"/>
      <c r="N152" s="445"/>
      <c r="O152" s="522"/>
      <c r="P152" s="466"/>
      <c r="Q152" s="139"/>
      <c r="R152" s="139"/>
      <c r="S152" s="139"/>
      <c r="T152" s="139"/>
      <c r="U152" s="139"/>
      <c r="V152" s="139"/>
      <c r="W152" s="139"/>
      <c r="X152" s="139"/>
      <c r="Y152" s="162"/>
      <c r="Z152" s="178"/>
      <c r="AA152" s="159"/>
      <c r="AB152" s="159"/>
      <c r="AC152" s="458"/>
    </row>
    <row r="153" spans="1:29" ht="20.100000000000001" customHeight="1" x14ac:dyDescent="0.15">
      <c r="A153" s="395"/>
      <c r="B153" s="395"/>
      <c r="C153" s="395"/>
      <c r="D153" s="14"/>
      <c r="E153" s="14"/>
      <c r="F153" s="14"/>
      <c r="G153" s="2" t="s">
        <v>86</v>
      </c>
      <c r="H153" s="743">
        <v>100000</v>
      </c>
      <c r="I153" s="67" t="s">
        <v>2</v>
      </c>
      <c r="J153" s="27">
        <v>12</v>
      </c>
      <c r="K153" s="67" t="s">
        <v>7</v>
      </c>
      <c r="L153" s="283">
        <v>1</v>
      </c>
      <c r="M153" s="28" t="s">
        <v>4</v>
      </c>
      <c r="N153" s="157">
        <f>SUM(H153*J153*L153)</f>
        <v>1200000</v>
      </c>
      <c r="O153" s="521"/>
      <c r="P153" s="466">
        <f>N153-O153</f>
        <v>1200000</v>
      </c>
      <c r="Q153" s="139">
        <f>IF(AA153="국비100%",N153*100%,IF(AA153="시도비100%",N153*0%,IF(AA153="시군구비100%",N153*0%,IF(AA153="국비30%, 시도비70%",N153*30%,IF(AA153="국비30%, 시도비20%, 시군구비50%",N153*30%,IF(AA153="국비50%, 시도비50%",N153*50%,IF(AA153="시도비50%, 시군구비50%",N153*0%,IF(AA153="국비30%, 시도비35%, 시군구비35%",N153*30%))))))))</f>
        <v>0</v>
      </c>
      <c r="R153" s="139">
        <f>IF(AA153="국비100%",N153*0%,IF(AA153="시도비100%",N153*100%,IF(AA153="시군구비100%",N153*0%,IF(AA153="국비30%, 시도비70%",N153*70%,IF(AA153="국비30%, 시도비20%, 시군구비50%",N153*20%,IF(AA153="국비50%, 시도비50%",N153*50%,IF(AA153="시도비50%, 시군구비50%",N153*50%,IF(AA153="국비30%, 시도비35%, 시군구비35%",N153*35%))))))))</f>
        <v>1200000</v>
      </c>
      <c r="S153" s="139">
        <f>IF(AA153="국비100%",N153*0%,IF(AA153="시도비100%",N153*0%,IF(AA153="시군구비100%",N153*100%,IF(AA153="국비30%, 시도비70%",N153*0%,IF(AA153="국비30%, 시도비20%, 시군구비50%",N153*50%,IF(AA153="국비50%, 시도비50%",N153*0%,IF(AA153="시도비50%, 시군구비50%",N153*50%,IF(AA153="국비30%, 시도비35%, 시군구비35%",N153*35%))))))))</f>
        <v>0</v>
      </c>
      <c r="T153" s="139">
        <f>IF(AA153="기타보조금",N153*100%,N153*0%)</f>
        <v>0</v>
      </c>
      <c r="U153" s="139">
        <f>SUM(Q153:T153)</f>
        <v>1200000</v>
      </c>
      <c r="V153" s="139">
        <f>IF(AA153="자부담",N153*100%,N153*0%)</f>
        <v>0</v>
      </c>
      <c r="W153" s="139">
        <f>IF(AA153="후원금",N153*100%,N153*0%)</f>
        <v>0</v>
      </c>
      <c r="X153" s="139">
        <f>IF(AA153="수익사업",N153*100%,N153*0%)</f>
        <v>0</v>
      </c>
      <c r="Y153" s="162">
        <f>SUM(U153:X153)</f>
        <v>1200000</v>
      </c>
      <c r="Z153" s="178" t="s">
        <v>68</v>
      </c>
      <c r="AA153" s="159" t="s">
        <v>46</v>
      </c>
      <c r="AB153" s="159" t="s">
        <v>12</v>
      </c>
      <c r="AC153" s="458" t="s">
        <v>665</v>
      </c>
    </row>
    <row r="154" spans="1:29" ht="20.100000000000001" customHeight="1" x14ac:dyDescent="0.15">
      <c r="A154" s="395"/>
      <c r="B154" s="395"/>
      <c r="C154" s="395"/>
      <c r="D154" s="14"/>
      <c r="E154" s="14"/>
      <c r="F154" s="14"/>
      <c r="G154" s="2" t="s">
        <v>85</v>
      </c>
      <c r="H154" s="743">
        <v>1971800</v>
      </c>
      <c r="I154" s="67" t="s">
        <v>2</v>
      </c>
      <c r="J154" s="350">
        <v>0.6</v>
      </c>
      <c r="K154" s="67" t="s">
        <v>7</v>
      </c>
      <c r="L154" s="536">
        <v>1</v>
      </c>
      <c r="M154" s="28" t="s">
        <v>4</v>
      </c>
      <c r="N154" s="157">
        <f>SUM(H154*J154*L154)</f>
        <v>1183080</v>
      </c>
      <c r="O154" s="521"/>
      <c r="P154" s="466">
        <f>N154-O154</f>
        <v>1183080</v>
      </c>
      <c r="Q154" s="139">
        <f>IF(AA154="국비100%",N154*100%,IF(AA154="시도비100%",N154*0%,IF(AA154="시군구비100%",N154*0%,IF(AA154="국비30%, 시도비70%",N154*30%,IF(AA154="국비30%, 시도비20%, 시군구비50%",N154*30%,IF(AA154="국비50%, 시도비50%",N154*50%,IF(AA154="시도비50%, 시군구비50%",N154*0%,IF(AA154="국비30%, 시도비35%, 시군구비35%",N154*30%))))))))</f>
        <v>0</v>
      </c>
      <c r="R154" s="139">
        <f>IF(AA154="국비100%",N154*0%,IF(AA154="시도비100%",N154*100%,IF(AA154="시군구비100%",N154*0%,IF(AA154="국비30%, 시도비70%",N154*70%,IF(AA154="국비30%, 시도비20%, 시군구비50%",N154*20%,IF(AA154="국비50%, 시도비50%",N154*50%,IF(AA154="시도비50%, 시군구비50%",N154*50%,IF(AA154="국비30%, 시도비35%, 시군구비35%",N154*35%))))))))</f>
        <v>1183080</v>
      </c>
      <c r="S154" s="139">
        <f>IF(AA154="국비100%",N154*0%,IF(AA154="시도비100%",N154*0%,IF(AA154="시군구비100%",N154*100%,IF(AA154="국비30%, 시도비70%",N154*0%,IF(AA154="국비30%, 시도비20%, 시군구비50%",N154*50%,IF(AA154="국비50%, 시도비50%",N154*0%,IF(AA154="시도비50%, 시군구비50%",N154*50%,IF(AA154="국비30%, 시도비35%, 시군구비35%",N154*35%))))))))</f>
        <v>0</v>
      </c>
      <c r="T154" s="139">
        <f>IF(AA154="기타보조금",N154*100%,N154*0%)</f>
        <v>0</v>
      </c>
      <c r="U154" s="139">
        <f>SUM(Q154:T154)</f>
        <v>1183080</v>
      </c>
      <c r="V154" s="139">
        <f>IF(AA154="자부담",N154*100%,N154*0%)</f>
        <v>0</v>
      </c>
      <c r="W154" s="139">
        <f>IF(AA154="후원금",N154*100%,N154*0%)</f>
        <v>0</v>
      </c>
      <c r="X154" s="139">
        <f>IF(AA154="수익사업",N154*100%,N154*0%)</f>
        <v>0</v>
      </c>
      <c r="Y154" s="162">
        <f>SUM(U154:X154)</f>
        <v>1183080</v>
      </c>
      <c r="Z154" s="178" t="s">
        <v>68</v>
      </c>
      <c r="AA154" s="159" t="s">
        <v>46</v>
      </c>
      <c r="AB154" s="159" t="s">
        <v>12</v>
      </c>
      <c r="AC154" s="458" t="s">
        <v>665</v>
      </c>
    </row>
    <row r="155" spans="1:29" ht="20.100000000000001" customHeight="1" x14ac:dyDescent="0.15">
      <c r="A155" s="395"/>
      <c r="B155" s="395"/>
      <c r="C155" s="395"/>
      <c r="D155" s="14"/>
      <c r="E155" s="14"/>
      <c r="F155" s="14"/>
      <c r="G155" s="2"/>
      <c r="H155" s="743">
        <v>2041800</v>
      </c>
      <c r="I155" s="67" t="s">
        <v>2</v>
      </c>
      <c r="J155" s="350">
        <v>0.6</v>
      </c>
      <c r="K155" s="67" t="s">
        <v>7</v>
      </c>
      <c r="L155" s="536">
        <v>1</v>
      </c>
      <c r="M155" s="28" t="s">
        <v>4</v>
      </c>
      <c r="N155" s="157">
        <f>SUM(H155*J155*L155)</f>
        <v>1225080</v>
      </c>
      <c r="O155" s="521"/>
      <c r="P155" s="466">
        <f>N155-O155</f>
        <v>1225080</v>
      </c>
      <c r="Q155" s="139">
        <f>IF(AA155="국비100%",N155*100%,IF(AA155="시도비100%",N155*0%,IF(AA155="시군구비100%",N155*0%,IF(AA155="국비30%, 시도비70%",N155*30%,IF(AA155="국비30%, 시도비20%, 시군구비50%",N155*30%,IF(AA155="국비50%, 시도비50%",N155*50%,IF(AA155="시도비50%, 시군구비50%",N155*0%,IF(AA155="국비30%, 시도비35%, 시군구비35%",N155*30%))))))))</f>
        <v>0</v>
      </c>
      <c r="R155" s="139">
        <f>IF(AA155="국비100%",N155*0%,IF(AA155="시도비100%",N155*100%,IF(AA155="시군구비100%",N155*0%,IF(AA155="국비30%, 시도비70%",N155*70%,IF(AA155="국비30%, 시도비20%, 시군구비50%",N155*20%,IF(AA155="국비50%, 시도비50%",N155*50%,IF(AA155="시도비50%, 시군구비50%",N155*50%,IF(AA155="국비30%, 시도비35%, 시군구비35%",N155*35%))))))))</f>
        <v>1225080</v>
      </c>
      <c r="S155" s="139">
        <f>IF(AA155="국비100%",N155*0%,IF(AA155="시도비100%",N155*0%,IF(AA155="시군구비100%",N155*100%,IF(AA155="국비30%, 시도비70%",N155*0%,IF(AA155="국비30%, 시도비20%, 시군구비50%",N155*50%,IF(AA155="국비50%, 시도비50%",N155*0%,IF(AA155="시도비50%, 시군구비50%",N155*50%,IF(AA155="국비30%, 시도비35%, 시군구비35%",N155*35%))))))))</f>
        <v>0</v>
      </c>
      <c r="T155" s="139">
        <f>IF(AA155="기타보조금",N155*100%,N155*0%)</f>
        <v>0</v>
      </c>
      <c r="U155" s="139">
        <f>SUM(Q155:T155)</f>
        <v>1225080</v>
      </c>
      <c r="V155" s="139">
        <f>IF(AA155="자부담",N155*100%,N155*0%)</f>
        <v>0</v>
      </c>
      <c r="W155" s="139">
        <f>IF(AA155="후원금",N155*100%,N155*0%)</f>
        <v>0</v>
      </c>
      <c r="X155" s="139">
        <f>IF(AA155="수익사업",N155*100%,N155*0%)</f>
        <v>0</v>
      </c>
      <c r="Y155" s="162">
        <f>SUM(U155:X155)</f>
        <v>1225080</v>
      </c>
      <c r="Z155" s="178" t="s">
        <v>68</v>
      </c>
      <c r="AA155" s="159" t="s">
        <v>46</v>
      </c>
      <c r="AB155" s="159" t="s">
        <v>12</v>
      </c>
      <c r="AC155" s="458" t="s">
        <v>665</v>
      </c>
    </row>
    <row r="156" spans="1:29" s="134" customFormat="1" ht="20.100000000000001" customHeight="1" x14ac:dyDescent="0.15">
      <c r="A156" s="395"/>
      <c r="B156" s="395"/>
      <c r="C156" s="395"/>
      <c r="D156" s="14"/>
      <c r="E156" s="14"/>
      <c r="F156" s="14"/>
      <c r="G156" s="2" t="s">
        <v>84</v>
      </c>
      <c r="H156" s="743">
        <v>151628</v>
      </c>
      <c r="I156" s="67" t="s">
        <v>2</v>
      </c>
      <c r="J156" s="27">
        <v>12</v>
      </c>
      <c r="K156" s="67" t="s">
        <v>2</v>
      </c>
      <c r="L156" s="283">
        <v>1</v>
      </c>
      <c r="M156" s="28" t="s">
        <v>1</v>
      </c>
      <c r="N156" s="157">
        <f>ROUNDUP(H156*J156*L156, -1)</f>
        <v>1819540</v>
      </c>
      <c r="O156" s="521"/>
      <c r="P156" s="466">
        <f>N156-O156</f>
        <v>1819540</v>
      </c>
      <c r="Q156" s="139">
        <f>IF(AA156="국비100%",N156*100%,IF(AA156="시도비100%",N156*0%,IF(AA156="시군구비100%",N156*0%,IF(AA156="국비30%, 시도비70%",N156*30%,IF(AA156="국비30%, 시도비20%, 시군구비50%",N156*30%,IF(AA156="국비50%, 시도비50%",N156*50%,IF(AA156="시도비50%, 시군구비50%",N156*0%,IF(AA156="국비30%, 시도비35%, 시군구비35%",N156*30%))))))))</f>
        <v>0</v>
      </c>
      <c r="R156" s="139">
        <f>IF(AA156="국비100%",N156*0%,IF(AA156="시도비100%",N156*100%,IF(AA156="시군구비100%",N156*0%,IF(AA156="국비30%, 시도비70%",N156*70%,IF(AA156="국비30%, 시도비20%, 시군구비50%",N156*20%,IF(AA156="국비50%, 시도비50%",N156*50%,IF(AA156="시도비50%, 시군구비50%",N156*50%,IF(AA156="국비30%, 시도비35%, 시군구비35%",N156*35%))))))))</f>
        <v>1819540</v>
      </c>
      <c r="S156" s="139">
        <f>IF(AA156="국비100%",N156*0%,IF(AA156="시도비100%",N156*0%,IF(AA156="시군구비100%",N156*100%,IF(AA156="국비30%, 시도비70%",N156*0%,IF(AA156="국비30%, 시도비20%, 시군구비50%",N156*50%,IF(AA156="국비50%, 시도비50%",N156*0%,IF(AA156="시도비50%, 시군구비50%",N156*50%,IF(AA156="국비30%, 시도비35%, 시군구비35%",N156*35%))))))))</f>
        <v>0</v>
      </c>
      <c r="T156" s="139">
        <f>IF(AA156="기타보조금",N156*100%,N156*0%)</f>
        <v>0</v>
      </c>
      <c r="U156" s="139">
        <f>SUM(Q156:T156)</f>
        <v>1819540</v>
      </c>
      <c r="V156" s="139">
        <f>IF(AA156="자부담",N156*100%,N156*0%)</f>
        <v>0</v>
      </c>
      <c r="W156" s="139">
        <f>IF(AA156="후원금",N156*100%,N156*0%)</f>
        <v>0</v>
      </c>
      <c r="X156" s="139">
        <f>IF(AA156="수익사업",N156*100%,N156*0%)</f>
        <v>0</v>
      </c>
      <c r="Y156" s="162">
        <f>SUM(U156:X156)</f>
        <v>1819540</v>
      </c>
      <c r="Z156" s="178" t="s">
        <v>68</v>
      </c>
      <c r="AA156" s="159" t="s">
        <v>46</v>
      </c>
      <c r="AB156" s="159" t="s">
        <v>12</v>
      </c>
      <c r="AC156" s="458" t="s">
        <v>665</v>
      </c>
    </row>
    <row r="157" spans="1:29" s="134" customFormat="1" ht="20.100000000000001" customHeight="1" x14ac:dyDescent="0.15">
      <c r="A157" s="395"/>
      <c r="B157" s="395"/>
      <c r="C157" s="395"/>
      <c r="D157" s="14"/>
      <c r="E157" s="14"/>
      <c r="F157" s="14"/>
      <c r="G157" s="628" t="s">
        <v>265</v>
      </c>
      <c r="H157" s="743"/>
      <c r="I157" s="67"/>
      <c r="J157" s="27"/>
      <c r="K157" s="67"/>
      <c r="L157" s="283"/>
      <c r="M157" s="28"/>
      <c r="N157" s="445"/>
      <c r="O157" s="522"/>
      <c r="P157" s="466"/>
      <c r="Q157" s="139"/>
      <c r="R157" s="139"/>
      <c r="S157" s="139"/>
      <c r="T157" s="139"/>
      <c r="U157" s="139"/>
      <c r="V157" s="139"/>
      <c r="W157" s="139"/>
      <c r="X157" s="139"/>
      <c r="Y157" s="162"/>
      <c r="Z157" s="178"/>
      <c r="AA157" s="159"/>
      <c r="AB157" s="159"/>
      <c r="AC157" s="458"/>
    </row>
    <row r="158" spans="1:29" s="134" customFormat="1" ht="20.100000000000001" customHeight="1" x14ac:dyDescent="0.15">
      <c r="A158" s="395"/>
      <c r="B158" s="395"/>
      <c r="C158" s="395"/>
      <c r="D158" s="14"/>
      <c r="E158" s="14"/>
      <c r="F158" s="14"/>
      <c r="G158" s="2" t="s">
        <v>86</v>
      </c>
      <c r="H158" s="743">
        <v>100000</v>
      </c>
      <c r="I158" s="67" t="s">
        <v>2</v>
      </c>
      <c r="J158" s="27">
        <v>12</v>
      </c>
      <c r="K158" s="67" t="s">
        <v>7</v>
      </c>
      <c r="L158" s="283">
        <v>2</v>
      </c>
      <c r="M158" s="28" t="s">
        <v>4</v>
      </c>
      <c r="N158" s="157">
        <f>SUM(H158*J158*L158)</f>
        <v>2400000</v>
      </c>
      <c r="O158" s="521"/>
      <c r="P158" s="466">
        <f t="shared" ref="P158:P163" si="54">N158-O158</f>
        <v>2400000</v>
      </c>
      <c r="Q158" s="139">
        <f t="shared" ref="Q158:Q163" si="55">IF(AA158="국비100%",N158*100%,IF(AA158="시도비100%",N158*0%,IF(AA158="시군구비100%",N158*0%,IF(AA158="국비30%, 시도비70%",N158*30%,IF(AA158="국비30%, 시도비20%, 시군구비50%",N158*30%,IF(AA158="국비50%, 시도비50%",N158*50%,IF(AA158="시도비50%, 시군구비50%",N158*0%,IF(AA158="국비30%, 시도비35%, 시군구비35%",N158*30%))))))))</f>
        <v>0</v>
      </c>
      <c r="R158" s="139">
        <f t="shared" ref="R158:R163" si="56">IF(AA158="국비100%",N158*0%,IF(AA158="시도비100%",N158*100%,IF(AA158="시군구비100%",N158*0%,IF(AA158="국비30%, 시도비70%",N158*70%,IF(AA158="국비30%, 시도비20%, 시군구비50%",N158*20%,IF(AA158="국비50%, 시도비50%",N158*50%,IF(AA158="시도비50%, 시군구비50%",N158*50%,IF(AA158="국비30%, 시도비35%, 시군구비35%",N158*35%))))))))</f>
        <v>2400000</v>
      </c>
      <c r="S158" s="139">
        <f t="shared" ref="S158:S163" si="57">IF(AA158="국비100%",N158*0%,IF(AA158="시도비100%",N158*0%,IF(AA158="시군구비100%",N158*100%,IF(AA158="국비30%, 시도비70%",N158*0%,IF(AA158="국비30%, 시도비20%, 시군구비50%",N158*50%,IF(AA158="국비50%, 시도비50%",N158*0%,IF(AA158="시도비50%, 시군구비50%",N158*50%,IF(AA158="국비30%, 시도비35%, 시군구비35%",N158*35%))))))))</f>
        <v>0</v>
      </c>
      <c r="T158" s="139">
        <f t="shared" ref="T158:T163" si="58">IF(AA158="기타보조금",N158*100%,N158*0%)</f>
        <v>0</v>
      </c>
      <c r="U158" s="139">
        <f t="shared" ref="U158:U163" si="59">SUM(Q158:T158)</f>
        <v>2400000</v>
      </c>
      <c r="V158" s="139">
        <f t="shared" ref="V158:V163" si="60">IF(AA158="자부담",N158*100%,N158*0%)</f>
        <v>0</v>
      </c>
      <c r="W158" s="139">
        <f t="shared" ref="W158:W163" si="61">IF(AA158="후원금",N158*100%,N158*0%)</f>
        <v>0</v>
      </c>
      <c r="X158" s="139">
        <f t="shared" ref="X158:X163" si="62">IF(AA158="수익사업",N158*100%,N158*0%)</f>
        <v>0</v>
      </c>
      <c r="Y158" s="162">
        <f t="shared" ref="Y158:Y163" si="63">SUM(U158:X158)</f>
        <v>2400000</v>
      </c>
      <c r="Z158" s="178" t="s">
        <v>68</v>
      </c>
      <c r="AA158" s="159" t="s">
        <v>46</v>
      </c>
      <c r="AB158" s="159" t="s">
        <v>12</v>
      </c>
      <c r="AC158" s="458" t="s">
        <v>665</v>
      </c>
    </row>
    <row r="159" spans="1:29" s="134" customFormat="1" ht="20.100000000000001" customHeight="1" x14ac:dyDescent="0.15">
      <c r="A159" s="395"/>
      <c r="B159" s="395"/>
      <c r="C159" s="395"/>
      <c r="D159" s="14"/>
      <c r="E159" s="14"/>
      <c r="F159" s="14"/>
      <c r="G159" s="2" t="s">
        <v>85</v>
      </c>
      <c r="H159" s="743">
        <v>2041800</v>
      </c>
      <c r="I159" s="67" t="s">
        <v>2</v>
      </c>
      <c r="J159" s="350">
        <v>0.6</v>
      </c>
      <c r="K159" s="67" t="s">
        <v>7</v>
      </c>
      <c r="L159" s="536">
        <v>2</v>
      </c>
      <c r="M159" s="28" t="s">
        <v>4</v>
      </c>
      <c r="N159" s="157">
        <f>SUM(H159*J159*L159)</f>
        <v>2450160</v>
      </c>
      <c r="O159" s="521"/>
      <c r="P159" s="466">
        <f t="shared" si="54"/>
        <v>2450160</v>
      </c>
      <c r="Q159" s="139">
        <f t="shared" si="55"/>
        <v>0</v>
      </c>
      <c r="R159" s="139">
        <f t="shared" si="56"/>
        <v>2450160</v>
      </c>
      <c r="S159" s="139">
        <f t="shared" si="57"/>
        <v>0</v>
      </c>
      <c r="T159" s="139">
        <f t="shared" si="58"/>
        <v>0</v>
      </c>
      <c r="U159" s="139">
        <f t="shared" si="59"/>
        <v>2450160</v>
      </c>
      <c r="V159" s="139">
        <f t="shared" si="60"/>
        <v>0</v>
      </c>
      <c r="W159" s="139">
        <f t="shared" si="61"/>
        <v>0</v>
      </c>
      <c r="X159" s="139">
        <f t="shared" si="62"/>
        <v>0</v>
      </c>
      <c r="Y159" s="162">
        <f t="shared" si="63"/>
        <v>2450160</v>
      </c>
      <c r="Z159" s="178" t="s">
        <v>68</v>
      </c>
      <c r="AA159" s="159" t="s">
        <v>46</v>
      </c>
      <c r="AB159" s="159" t="s">
        <v>12</v>
      </c>
      <c r="AC159" s="458" t="s">
        <v>665</v>
      </c>
    </row>
    <row r="160" spans="1:29" s="134" customFormat="1" ht="20.100000000000001" customHeight="1" x14ac:dyDescent="0.15">
      <c r="A160" s="395"/>
      <c r="B160" s="395"/>
      <c r="C160" s="395"/>
      <c r="D160" s="14"/>
      <c r="E160" s="14"/>
      <c r="F160" s="14"/>
      <c r="G160" s="8"/>
      <c r="H160" s="743">
        <v>1901800</v>
      </c>
      <c r="I160" s="67" t="s">
        <v>2</v>
      </c>
      <c r="J160" s="350">
        <v>0.6</v>
      </c>
      <c r="K160" s="67" t="s">
        <v>7</v>
      </c>
      <c r="L160" s="536">
        <v>1</v>
      </c>
      <c r="M160" s="28" t="s">
        <v>4</v>
      </c>
      <c r="N160" s="157">
        <f>SUM(H160*J160*L160)</f>
        <v>1141080</v>
      </c>
      <c r="O160" s="521"/>
      <c r="P160" s="466">
        <f t="shared" si="54"/>
        <v>1141080</v>
      </c>
      <c r="Q160" s="139">
        <f t="shared" si="55"/>
        <v>0</v>
      </c>
      <c r="R160" s="139">
        <f t="shared" si="56"/>
        <v>1141080</v>
      </c>
      <c r="S160" s="139">
        <f t="shared" si="57"/>
        <v>0</v>
      </c>
      <c r="T160" s="139">
        <f t="shared" si="58"/>
        <v>0</v>
      </c>
      <c r="U160" s="139">
        <f t="shared" si="59"/>
        <v>1141080</v>
      </c>
      <c r="V160" s="139">
        <f t="shared" si="60"/>
        <v>0</v>
      </c>
      <c r="W160" s="139">
        <f t="shared" si="61"/>
        <v>0</v>
      </c>
      <c r="X160" s="139">
        <f t="shared" si="62"/>
        <v>0</v>
      </c>
      <c r="Y160" s="162">
        <f t="shared" si="63"/>
        <v>1141080</v>
      </c>
      <c r="Z160" s="178" t="s">
        <v>68</v>
      </c>
      <c r="AA160" s="159" t="s">
        <v>46</v>
      </c>
      <c r="AB160" s="159" t="s">
        <v>12</v>
      </c>
      <c r="AC160" s="458" t="s">
        <v>665</v>
      </c>
    </row>
    <row r="161" spans="1:29" s="134" customFormat="1" ht="20.100000000000001" customHeight="1" x14ac:dyDescent="0.15">
      <c r="A161" s="392"/>
      <c r="B161" s="392"/>
      <c r="C161" s="392"/>
      <c r="D161" s="15"/>
      <c r="E161" s="15"/>
      <c r="F161" s="15"/>
      <c r="G161" s="748"/>
      <c r="H161" s="744">
        <v>1971800</v>
      </c>
      <c r="I161" s="73" t="s">
        <v>2</v>
      </c>
      <c r="J161" s="539">
        <v>0.6</v>
      </c>
      <c r="K161" s="73" t="s">
        <v>7</v>
      </c>
      <c r="L161" s="749">
        <v>1</v>
      </c>
      <c r="M161" s="30" t="s">
        <v>4</v>
      </c>
      <c r="N161" s="160">
        <f>SUM(H161*J161*L161)</f>
        <v>1183080</v>
      </c>
      <c r="O161" s="537"/>
      <c r="P161" s="491">
        <f t="shared" si="54"/>
        <v>1183080</v>
      </c>
      <c r="Q161" s="148">
        <f t="shared" si="55"/>
        <v>0</v>
      </c>
      <c r="R161" s="148">
        <f t="shared" si="56"/>
        <v>1183080</v>
      </c>
      <c r="S161" s="148">
        <f t="shared" si="57"/>
        <v>0</v>
      </c>
      <c r="T161" s="148">
        <f t="shared" si="58"/>
        <v>0</v>
      </c>
      <c r="U161" s="148">
        <f t="shared" si="59"/>
        <v>1183080</v>
      </c>
      <c r="V161" s="148">
        <f t="shared" si="60"/>
        <v>0</v>
      </c>
      <c r="W161" s="148">
        <f t="shared" si="61"/>
        <v>0</v>
      </c>
      <c r="X161" s="148">
        <f t="shared" si="62"/>
        <v>0</v>
      </c>
      <c r="Y161" s="223">
        <f t="shared" si="63"/>
        <v>1183080</v>
      </c>
      <c r="Z161" s="314" t="s">
        <v>68</v>
      </c>
      <c r="AA161" s="171" t="s">
        <v>46</v>
      </c>
      <c r="AB161" s="171" t="s">
        <v>12</v>
      </c>
      <c r="AC161" s="458" t="s">
        <v>665</v>
      </c>
    </row>
    <row r="162" spans="1:29" s="134" customFormat="1" ht="20.100000000000001" customHeight="1" x14ac:dyDescent="0.15">
      <c r="A162" s="406"/>
      <c r="B162" s="406"/>
      <c r="C162" s="406"/>
      <c r="D162" s="17"/>
      <c r="E162" s="17"/>
      <c r="F162" s="17"/>
      <c r="G162" s="1" t="s">
        <v>84</v>
      </c>
      <c r="H162" s="745">
        <v>153720</v>
      </c>
      <c r="I162" s="72" t="s">
        <v>2</v>
      </c>
      <c r="J162" s="56">
        <v>12</v>
      </c>
      <c r="K162" s="72" t="s">
        <v>2</v>
      </c>
      <c r="L162" s="448">
        <v>1</v>
      </c>
      <c r="M162" s="48" t="s">
        <v>1</v>
      </c>
      <c r="N162" s="273">
        <f>ROUNDUP(H162*J162*L162, -1)</f>
        <v>1844640</v>
      </c>
      <c r="O162" s="538"/>
      <c r="P162" s="485">
        <f t="shared" si="54"/>
        <v>1844640</v>
      </c>
      <c r="Q162" s="154">
        <f t="shared" si="55"/>
        <v>0</v>
      </c>
      <c r="R162" s="154">
        <f t="shared" si="56"/>
        <v>1844640</v>
      </c>
      <c r="S162" s="154">
        <f t="shared" si="57"/>
        <v>0</v>
      </c>
      <c r="T162" s="154">
        <f t="shared" si="58"/>
        <v>0</v>
      </c>
      <c r="U162" s="154">
        <f t="shared" si="59"/>
        <v>1844640</v>
      </c>
      <c r="V162" s="154">
        <f t="shared" si="60"/>
        <v>0</v>
      </c>
      <c r="W162" s="154">
        <f t="shared" si="61"/>
        <v>0</v>
      </c>
      <c r="X162" s="154">
        <f t="shared" si="62"/>
        <v>0</v>
      </c>
      <c r="Y162" s="225">
        <f t="shared" si="63"/>
        <v>1844640</v>
      </c>
      <c r="Z162" s="305" t="s">
        <v>68</v>
      </c>
      <c r="AA162" s="170" t="s">
        <v>46</v>
      </c>
      <c r="AB162" s="170" t="s">
        <v>12</v>
      </c>
      <c r="AC162" s="458" t="s">
        <v>665</v>
      </c>
    </row>
    <row r="163" spans="1:29" s="134" customFormat="1" ht="20.100000000000001" customHeight="1" x14ac:dyDescent="0.15">
      <c r="A163" s="395"/>
      <c r="B163" s="395"/>
      <c r="C163" s="395"/>
      <c r="D163" s="14"/>
      <c r="E163" s="14"/>
      <c r="F163" s="14"/>
      <c r="G163" s="8"/>
      <c r="H163" s="743">
        <v>147861</v>
      </c>
      <c r="I163" s="67" t="s">
        <v>2</v>
      </c>
      <c r="J163" s="27">
        <v>12</v>
      </c>
      <c r="K163" s="67" t="s">
        <v>2</v>
      </c>
      <c r="L163" s="283">
        <v>1</v>
      </c>
      <c r="M163" s="28" t="s">
        <v>1</v>
      </c>
      <c r="N163" s="157">
        <f>ROUNDUP(H163*J163*L163, -1)</f>
        <v>1774340</v>
      </c>
      <c r="O163" s="521"/>
      <c r="P163" s="466">
        <f t="shared" si="54"/>
        <v>1774340</v>
      </c>
      <c r="Q163" s="139">
        <f t="shared" si="55"/>
        <v>0</v>
      </c>
      <c r="R163" s="139">
        <f t="shared" si="56"/>
        <v>1774340</v>
      </c>
      <c r="S163" s="139">
        <f t="shared" si="57"/>
        <v>0</v>
      </c>
      <c r="T163" s="139">
        <f t="shared" si="58"/>
        <v>0</v>
      </c>
      <c r="U163" s="139">
        <f t="shared" si="59"/>
        <v>1774340</v>
      </c>
      <c r="V163" s="139">
        <f t="shared" si="60"/>
        <v>0</v>
      </c>
      <c r="W163" s="139">
        <f t="shared" si="61"/>
        <v>0</v>
      </c>
      <c r="X163" s="139">
        <f t="shared" si="62"/>
        <v>0</v>
      </c>
      <c r="Y163" s="162">
        <f t="shared" si="63"/>
        <v>1774340</v>
      </c>
      <c r="Z163" s="178" t="s">
        <v>68</v>
      </c>
      <c r="AA163" s="159" t="s">
        <v>46</v>
      </c>
      <c r="AB163" s="159" t="s">
        <v>12</v>
      </c>
      <c r="AC163" s="458" t="s">
        <v>665</v>
      </c>
    </row>
    <row r="164" spans="1:29" s="134" customFormat="1" ht="20.100000000000001" customHeight="1" x14ac:dyDescent="0.15">
      <c r="A164" s="395"/>
      <c r="B164" s="395"/>
      <c r="C164" s="395"/>
      <c r="D164" s="14"/>
      <c r="E164" s="14"/>
      <c r="F164" s="14"/>
      <c r="G164" s="628" t="s">
        <v>266</v>
      </c>
      <c r="H164" s="743"/>
      <c r="I164" s="67"/>
      <c r="J164" s="27"/>
      <c r="K164" s="67"/>
      <c r="L164" s="283"/>
      <c r="M164" s="28"/>
      <c r="N164" s="445"/>
      <c r="O164" s="522"/>
      <c r="P164" s="466"/>
      <c r="Q164" s="139"/>
      <c r="R164" s="139"/>
      <c r="S164" s="139"/>
      <c r="T164" s="139"/>
      <c r="U164" s="139"/>
      <c r="V164" s="139"/>
      <c r="W164" s="139"/>
      <c r="X164" s="139"/>
      <c r="Y164" s="162"/>
      <c r="Z164" s="178"/>
      <c r="AA164" s="159"/>
      <c r="AB164" s="159"/>
      <c r="AC164" s="458"/>
    </row>
    <row r="165" spans="1:29" s="134" customFormat="1" ht="20.100000000000001" customHeight="1" x14ac:dyDescent="0.15">
      <c r="A165" s="395"/>
      <c r="B165" s="395"/>
      <c r="C165" s="395"/>
      <c r="D165" s="14"/>
      <c r="E165" s="14"/>
      <c r="F165" s="14"/>
      <c r="G165" s="2" t="s">
        <v>86</v>
      </c>
      <c r="H165" s="743">
        <v>100000</v>
      </c>
      <c r="I165" s="67" t="s">
        <v>2</v>
      </c>
      <c r="J165" s="27">
        <v>11</v>
      </c>
      <c r="K165" s="67" t="s">
        <v>7</v>
      </c>
      <c r="L165" s="283">
        <v>1</v>
      </c>
      <c r="M165" s="28" t="s">
        <v>4</v>
      </c>
      <c r="N165" s="157">
        <f>SUM(H165*J165*L165)</f>
        <v>1100000</v>
      </c>
      <c r="O165" s="521"/>
      <c r="P165" s="466">
        <f>N165-O165</f>
        <v>1100000</v>
      </c>
      <c r="Q165" s="139">
        <f>IF(AA165="국비100%",N165*100%,IF(AA165="시도비100%",N165*0%,IF(AA165="시군구비100%",N165*0%,IF(AA165="국비30%, 시도비70%",N165*30%,IF(AA165="국비30%, 시도비20%, 시군구비50%",N165*30%,IF(AA165="국비50%, 시도비50%",N165*50%,IF(AA165="시도비50%, 시군구비50%",N165*0%,IF(AA165="국비30%, 시도비35%, 시군구비35%",N165*30%))))))))</f>
        <v>0</v>
      </c>
      <c r="R165" s="139">
        <f>IF(AA165="국비100%",N165*0%,IF(AA165="시도비100%",N165*100%,IF(AA165="시군구비100%",N165*0%,IF(AA165="국비30%, 시도비70%",N165*70%,IF(AA165="국비30%, 시도비20%, 시군구비50%",N165*20%,IF(AA165="국비50%, 시도비50%",N165*50%,IF(AA165="시도비50%, 시군구비50%",N165*50%,IF(AA165="국비30%, 시도비35%, 시군구비35%",N165*35%))))))))</f>
        <v>1100000</v>
      </c>
      <c r="S165" s="139">
        <f>IF(AA165="국비100%",N165*0%,IF(AA165="시도비100%",N165*0%,IF(AA165="시군구비100%",N165*100%,IF(AA165="국비30%, 시도비70%",N165*0%,IF(AA165="국비30%, 시도비20%, 시군구비50%",N165*50%,IF(AA165="국비50%, 시도비50%",N165*0%,IF(AA165="시도비50%, 시군구비50%",N165*50%,IF(AA165="국비30%, 시도비35%, 시군구비35%",N165*35%))))))))</f>
        <v>0</v>
      </c>
      <c r="T165" s="139">
        <f>IF(AA165="기타보조금",N165*100%,N165*0%)</f>
        <v>0</v>
      </c>
      <c r="U165" s="139">
        <f>SUM(Q165:T165)</f>
        <v>1100000</v>
      </c>
      <c r="V165" s="139">
        <f>IF(AA165="자부담",N165*100%,N165*0%)</f>
        <v>0</v>
      </c>
      <c r="W165" s="139">
        <f>IF(AA165="후원금",N165*100%,N165*0%)</f>
        <v>0</v>
      </c>
      <c r="X165" s="139">
        <f>IF(AA165="수익사업",N165*100%,N165*0%)</f>
        <v>0</v>
      </c>
      <c r="Y165" s="162">
        <f>SUM(U165:X165)</f>
        <v>1100000</v>
      </c>
      <c r="Z165" s="178" t="s">
        <v>68</v>
      </c>
      <c r="AA165" s="159" t="s">
        <v>46</v>
      </c>
      <c r="AB165" s="159" t="s">
        <v>12</v>
      </c>
      <c r="AC165" s="458" t="s">
        <v>665</v>
      </c>
    </row>
    <row r="166" spans="1:29" s="134" customFormat="1" ht="20.100000000000001" customHeight="1" x14ac:dyDescent="0.15">
      <c r="A166" s="395"/>
      <c r="B166" s="395"/>
      <c r="C166" s="395"/>
      <c r="D166" s="14"/>
      <c r="E166" s="14"/>
      <c r="F166" s="14"/>
      <c r="G166" s="2"/>
      <c r="H166" s="743">
        <v>6460</v>
      </c>
      <c r="I166" s="67" t="s">
        <v>2</v>
      </c>
      <c r="J166" s="27">
        <v>1</v>
      </c>
      <c r="K166" s="67" t="s">
        <v>7</v>
      </c>
      <c r="L166" s="283">
        <v>1</v>
      </c>
      <c r="M166" s="28" t="s">
        <v>4</v>
      </c>
      <c r="N166" s="157">
        <f>SUM(H166*J166*L166)</f>
        <v>6460</v>
      </c>
      <c r="O166" s="521"/>
      <c r="P166" s="466">
        <f>N166-O166</f>
        <v>6460</v>
      </c>
      <c r="Q166" s="139">
        <f>IF(AA166="국비100%",N166*100%,IF(AA166="시도비100%",N166*0%,IF(AA166="시군구비100%",N166*0%,IF(AA166="국비30%, 시도비70%",N166*30%,IF(AA166="국비30%, 시도비20%, 시군구비50%",N166*30%,IF(AA166="국비50%, 시도비50%",N166*50%,IF(AA166="시도비50%, 시군구비50%",N166*0%,IF(AA166="국비30%, 시도비35%, 시군구비35%",N166*30%))))))))</f>
        <v>0</v>
      </c>
      <c r="R166" s="139">
        <f>IF(AA166="국비100%",N166*0%,IF(AA166="시도비100%",N166*100%,IF(AA166="시군구비100%",N166*0%,IF(AA166="국비30%, 시도비70%",N166*70%,IF(AA166="국비30%, 시도비20%, 시군구비50%",N166*20%,IF(AA166="국비50%, 시도비50%",N166*50%,IF(AA166="시도비50%, 시군구비50%",N166*50%,IF(AA166="국비30%, 시도비35%, 시군구비35%",N166*35%))))))))</f>
        <v>6460</v>
      </c>
      <c r="S166" s="139">
        <f>IF(AA166="국비100%",N166*0%,IF(AA166="시도비100%",N166*0%,IF(AA166="시군구비100%",N166*100%,IF(AA166="국비30%, 시도비70%",N166*0%,IF(AA166="국비30%, 시도비20%, 시군구비50%",N166*50%,IF(AA166="국비50%, 시도비50%",N166*0%,IF(AA166="시도비50%, 시군구비50%",N166*50%,IF(AA166="국비30%, 시도비35%, 시군구비35%",N166*35%))))))))</f>
        <v>0</v>
      </c>
      <c r="T166" s="139">
        <f>IF(AA166="기타보조금",N166*100%,N166*0%)</f>
        <v>0</v>
      </c>
      <c r="U166" s="139">
        <f>SUM(Q166:T166)</f>
        <v>6460</v>
      </c>
      <c r="V166" s="139">
        <f>IF(AA166="자부담",N166*100%,N166*0%)</f>
        <v>0</v>
      </c>
      <c r="W166" s="139">
        <f>IF(AA166="후원금",N166*100%,N166*0%)</f>
        <v>0</v>
      </c>
      <c r="X166" s="139">
        <f>IF(AA166="수익사업",N166*100%,N166*0%)</f>
        <v>0</v>
      </c>
      <c r="Y166" s="162">
        <f>SUM(U166:X166)</f>
        <v>6460</v>
      </c>
      <c r="Z166" s="178" t="s">
        <v>68</v>
      </c>
      <c r="AA166" s="159" t="s">
        <v>46</v>
      </c>
      <c r="AB166" s="159" t="s">
        <v>12</v>
      </c>
      <c r="AC166" s="458" t="s">
        <v>665</v>
      </c>
    </row>
    <row r="167" spans="1:29" ht="20.100000000000001" customHeight="1" x14ac:dyDescent="0.15">
      <c r="A167" s="395"/>
      <c r="B167" s="395"/>
      <c r="C167" s="395"/>
      <c r="D167" s="14"/>
      <c r="E167" s="14"/>
      <c r="F167" s="14"/>
      <c r="G167" s="2" t="s">
        <v>85</v>
      </c>
      <c r="H167" s="743">
        <v>1800000</v>
      </c>
      <c r="I167" s="67" t="s">
        <v>2</v>
      </c>
      <c r="J167" s="350">
        <v>0.6</v>
      </c>
      <c r="K167" s="67" t="s">
        <v>7</v>
      </c>
      <c r="L167" s="536">
        <v>2</v>
      </c>
      <c r="M167" s="28" t="s">
        <v>4</v>
      </c>
      <c r="N167" s="157">
        <f>SUM(H167*J167*L167)</f>
        <v>2160000</v>
      </c>
      <c r="O167" s="521"/>
      <c r="P167" s="466">
        <f>N167-O167</f>
        <v>2160000</v>
      </c>
      <c r="Q167" s="139">
        <f>IF(AA167="국비100%",N167*100%,IF(AA167="시도비100%",N167*0%,IF(AA167="시군구비100%",N167*0%,IF(AA167="국비30%, 시도비70%",N167*30%,IF(AA167="국비30%, 시도비20%, 시군구비50%",N167*30%,IF(AA167="국비50%, 시도비50%",N167*50%,IF(AA167="시도비50%, 시군구비50%",N167*0%,IF(AA167="국비30%, 시도비35%, 시군구비35%",N167*30%))))))))</f>
        <v>0</v>
      </c>
      <c r="R167" s="139">
        <f>IF(AA167="국비100%",N167*0%,IF(AA167="시도비100%",N167*100%,IF(AA167="시군구비100%",N167*0%,IF(AA167="국비30%, 시도비70%",N167*70%,IF(AA167="국비30%, 시도비20%, 시군구비50%",N167*20%,IF(AA167="국비50%, 시도비50%",N167*50%,IF(AA167="시도비50%, 시군구비50%",N167*50%,IF(AA167="국비30%, 시도비35%, 시군구비35%",N167*35%))))))))</f>
        <v>2160000</v>
      </c>
      <c r="S167" s="139">
        <f>IF(AA167="국비100%",N167*0%,IF(AA167="시도비100%",N167*0%,IF(AA167="시군구비100%",N167*100%,IF(AA167="국비30%, 시도비70%",N167*0%,IF(AA167="국비30%, 시도비20%, 시군구비50%",N167*50%,IF(AA167="국비50%, 시도비50%",N167*0%,IF(AA167="시도비50%, 시군구비50%",N167*50%,IF(AA167="국비30%, 시도비35%, 시군구비35%",N167*35%))))))))</f>
        <v>0</v>
      </c>
      <c r="T167" s="139">
        <f>IF(AA167="기타보조금",N167*100%,N167*0%)</f>
        <v>0</v>
      </c>
      <c r="U167" s="139">
        <f>SUM(Q167:T167)</f>
        <v>2160000</v>
      </c>
      <c r="V167" s="139">
        <f>IF(AA167="자부담",N167*100%,N167*0%)</f>
        <v>0</v>
      </c>
      <c r="W167" s="139">
        <f>IF(AA167="후원금",N167*100%,N167*0%)</f>
        <v>0</v>
      </c>
      <c r="X167" s="139">
        <f>IF(AA167="수익사업",N167*100%,N167*0%)</f>
        <v>0</v>
      </c>
      <c r="Y167" s="162">
        <f>SUM(U167:X167)</f>
        <v>2160000</v>
      </c>
      <c r="Z167" s="178" t="s">
        <v>68</v>
      </c>
      <c r="AA167" s="159" t="s">
        <v>46</v>
      </c>
      <c r="AB167" s="159" t="s">
        <v>12</v>
      </c>
      <c r="AC167" s="458" t="s">
        <v>665</v>
      </c>
    </row>
    <row r="168" spans="1:29" ht="20.100000000000001" customHeight="1" x14ac:dyDescent="0.15">
      <c r="A168" s="395"/>
      <c r="B168" s="395"/>
      <c r="C168" s="395"/>
      <c r="D168" s="14"/>
      <c r="E168" s="14"/>
      <c r="F168" s="14"/>
      <c r="G168" s="2" t="s">
        <v>84</v>
      </c>
      <c r="H168" s="743">
        <v>136370</v>
      </c>
      <c r="I168" s="67" t="s">
        <v>2</v>
      </c>
      <c r="J168" s="27">
        <v>11</v>
      </c>
      <c r="K168" s="67" t="s">
        <v>2</v>
      </c>
      <c r="L168" s="283">
        <v>1</v>
      </c>
      <c r="M168" s="28" t="s">
        <v>1</v>
      </c>
      <c r="N168" s="157">
        <f>ROUNDUP(H168*J168*L168, -1)</f>
        <v>1500070</v>
      </c>
      <c r="O168" s="521"/>
      <c r="P168" s="466">
        <f>N168-O168</f>
        <v>1500070</v>
      </c>
      <c r="Q168" s="139">
        <f>IF(AA168="국비100%",N168*100%,IF(AA168="시도비100%",N168*0%,IF(AA168="시군구비100%",N168*0%,IF(AA168="국비30%, 시도비70%",N168*30%,IF(AA168="국비30%, 시도비20%, 시군구비50%",N168*30%,IF(AA168="국비50%, 시도비50%",N168*50%,IF(AA168="시도비50%, 시군구비50%",N168*0%,IF(AA168="국비30%, 시도비35%, 시군구비35%",N168*30%))))))))</f>
        <v>0</v>
      </c>
      <c r="R168" s="139">
        <f>IF(AA168="국비100%",N168*0%,IF(AA168="시도비100%",N168*100%,IF(AA168="시군구비100%",N168*0%,IF(AA168="국비30%, 시도비70%",N168*70%,IF(AA168="국비30%, 시도비20%, 시군구비50%",N168*20%,IF(AA168="국비50%, 시도비50%",N168*50%,IF(AA168="시도비50%, 시군구비50%",N168*50%,IF(AA168="국비30%, 시도비35%, 시군구비35%",N168*35%))))))))</f>
        <v>1500070</v>
      </c>
      <c r="S168" s="139">
        <f>IF(AA168="국비100%",N168*0%,IF(AA168="시도비100%",N168*0%,IF(AA168="시군구비100%",N168*100%,IF(AA168="국비30%, 시도비70%",N168*0%,IF(AA168="국비30%, 시도비20%, 시군구비50%",N168*50%,IF(AA168="국비50%, 시도비50%",N168*0%,IF(AA168="시도비50%, 시군구비50%",N168*50%,IF(AA168="국비30%, 시도비35%, 시군구비35%",N168*35%))))))))</f>
        <v>0</v>
      </c>
      <c r="T168" s="139">
        <f>IF(AA168="기타보조금",N168*100%,N168*0%)</f>
        <v>0</v>
      </c>
      <c r="U168" s="139">
        <f>SUM(Q168:T168)</f>
        <v>1500070</v>
      </c>
      <c r="V168" s="139">
        <f>IF(AA168="자부담",N168*100%,N168*0%)</f>
        <v>0</v>
      </c>
      <c r="W168" s="139">
        <f>IF(AA168="후원금",N168*100%,N168*0%)</f>
        <v>0</v>
      </c>
      <c r="X168" s="139">
        <f>IF(AA168="수익사업",N168*100%,N168*0%)</f>
        <v>0</v>
      </c>
      <c r="Y168" s="162">
        <f>SUM(U168:X168)</f>
        <v>1500070</v>
      </c>
      <c r="Z168" s="178" t="s">
        <v>68</v>
      </c>
      <c r="AA168" s="159" t="s">
        <v>46</v>
      </c>
      <c r="AB168" s="159" t="s">
        <v>12</v>
      </c>
      <c r="AC168" s="458" t="s">
        <v>665</v>
      </c>
    </row>
    <row r="169" spans="1:29" ht="20.100000000000001" customHeight="1" x14ac:dyDescent="0.15">
      <c r="A169" s="395"/>
      <c r="B169" s="395"/>
      <c r="C169" s="395"/>
      <c r="D169" s="14"/>
      <c r="E169" s="14"/>
      <c r="F169" s="14"/>
      <c r="G169" s="628" t="s">
        <v>267</v>
      </c>
      <c r="H169" s="743"/>
      <c r="I169" s="67"/>
      <c r="J169" s="27"/>
      <c r="K169" s="67"/>
      <c r="L169" s="283"/>
      <c r="M169" s="28"/>
      <c r="N169" s="445"/>
      <c r="O169" s="522"/>
      <c r="P169" s="466"/>
      <c r="Q169" s="139"/>
      <c r="R169" s="139"/>
      <c r="S169" s="139"/>
      <c r="T169" s="139"/>
      <c r="U169" s="139"/>
      <c r="V169" s="139"/>
      <c r="W169" s="139"/>
      <c r="X169" s="139"/>
      <c r="Y169" s="162"/>
      <c r="Z169" s="178"/>
      <c r="AA169" s="159"/>
      <c r="AB169" s="159"/>
      <c r="AC169" s="458"/>
    </row>
    <row r="170" spans="1:29" ht="20.100000000000001" customHeight="1" x14ac:dyDescent="0.15">
      <c r="A170" s="395"/>
      <c r="B170" s="395"/>
      <c r="C170" s="395"/>
      <c r="D170" s="14"/>
      <c r="E170" s="14"/>
      <c r="F170" s="14"/>
      <c r="G170" s="2" t="s">
        <v>86</v>
      </c>
      <c r="H170" s="743">
        <v>100000</v>
      </c>
      <c r="I170" s="67" t="s">
        <v>2</v>
      </c>
      <c r="J170" s="27">
        <v>12</v>
      </c>
      <c r="K170" s="67" t="s">
        <v>7</v>
      </c>
      <c r="L170" s="283">
        <v>1</v>
      </c>
      <c r="M170" s="28" t="s">
        <v>4</v>
      </c>
      <c r="N170" s="157">
        <f>SUM(H170*J170*L170)</f>
        <v>1200000</v>
      </c>
      <c r="O170" s="521"/>
      <c r="P170" s="466">
        <f>N170-O170</f>
        <v>1200000</v>
      </c>
      <c r="Q170" s="139">
        <f>IF(AA170="국비100%",N170*100%,IF(AA170="시도비100%",N170*0%,IF(AA170="시군구비100%",N170*0%,IF(AA170="국비30%, 시도비70%",N170*30%,IF(AA170="국비30%, 시도비20%, 시군구비50%",N170*30%,IF(AA170="국비50%, 시도비50%",N170*50%,IF(AA170="시도비50%, 시군구비50%",N170*0%,IF(AA170="국비30%, 시도비35%, 시군구비35%",N170*30%))))))))</f>
        <v>0</v>
      </c>
      <c r="R170" s="139">
        <f>IF(AA170="국비100%",N170*0%,IF(AA170="시도비100%",N170*100%,IF(AA170="시군구비100%",N170*0%,IF(AA170="국비30%, 시도비70%",N170*70%,IF(AA170="국비30%, 시도비20%, 시군구비50%",N170*20%,IF(AA170="국비50%, 시도비50%",N170*50%,IF(AA170="시도비50%, 시군구비50%",N170*50%,IF(AA170="국비30%, 시도비35%, 시군구비35%",N170*35%))))))))</f>
        <v>1200000</v>
      </c>
      <c r="S170" s="139">
        <f>IF(AA170="국비100%",N170*0%,IF(AA170="시도비100%",N170*0%,IF(AA170="시군구비100%",N170*100%,IF(AA170="국비30%, 시도비70%",N170*0%,IF(AA170="국비30%, 시도비20%, 시군구비50%",N170*50%,IF(AA170="국비50%, 시도비50%",N170*0%,IF(AA170="시도비50%, 시군구비50%",N170*50%,IF(AA170="국비30%, 시도비35%, 시군구비35%",N170*35%))))))))</f>
        <v>0</v>
      </c>
      <c r="T170" s="139">
        <f>IF(AA170="기타보조금",N170*100%,N170*0%)</f>
        <v>0</v>
      </c>
      <c r="U170" s="139">
        <f>SUM(Q170:T170)</f>
        <v>1200000</v>
      </c>
      <c r="V170" s="139">
        <f>IF(AA170="자부담",N170*100%,N170*0%)</f>
        <v>0</v>
      </c>
      <c r="W170" s="139">
        <f>IF(AA170="후원금",N170*100%,N170*0%)</f>
        <v>0</v>
      </c>
      <c r="X170" s="139">
        <f>IF(AA170="수익사업",N170*100%,N170*0%)</f>
        <v>0</v>
      </c>
      <c r="Y170" s="162">
        <f>SUM(U170:X170)</f>
        <v>1200000</v>
      </c>
      <c r="Z170" s="178" t="s">
        <v>68</v>
      </c>
      <c r="AA170" s="159" t="s">
        <v>46</v>
      </c>
      <c r="AB170" s="159" t="s">
        <v>12</v>
      </c>
      <c r="AC170" s="458" t="s">
        <v>665</v>
      </c>
    </row>
    <row r="171" spans="1:29" ht="20.100000000000001" customHeight="1" x14ac:dyDescent="0.15">
      <c r="A171" s="395"/>
      <c r="B171" s="395"/>
      <c r="C171" s="395"/>
      <c r="D171" s="14"/>
      <c r="E171" s="14"/>
      <c r="F171" s="14"/>
      <c r="G171" s="2" t="s">
        <v>85</v>
      </c>
      <c r="H171" s="743">
        <v>1800000</v>
      </c>
      <c r="I171" s="67" t="s">
        <v>2</v>
      </c>
      <c r="J171" s="350">
        <v>0.6</v>
      </c>
      <c r="K171" s="67" t="s">
        <v>7</v>
      </c>
      <c r="L171" s="536">
        <v>2</v>
      </c>
      <c r="M171" s="28" t="s">
        <v>4</v>
      </c>
      <c r="N171" s="157">
        <f>SUM(H171*J171*L171)</f>
        <v>2160000</v>
      </c>
      <c r="O171" s="521"/>
      <c r="P171" s="466">
        <f>N171-O171</f>
        <v>2160000</v>
      </c>
      <c r="Q171" s="139">
        <f>IF(AA171="국비100%",N171*100%,IF(AA171="시도비100%",N171*0%,IF(AA171="시군구비100%",N171*0%,IF(AA171="국비30%, 시도비70%",N171*30%,IF(AA171="국비30%, 시도비20%, 시군구비50%",N171*30%,IF(AA171="국비50%, 시도비50%",N171*50%,IF(AA171="시도비50%, 시군구비50%",N171*0%,IF(AA171="국비30%, 시도비35%, 시군구비35%",N171*30%))))))))</f>
        <v>0</v>
      </c>
      <c r="R171" s="139">
        <f>IF(AA171="국비100%",N171*0%,IF(AA171="시도비100%",N171*100%,IF(AA171="시군구비100%",N171*0%,IF(AA171="국비30%, 시도비70%",N171*70%,IF(AA171="국비30%, 시도비20%, 시군구비50%",N171*20%,IF(AA171="국비50%, 시도비50%",N171*50%,IF(AA171="시도비50%, 시군구비50%",N171*50%,IF(AA171="국비30%, 시도비35%, 시군구비35%",N171*35%))))))))</f>
        <v>2160000</v>
      </c>
      <c r="S171" s="139">
        <f>IF(AA171="국비100%",N171*0%,IF(AA171="시도비100%",N171*0%,IF(AA171="시군구비100%",N171*100%,IF(AA171="국비30%, 시도비70%",N171*0%,IF(AA171="국비30%, 시도비20%, 시군구비50%",N171*50%,IF(AA171="국비50%, 시도비50%",N171*0%,IF(AA171="시도비50%, 시군구비50%",N171*50%,IF(AA171="국비30%, 시도비35%, 시군구비35%",N171*35%))))))))</f>
        <v>0</v>
      </c>
      <c r="T171" s="139">
        <f>IF(AA171="기타보조금",N171*100%,N171*0%)</f>
        <v>0</v>
      </c>
      <c r="U171" s="139">
        <f>SUM(Q171:T171)</f>
        <v>2160000</v>
      </c>
      <c r="V171" s="139">
        <f>IF(AA171="자부담",N171*100%,N171*0%)</f>
        <v>0</v>
      </c>
      <c r="W171" s="139">
        <f>IF(AA171="후원금",N171*100%,N171*0%)</f>
        <v>0</v>
      </c>
      <c r="X171" s="139">
        <f>IF(AA171="수익사업",N171*100%,N171*0%)</f>
        <v>0</v>
      </c>
      <c r="Y171" s="162">
        <f>SUM(U171:X171)</f>
        <v>2160000</v>
      </c>
      <c r="Z171" s="178" t="s">
        <v>68</v>
      </c>
      <c r="AA171" s="159" t="s">
        <v>46</v>
      </c>
      <c r="AB171" s="159" t="s">
        <v>12</v>
      </c>
      <c r="AC171" s="458" t="s">
        <v>665</v>
      </c>
    </row>
    <row r="172" spans="1:29" ht="20.100000000000001" customHeight="1" x14ac:dyDescent="0.15">
      <c r="A172" s="395"/>
      <c r="B172" s="395"/>
      <c r="C172" s="395"/>
      <c r="D172" s="14"/>
      <c r="E172" s="14"/>
      <c r="F172" s="14"/>
      <c r="G172" s="2" t="s">
        <v>84</v>
      </c>
      <c r="H172" s="743">
        <v>136370</v>
      </c>
      <c r="I172" s="67" t="s">
        <v>2</v>
      </c>
      <c r="J172" s="27">
        <v>12</v>
      </c>
      <c r="K172" s="67" t="s">
        <v>2</v>
      </c>
      <c r="L172" s="283">
        <v>1</v>
      </c>
      <c r="M172" s="28" t="s">
        <v>1</v>
      </c>
      <c r="N172" s="157">
        <f>ROUNDUP(H172*J172*L172, -1)</f>
        <v>1636440</v>
      </c>
      <c r="O172" s="521"/>
      <c r="P172" s="466">
        <f>N172-O172</f>
        <v>1636440</v>
      </c>
      <c r="Q172" s="139">
        <f>IF(AA172="국비100%",N172*100%,IF(AA172="시도비100%",N172*0%,IF(AA172="시군구비100%",N172*0%,IF(AA172="국비30%, 시도비70%",N172*30%,IF(AA172="국비30%, 시도비20%, 시군구비50%",N172*30%,IF(AA172="국비50%, 시도비50%",N172*50%,IF(AA172="시도비50%, 시군구비50%",N172*0%,IF(AA172="국비30%, 시도비35%, 시군구비35%",N172*30%))))))))</f>
        <v>0</v>
      </c>
      <c r="R172" s="139">
        <f>IF(AA172="국비100%",N172*0%,IF(AA172="시도비100%",N172*100%,IF(AA172="시군구비100%",N172*0%,IF(AA172="국비30%, 시도비70%",N172*70%,IF(AA172="국비30%, 시도비20%, 시군구비50%",N172*20%,IF(AA172="국비50%, 시도비50%",N172*50%,IF(AA172="시도비50%, 시군구비50%",N172*50%,IF(AA172="국비30%, 시도비35%, 시군구비35%",N172*35%))))))))</f>
        <v>1636440</v>
      </c>
      <c r="S172" s="139">
        <f>IF(AA172="국비100%",N172*0%,IF(AA172="시도비100%",N172*0%,IF(AA172="시군구비100%",N172*100%,IF(AA172="국비30%, 시도비70%",N172*0%,IF(AA172="국비30%, 시도비20%, 시군구비50%",N172*50%,IF(AA172="국비50%, 시도비50%",N172*0%,IF(AA172="시도비50%, 시군구비50%",N172*50%,IF(AA172="국비30%, 시도비35%, 시군구비35%",N172*35%))))))))</f>
        <v>0</v>
      </c>
      <c r="T172" s="139">
        <f>IF(AA172="기타보조금",N172*100%,N172*0%)</f>
        <v>0</v>
      </c>
      <c r="U172" s="139">
        <f>SUM(Q172:T172)</f>
        <v>1636440</v>
      </c>
      <c r="V172" s="139">
        <f>IF(AA172="자부담",N172*100%,N172*0%)</f>
        <v>0</v>
      </c>
      <c r="W172" s="139">
        <f>IF(AA172="후원금",N172*100%,N172*0%)</f>
        <v>0</v>
      </c>
      <c r="X172" s="139">
        <f>IF(AA172="수익사업",N172*100%,N172*0%)</f>
        <v>0</v>
      </c>
      <c r="Y172" s="162">
        <f>SUM(U172:X172)</f>
        <v>1636440</v>
      </c>
      <c r="Z172" s="178" t="s">
        <v>68</v>
      </c>
      <c r="AA172" s="159" t="s">
        <v>46</v>
      </c>
      <c r="AB172" s="159" t="s">
        <v>12</v>
      </c>
      <c r="AC172" s="458" t="s">
        <v>665</v>
      </c>
    </row>
    <row r="173" spans="1:29" ht="20.100000000000001" customHeight="1" x14ac:dyDescent="0.15">
      <c r="A173" s="395"/>
      <c r="B173" s="395"/>
      <c r="C173" s="395"/>
      <c r="D173" s="14"/>
      <c r="E173" s="14"/>
      <c r="F173" s="14"/>
      <c r="G173" s="628" t="s">
        <v>378</v>
      </c>
      <c r="H173" s="44"/>
      <c r="I173" s="67"/>
      <c r="J173" s="26"/>
      <c r="K173" s="116"/>
      <c r="L173" s="26"/>
      <c r="M173" s="44"/>
      <c r="N173" s="316"/>
      <c r="O173" s="139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  <c r="Z173" s="224"/>
      <c r="AA173" s="224"/>
      <c r="AB173" s="224"/>
      <c r="AC173" s="458"/>
    </row>
    <row r="174" spans="1:29" ht="20.100000000000001" customHeight="1" x14ac:dyDescent="0.15">
      <c r="A174" s="395"/>
      <c r="B174" s="395"/>
      <c r="C174" s="395"/>
      <c r="D174" s="14"/>
      <c r="E174" s="14"/>
      <c r="F174" s="14"/>
      <c r="G174" s="254" t="s">
        <v>85</v>
      </c>
      <c r="H174" s="743">
        <v>300000</v>
      </c>
      <c r="I174" s="67" t="s">
        <v>0</v>
      </c>
      <c r="J174" s="372">
        <v>2</v>
      </c>
      <c r="K174" s="67" t="s">
        <v>0</v>
      </c>
      <c r="L174" s="283">
        <v>7</v>
      </c>
      <c r="M174" s="28" t="s">
        <v>1</v>
      </c>
      <c r="N174" s="141">
        <f>SUM(H174*J174*L174)</f>
        <v>4200000</v>
      </c>
      <c r="O174" s="139"/>
      <c r="P174" s="466">
        <f>N174-O174</f>
        <v>4200000</v>
      </c>
      <c r="Q174" s="139">
        <f>IF(AA174="국비100%",N174*100%,IF(AA174="시도비100%",N174*0%,IF(AA174="시군구비100%",N174*0%,IF(AA174="국비30%, 시도비70%",N174*30%,IF(AA174="국비50%, 시도비50%",N174*50%,IF(AA174="시도비50%, 시군구비50%",N174*0%,IF(AA174="국비30%, 시도비35%, 시군구비35%",N174*30%)))))))</f>
        <v>1260000</v>
      </c>
      <c r="R174" s="139">
        <f>IF(AA174="국비100%",N174*0%,IF(AA174="시도비100%",N174*100%,IF(AA174="시군구비100%",N174*0%,IF(AA174="국비30%, 시도비70%",N174*70%,IF(AA174="국비50%, 시도비50%",N174*50%,IF(AA174="시도비50%, 시군구비50%",N174*50%,IF(AA174="국비30%, 시도비35%, 시군구비35%",N174*35%)))))))</f>
        <v>2940000</v>
      </c>
      <c r="S174" s="139">
        <f>IF(AA174="국비100%",N174*0%,IF(AA174="시도비100%",N174*0%,IF(AA174="시군구비100%",N174*100%,IF(AA174="국비30%, 시도비70%",N174*0%,IF(AA174="국비50%, 시도비50%",N174*0%,IF(AA174="시도비50%, 시군구비50%",N174*50%,IF(AA174="국비30%, 시도비35%, 시군구비35%",N174*35%)))))))</f>
        <v>0</v>
      </c>
      <c r="T174" s="139">
        <f>IF(AA174="기타보조금",N174*100%,N174*0%)</f>
        <v>0</v>
      </c>
      <c r="U174" s="139">
        <f>SUM(Q174:T174)</f>
        <v>4200000</v>
      </c>
      <c r="V174" s="139">
        <f>IF(AA174="자부담",N174*100%,N174*0%)</f>
        <v>0</v>
      </c>
      <c r="W174" s="139">
        <f>IF(AA174="후원금",N174*100%,N174*0%)</f>
        <v>0</v>
      </c>
      <c r="X174" s="139">
        <f>IF(AA174="수익사업",N174*100%,N174*0%)</f>
        <v>0</v>
      </c>
      <c r="Y174" s="529">
        <f>SUM(U174:X174)</f>
        <v>4200000</v>
      </c>
      <c r="Z174" s="159" t="s">
        <v>50</v>
      </c>
      <c r="AA174" s="159" t="s">
        <v>131</v>
      </c>
      <c r="AB174" s="159" t="s">
        <v>12</v>
      </c>
      <c r="AC174" s="458" t="s">
        <v>666</v>
      </c>
    </row>
    <row r="175" spans="1:29" ht="20.100000000000001" customHeight="1" x14ac:dyDescent="0.15">
      <c r="A175" s="395"/>
      <c r="B175" s="395"/>
      <c r="C175" s="395"/>
      <c r="D175" s="14"/>
      <c r="E175" s="14"/>
      <c r="F175" s="14"/>
      <c r="G175" s="254" t="s">
        <v>310</v>
      </c>
      <c r="H175" s="35">
        <v>11180</v>
      </c>
      <c r="I175" s="67" t="s">
        <v>0</v>
      </c>
      <c r="J175" s="540">
        <v>10</v>
      </c>
      <c r="K175" s="67" t="s">
        <v>0</v>
      </c>
      <c r="L175" s="283">
        <v>7</v>
      </c>
      <c r="M175" s="28" t="s">
        <v>1</v>
      </c>
      <c r="N175" s="141">
        <f>ROUNDUP(H175*J175*L175, -1)</f>
        <v>782600</v>
      </c>
      <c r="O175" s="139"/>
      <c r="P175" s="466">
        <f>N175-O175</f>
        <v>782600</v>
      </c>
      <c r="Q175" s="139">
        <f>IF(AA175="국비100%",N175*100%,IF(AA175="시도비100%",N175*0%,IF(AA175="시군구비100%",N175*0%,IF(AA175="국비30%, 시도비70%",N175*30%,IF(AA175="국비50%, 시도비50%",N175*50%,IF(AA175="시도비50%, 시군구비50%",N175*0%,IF(AA175="국비30%, 시도비35%, 시군구비35%",N175*30%)))))))</f>
        <v>234780</v>
      </c>
      <c r="R175" s="139">
        <f>IF(AA175="국비100%",N175*0%,IF(AA175="시도비100%",N175*100%,IF(AA175="시군구비100%",N175*0%,IF(AA175="국비30%, 시도비70%",N175*70%,IF(AA175="국비50%, 시도비50%",N175*50%,IF(AA175="시도비50%, 시군구비50%",N175*50%,IF(AA175="국비30%, 시도비35%, 시군구비35%",N175*35%)))))))</f>
        <v>547820</v>
      </c>
      <c r="S175" s="139">
        <f>IF(AA175="국비100%",N175*0%,IF(AA175="시도비100%",N175*0%,IF(AA175="시군구비100%",N175*100%,IF(AA175="국비30%, 시도비70%",N175*0%,IF(AA175="국비50%, 시도비50%",N175*0%,IF(AA175="시도비50%, 시군구비50%",N175*50%,IF(AA175="국비30%, 시도비35%, 시군구비35%",N175*35%)))))))</f>
        <v>0</v>
      </c>
      <c r="T175" s="139">
        <f>IF(AA175="기타보조금",N175*100%,N175*0%)</f>
        <v>0</v>
      </c>
      <c r="U175" s="139">
        <f>SUM(Q175:T175)</f>
        <v>782600</v>
      </c>
      <c r="V175" s="139">
        <f>IF(AA175="자부담",N175*100%,N175*0%)</f>
        <v>0</v>
      </c>
      <c r="W175" s="139">
        <f>IF(AA175="후원금",N175*100%,N175*0%)</f>
        <v>0</v>
      </c>
      <c r="X175" s="139">
        <f>IF(AA175="수익사업",N175*100%,N175*0%)</f>
        <v>0</v>
      </c>
      <c r="Y175" s="529">
        <f>SUM(U175:X175)</f>
        <v>782600</v>
      </c>
      <c r="Z175" s="159" t="s">
        <v>50</v>
      </c>
      <c r="AA175" s="159" t="s">
        <v>49</v>
      </c>
      <c r="AB175" s="159" t="s">
        <v>12</v>
      </c>
      <c r="AC175" s="458" t="s">
        <v>666</v>
      </c>
    </row>
    <row r="176" spans="1:29" ht="20.100000000000001" customHeight="1" x14ac:dyDescent="0.15">
      <c r="A176" s="395"/>
      <c r="B176" s="395"/>
      <c r="C176" s="395"/>
      <c r="D176" s="14"/>
      <c r="E176" s="14"/>
      <c r="F176" s="14"/>
      <c r="G176" s="2" t="s">
        <v>106</v>
      </c>
      <c r="H176" s="111">
        <v>116000</v>
      </c>
      <c r="I176" s="110" t="s">
        <v>0</v>
      </c>
      <c r="J176" s="372">
        <v>12</v>
      </c>
      <c r="K176" s="67" t="s">
        <v>0</v>
      </c>
      <c r="L176" s="283">
        <v>6</v>
      </c>
      <c r="M176" s="37" t="s">
        <v>1</v>
      </c>
      <c r="N176" s="141">
        <f>ROUNDUP(H176*J176*L176, -1)</f>
        <v>8352000</v>
      </c>
      <c r="O176" s="139"/>
      <c r="P176" s="466">
        <f>N176-O176</f>
        <v>8352000</v>
      </c>
      <c r="Q176" s="139">
        <f>IF(AA176="국비100%",N176*100%,IF(AA176="시도비100%",N176*0%,IF(AA176="시군구비100%",N176*0%,IF(AA176="국비30%, 시도비70%",N176*30%,IF(AA176="국비50%, 시도비50%",N176*50%,IF(AA176="시도비50%, 시군구비50%",N176*0%,IF(AA176="국비30%, 시도비35%, 시군구비35%",N176*30%)))))))</f>
        <v>0</v>
      </c>
      <c r="R176" s="139">
        <f>IF(AA176="국비100%",N176*0%,IF(AA176="시도비100%",N176*100%,IF(AA176="시군구비100%",N176*0%,IF(AA176="국비30%, 시도비70%",N176*70%,IF(AA176="국비50%, 시도비50%",N176*50%,IF(AA176="시도비50%, 시군구비50%",N176*50%,IF(AA176="국비30%, 시도비35%, 시군구비35%",N176*35%)))))))</f>
        <v>8352000</v>
      </c>
      <c r="S176" s="139">
        <f>IF(AA176="국비100%",N176*0%,IF(AA176="시도비100%",N176*0%,IF(AA176="시군구비100%",N176*100%,IF(AA176="국비30%, 시도비70%",N176*0%,IF(AA176="국비50%, 시도비50%",N176*0%,IF(AA176="시도비50%, 시군구비50%",N176*50%,IF(AA176="국비30%, 시도비35%, 시군구비35%",N176*35%)))))))</f>
        <v>0</v>
      </c>
      <c r="T176" s="139">
        <f>IF(AA176="기타보조금",N176*100%,N176*0%)</f>
        <v>0</v>
      </c>
      <c r="U176" s="139">
        <f>SUM(Q176:T176)</f>
        <v>8352000</v>
      </c>
      <c r="V176" s="139">
        <f>IF(AA176="자부담",N176*100%,N176*0%)</f>
        <v>0</v>
      </c>
      <c r="W176" s="139">
        <f>IF(AA176="후원금",N176*100%,N176*0%)</f>
        <v>0</v>
      </c>
      <c r="X176" s="139">
        <f>IF(AA176="수익사업",N176*100%,N176*0%)</f>
        <v>0</v>
      </c>
      <c r="Y176" s="529">
        <f>SUM(U176:X176)</f>
        <v>8352000</v>
      </c>
      <c r="Z176" s="178" t="s">
        <v>68</v>
      </c>
      <c r="AA176" s="159" t="s">
        <v>46</v>
      </c>
      <c r="AB176" s="159" t="s">
        <v>12</v>
      </c>
      <c r="AC176" s="458" t="s">
        <v>665</v>
      </c>
    </row>
    <row r="177" spans="1:29" ht="20.100000000000001" customHeight="1" x14ac:dyDescent="0.15">
      <c r="A177" s="395"/>
      <c r="B177" s="395"/>
      <c r="C177" s="395"/>
      <c r="D177" s="14"/>
      <c r="E177" s="14"/>
      <c r="F177" s="14"/>
      <c r="G177" s="2"/>
      <c r="H177" s="111">
        <v>100000</v>
      </c>
      <c r="I177" s="110" t="s">
        <v>0</v>
      </c>
      <c r="J177" s="372">
        <v>12</v>
      </c>
      <c r="K177" s="67" t="s">
        <v>0</v>
      </c>
      <c r="L177" s="283">
        <v>1</v>
      </c>
      <c r="M177" s="37" t="s">
        <v>1</v>
      </c>
      <c r="N177" s="141">
        <f>ROUNDUP(H177*J177*L177, -1)</f>
        <v>1200000</v>
      </c>
      <c r="O177" s="139"/>
      <c r="P177" s="466">
        <f>N177-O177</f>
        <v>1200000</v>
      </c>
      <c r="Q177" s="139">
        <f>IF(AA177="국비100%",N177*100%,IF(AA177="시도비100%",N177*0%,IF(AA177="시군구비100%",N177*0%,IF(AA177="국비30%, 시도비70%",N177*30%,IF(AA177="국비50%, 시도비50%",N177*50%,IF(AA177="시도비50%, 시군구비50%",N177*0%,IF(AA177="국비30%, 시도비35%, 시군구비35%",N177*30%)))))))</f>
        <v>0</v>
      </c>
      <c r="R177" s="139">
        <f>IF(AA177="국비100%",N177*0%,IF(AA177="시도비100%",N177*100%,IF(AA177="시군구비100%",N177*0%,IF(AA177="국비30%, 시도비70%",N177*70%,IF(AA177="국비50%, 시도비50%",N177*50%,IF(AA177="시도비50%, 시군구비50%",N177*50%,IF(AA177="국비30%, 시도비35%, 시군구비35%",N177*35%)))))))</f>
        <v>1200000</v>
      </c>
      <c r="S177" s="139">
        <f>IF(AA177="국비100%",N177*0%,IF(AA177="시도비100%",N177*0%,IF(AA177="시군구비100%",N177*100%,IF(AA177="국비30%, 시도비70%",N177*0%,IF(AA177="국비50%, 시도비50%",N177*0%,IF(AA177="시도비50%, 시군구비50%",N177*50%,IF(AA177="국비30%, 시도비35%, 시군구비35%",N177*35%)))))))</f>
        <v>0</v>
      </c>
      <c r="T177" s="139">
        <f>IF(AA177="기타보조금",N177*100%,N177*0%)</f>
        <v>0</v>
      </c>
      <c r="U177" s="139">
        <f>SUM(Q177:T177)</f>
        <v>1200000</v>
      </c>
      <c r="V177" s="139">
        <f>IF(AA177="자부담",N177*100%,N177*0%)</f>
        <v>0</v>
      </c>
      <c r="W177" s="139">
        <f>IF(AA177="후원금",N177*100%,N177*0%)</f>
        <v>0</v>
      </c>
      <c r="X177" s="139">
        <f>IF(AA177="수익사업",N177*100%,N177*0%)</f>
        <v>0</v>
      </c>
      <c r="Y177" s="529">
        <f>SUM(U177:X177)</f>
        <v>1200000</v>
      </c>
      <c r="Z177" s="178" t="s">
        <v>68</v>
      </c>
      <c r="AA177" s="159" t="s">
        <v>46</v>
      </c>
      <c r="AB177" s="159" t="s">
        <v>12</v>
      </c>
      <c r="AC177" s="458" t="s">
        <v>665</v>
      </c>
    </row>
    <row r="178" spans="1:29" ht="20.100000000000001" customHeight="1" x14ac:dyDescent="0.15">
      <c r="A178" s="395"/>
      <c r="B178" s="395"/>
      <c r="C178" s="395"/>
      <c r="D178" s="14"/>
      <c r="E178" s="14"/>
      <c r="F178" s="14"/>
      <c r="G178" s="628" t="s">
        <v>379</v>
      </c>
      <c r="H178" s="323"/>
      <c r="I178" s="297"/>
      <c r="J178" s="323"/>
      <c r="K178" s="297"/>
      <c r="L178" s="323"/>
      <c r="M178" s="323"/>
      <c r="N178" s="157"/>
      <c r="O178" s="54"/>
      <c r="P178" s="139"/>
      <c r="Q178" s="139"/>
      <c r="R178" s="139"/>
      <c r="S178" s="139"/>
      <c r="T178" s="139"/>
      <c r="U178" s="139"/>
      <c r="V178" s="139"/>
      <c r="W178" s="139"/>
      <c r="X178" s="139"/>
      <c r="Y178" s="101"/>
      <c r="Z178" s="178"/>
      <c r="AA178" s="178"/>
      <c r="AB178" s="178"/>
      <c r="AC178" s="458"/>
    </row>
    <row r="179" spans="1:29" ht="20.100000000000001" customHeight="1" x14ac:dyDescent="0.15">
      <c r="A179" s="395"/>
      <c r="B179" s="395"/>
      <c r="C179" s="395"/>
      <c r="D179" s="14"/>
      <c r="E179" s="14"/>
      <c r="F179" s="14"/>
      <c r="G179" s="2" t="s">
        <v>85</v>
      </c>
      <c r="H179" s="35"/>
      <c r="I179" s="121"/>
      <c r="J179" s="27"/>
      <c r="K179" s="67"/>
      <c r="L179" s="283"/>
      <c r="M179" s="28"/>
      <c r="N179" s="157"/>
      <c r="O179" s="51"/>
      <c r="P179" s="466"/>
      <c r="Q179" s="139"/>
      <c r="R179" s="139"/>
      <c r="S179" s="139"/>
      <c r="T179" s="139"/>
      <c r="U179" s="139"/>
      <c r="V179" s="139"/>
      <c r="W179" s="139"/>
      <c r="X179" s="139"/>
      <c r="Y179" s="101"/>
      <c r="Z179" s="178" t="s">
        <v>55</v>
      </c>
      <c r="AA179" s="178" t="s">
        <v>57</v>
      </c>
      <c r="AB179" s="178" t="s">
        <v>13</v>
      </c>
      <c r="AC179" s="458" t="s">
        <v>55</v>
      </c>
    </row>
    <row r="180" spans="1:29" ht="20.100000000000001" customHeight="1" x14ac:dyDescent="0.15">
      <c r="A180" s="395"/>
      <c r="B180" s="395"/>
      <c r="C180" s="395"/>
      <c r="D180" s="14"/>
      <c r="E180" s="14"/>
      <c r="F180" s="14"/>
      <c r="G180" s="2" t="s">
        <v>559</v>
      </c>
      <c r="H180" s="743">
        <v>200000</v>
      </c>
      <c r="I180" s="67" t="s">
        <v>2</v>
      </c>
      <c r="J180" s="536">
        <v>2</v>
      </c>
      <c r="K180" s="67" t="s">
        <v>7</v>
      </c>
      <c r="L180" s="283">
        <v>1</v>
      </c>
      <c r="M180" s="28" t="s">
        <v>4</v>
      </c>
      <c r="N180" s="157">
        <f>SUM(H180*J180*L180)</f>
        <v>400000</v>
      </c>
      <c r="O180" s="51"/>
      <c r="P180" s="466">
        <f>N180-O180</f>
        <v>400000</v>
      </c>
      <c r="Q180" s="139">
        <f>IF(AA180="국비100%",N180*100%,IF(AA180="시도비100%",N180*0%,IF(AA180="시군구비100%",N180*0%,IF(AA180="국비30%, 시도비70%",N180*30%,IF(AA180="국비50%, 시도비50%",N180*50%,IF(AA180="시도비50%, 시군구비50%",N180*0%,IF(AA180="국비30%, 시도비35%, 시군구비35%",N180*30%)))))))</f>
        <v>120000</v>
      </c>
      <c r="R180" s="139">
        <f>IF(AA180="국비100%",N180*0%,IF(AA180="시도비100%",N180*100%,IF(AA180="시군구비100%",N180*0%,IF(AA180="국비30%, 시도비70%",N180*70%,IF(AA180="국비50%, 시도비50%",N180*50%,IF(AA180="시도비50%, 시군구비50%",N180*50%,IF(AA180="국비30%, 시도비35%, 시군구비35%",N180*35%)))))))</f>
        <v>140000</v>
      </c>
      <c r="S180" s="139">
        <f>IF(AA180="국비100%",N180*0%,IF(AA180="시도비100%",N180*0%,IF(AA180="시군구비100%",N180*100%,IF(AA180="국비30%, 시도비70%",N180*0%,IF(AA180="국비50%, 시도비50%",N180*0%,IF(AA180="시도비50%, 시군구비50%",N180*50%,IF(AA180="국비30%, 시도비35%, 시군구비35%",N180*35%)))))))</f>
        <v>140000</v>
      </c>
      <c r="T180" s="139">
        <f>IF(AA180="기타보조금",N180*100%,N180*0%)</f>
        <v>0</v>
      </c>
      <c r="U180" s="139">
        <f>SUM(Q180:T180)</f>
        <v>400000</v>
      </c>
      <c r="V180" s="139">
        <f>IF(AA180="자부담",N180*100%,N180*0%)</f>
        <v>0</v>
      </c>
      <c r="W180" s="139">
        <f>IF(AA180="후원금",N180*100%,N180*0%)</f>
        <v>0</v>
      </c>
      <c r="X180" s="139">
        <f>IF(AA180="수익사업",N180*100%,N180*0%)</f>
        <v>0</v>
      </c>
      <c r="Y180" s="101">
        <f>SUM(U180:X180)</f>
        <v>400000</v>
      </c>
      <c r="Z180" s="178" t="s">
        <v>55</v>
      </c>
      <c r="AA180" s="178" t="s">
        <v>57</v>
      </c>
      <c r="AB180" s="178" t="s">
        <v>13</v>
      </c>
      <c r="AC180" s="458" t="s">
        <v>55</v>
      </c>
    </row>
    <row r="181" spans="1:29" ht="20.100000000000001" customHeight="1" x14ac:dyDescent="0.15">
      <c r="A181" s="395"/>
      <c r="B181" s="395"/>
      <c r="C181" s="395"/>
      <c r="D181" s="14"/>
      <c r="E181" s="14"/>
      <c r="F181" s="14"/>
      <c r="G181" s="2" t="s">
        <v>84</v>
      </c>
      <c r="H181" s="35"/>
      <c r="I181" s="121"/>
      <c r="J181" s="27"/>
      <c r="K181" s="67"/>
      <c r="L181" s="283"/>
      <c r="M181" s="28"/>
      <c r="N181" s="157"/>
      <c r="O181" s="51"/>
      <c r="P181" s="466"/>
      <c r="Q181" s="139"/>
      <c r="R181" s="139"/>
      <c r="S181" s="139"/>
      <c r="T181" s="139"/>
      <c r="U181" s="139"/>
      <c r="V181" s="139"/>
      <c r="W181" s="139"/>
      <c r="X181" s="139"/>
      <c r="Y181" s="101"/>
      <c r="Z181" s="178" t="s">
        <v>55</v>
      </c>
      <c r="AA181" s="178" t="s">
        <v>57</v>
      </c>
      <c r="AB181" s="178" t="s">
        <v>13</v>
      </c>
      <c r="AC181" s="458" t="s">
        <v>55</v>
      </c>
    </row>
    <row r="182" spans="1:29" ht="20.100000000000001" customHeight="1" x14ac:dyDescent="0.15">
      <c r="A182" s="395"/>
      <c r="B182" s="395"/>
      <c r="C182" s="395"/>
      <c r="D182" s="14"/>
      <c r="E182" s="14"/>
      <c r="F182" s="14"/>
      <c r="G182" s="2" t="s">
        <v>559</v>
      </c>
      <c r="H182" s="281">
        <v>162320</v>
      </c>
      <c r="I182" s="284" t="s">
        <v>2</v>
      </c>
      <c r="J182" s="285">
        <v>12</v>
      </c>
      <c r="K182" s="284" t="s">
        <v>7</v>
      </c>
      <c r="L182" s="283">
        <v>1</v>
      </c>
      <c r="M182" s="282" t="s">
        <v>4</v>
      </c>
      <c r="N182" s="286">
        <f>ROUNDUP(H182*J182*L182, -1)</f>
        <v>1947840</v>
      </c>
      <c r="O182" s="51"/>
      <c r="P182" s="466">
        <f>N182-O182</f>
        <v>1947840</v>
      </c>
      <c r="Q182" s="139">
        <f>IF(AA182="국비100%",N182*100%,IF(AA182="시도비100%",N182*0%,IF(AA182="시군구비100%",N182*0%,IF(AA182="국비30%, 시도비70%",N182*30%,IF(AA182="국비50%, 시도비50%",N182*50%,IF(AA182="시도비50%, 시군구비50%",N182*0%,IF(AA182="국비30%, 시도비35%, 시군구비35%",N182*30%)))))))</f>
        <v>584352</v>
      </c>
      <c r="R182" s="139">
        <f>IF(AA182="국비100%",N182*0%,IF(AA182="시도비100%",N182*100%,IF(AA182="시군구비100%",N182*0%,IF(AA182="국비30%, 시도비70%",N182*70%,IF(AA182="국비50%, 시도비50%",N182*50%,IF(AA182="시도비50%, 시군구비50%",N182*50%,IF(AA182="국비30%, 시도비35%, 시군구비35%",N182*35%)))))))</f>
        <v>681744</v>
      </c>
      <c r="S182" s="139">
        <f>IF(AA182="국비100%",N182*0%,IF(AA182="시도비100%",N182*0%,IF(AA182="시군구비100%",N182*100%,IF(AA182="국비30%, 시도비70%",N182*0%,IF(AA182="국비50%, 시도비50%",N182*0%,IF(AA182="시도비50%, 시군구비50%",N182*50%,IF(AA182="국비30%, 시도비35%, 시군구비35%",N182*35%)))))))</f>
        <v>681744</v>
      </c>
      <c r="T182" s="139">
        <f>IF(AA182="기타보조금",N182*100%,N182*0%)</f>
        <v>0</v>
      </c>
      <c r="U182" s="139">
        <f>SUM(Q182:T182)</f>
        <v>1947840</v>
      </c>
      <c r="V182" s="139">
        <f>IF(AA182="자부담",N182*100%,N182*0%)</f>
        <v>0</v>
      </c>
      <c r="W182" s="139">
        <f>IF(AA182="후원금",N182*100%,N182*0%)</f>
        <v>0</v>
      </c>
      <c r="X182" s="139">
        <f>IF(AA182="수익사업",N182*100%,N182*0%)</f>
        <v>0</v>
      </c>
      <c r="Y182" s="101">
        <f>SUM(U182:X182)</f>
        <v>1947840</v>
      </c>
      <c r="Z182" s="178" t="s">
        <v>55</v>
      </c>
      <c r="AA182" s="178" t="s">
        <v>57</v>
      </c>
      <c r="AB182" s="178" t="s">
        <v>13</v>
      </c>
      <c r="AC182" s="458" t="s">
        <v>55</v>
      </c>
    </row>
    <row r="183" spans="1:29" ht="20.100000000000001" customHeight="1" x14ac:dyDescent="0.15">
      <c r="A183" s="395"/>
      <c r="B183" s="395"/>
      <c r="C183" s="395"/>
      <c r="D183" s="14"/>
      <c r="E183" s="14"/>
      <c r="F183" s="14"/>
      <c r="G183" s="2" t="s">
        <v>91</v>
      </c>
      <c r="H183" s="35"/>
      <c r="I183" s="121"/>
      <c r="J183" s="27"/>
      <c r="K183" s="67"/>
      <c r="L183" s="283"/>
      <c r="M183" s="28"/>
      <c r="N183" s="157"/>
      <c r="O183" s="51"/>
      <c r="P183" s="466"/>
      <c r="Q183" s="139"/>
      <c r="R183" s="139"/>
      <c r="S183" s="139"/>
      <c r="T183" s="139"/>
      <c r="U183" s="139"/>
      <c r="V183" s="139"/>
      <c r="W183" s="139"/>
      <c r="X183" s="139"/>
      <c r="Y183" s="101"/>
      <c r="Z183" s="178" t="s">
        <v>69</v>
      </c>
      <c r="AA183" s="178" t="s">
        <v>44</v>
      </c>
      <c r="AB183" s="178" t="s">
        <v>13</v>
      </c>
      <c r="AC183" s="458" t="s">
        <v>55</v>
      </c>
    </row>
    <row r="184" spans="1:29" ht="20.100000000000001" customHeight="1" x14ac:dyDescent="0.15">
      <c r="A184" s="395"/>
      <c r="B184" s="395"/>
      <c r="C184" s="395"/>
      <c r="D184" s="14"/>
      <c r="E184" s="14"/>
      <c r="F184" s="14"/>
      <c r="G184" s="2" t="s">
        <v>559</v>
      </c>
      <c r="H184" s="743">
        <v>250000</v>
      </c>
      <c r="I184" s="67" t="s">
        <v>2</v>
      </c>
      <c r="J184" s="27">
        <v>12</v>
      </c>
      <c r="K184" s="67" t="s">
        <v>7</v>
      </c>
      <c r="L184" s="283">
        <v>1</v>
      </c>
      <c r="M184" s="28" t="s">
        <v>4</v>
      </c>
      <c r="N184" s="157">
        <f>SUM(H184*J184*L184)</f>
        <v>3000000</v>
      </c>
      <c r="O184" s="51"/>
      <c r="P184" s="466">
        <f>N184-O184</f>
        <v>3000000</v>
      </c>
      <c r="Q184" s="139">
        <f>IF(AA184="국비100%",N184*100%,IF(AA184="시도비100%",N184*0%,IF(AA184="시군구비100%",N184*0%,IF(AA184="국비30%, 시도비70%",N184*30%,IF(AA184="국비50%, 시도비50%",N184*50%,IF(AA184="시도비50%, 시군구비50%",N184*0%,IF(AA184="국비30%, 시도비35%, 시군구비35%",N184*30%)))))))</f>
        <v>0</v>
      </c>
      <c r="R184" s="139">
        <f>IF(AA184="국비100%",N184*0%,IF(AA184="시도비100%",N184*100%,IF(AA184="시군구비100%",N184*0%,IF(AA184="국비30%, 시도비70%",N184*70%,IF(AA184="국비50%, 시도비50%",N184*50%,IF(AA184="시도비50%, 시군구비50%",N184*50%,IF(AA184="국비30%, 시도비35%, 시군구비35%",N184*35%)))))))</f>
        <v>1500000</v>
      </c>
      <c r="S184" s="139">
        <f>IF(AA184="국비100%",N184*0%,IF(AA184="시도비100%",N184*0%,IF(AA184="시군구비100%",N184*100%,IF(AA184="국비30%, 시도비70%",N184*0%,IF(AA184="국비50%, 시도비50%",N184*0%,IF(AA184="시도비50%, 시군구비50%",N184*50%,IF(AA184="국비30%, 시도비35%, 시군구비35%",N184*35%)))))))</f>
        <v>1500000</v>
      </c>
      <c r="T184" s="139">
        <f>IF(AA184="기타보조금",N184*100%,N184*0%)</f>
        <v>0</v>
      </c>
      <c r="U184" s="139">
        <f>SUM(Q184:T184)</f>
        <v>3000000</v>
      </c>
      <c r="V184" s="139">
        <f>IF(AA184="자부담",N184*100%,N184*0%)</f>
        <v>0</v>
      </c>
      <c r="W184" s="139">
        <f>IF(AA184="후원금",N184*100%,N184*0%)</f>
        <v>0</v>
      </c>
      <c r="X184" s="139">
        <f>IF(AA184="수익사업",N184*100%,N184*0%)</f>
        <v>0</v>
      </c>
      <c r="Y184" s="101">
        <f>SUM(U184:X184)</f>
        <v>3000000</v>
      </c>
      <c r="Z184" s="178" t="s">
        <v>69</v>
      </c>
      <c r="AA184" s="178" t="s">
        <v>44</v>
      </c>
      <c r="AB184" s="178" t="s">
        <v>13</v>
      </c>
      <c r="AC184" s="458" t="s">
        <v>55</v>
      </c>
    </row>
    <row r="185" spans="1:29" ht="20.100000000000001" customHeight="1" x14ac:dyDescent="0.15">
      <c r="A185" s="395"/>
      <c r="B185" s="395"/>
      <c r="C185" s="395"/>
      <c r="D185" s="14"/>
      <c r="E185" s="14"/>
      <c r="F185" s="14"/>
      <c r="G185" s="628" t="s">
        <v>380</v>
      </c>
      <c r="H185" s="323"/>
      <c r="I185" s="297"/>
      <c r="J185" s="323"/>
      <c r="K185" s="297"/>
      <c r="L185" s="323"/>
      <c r="M185" s="323"/>
      <c r="N185" s="157"/>
      <c r="O185" s="139"/>
      <c r="P185" s="139"/>
      <c r="Q185" s="139"/>
      <c r="R185" s="139"/>
      <c r="S185" s="139"/>
      <c r="T185" s="139"/>
      <c r="U185" s="139"/>
      <c r="V185" s="139"/>
      <c r="W185" s="139"/>
      <c r="X185" s="139"/>
      <c r="Y185" s="101"/>
      <c r="Z185" s="178"/>
      <c r="AA185" s="178"/>
      <c r="AB185" s="178"/>
      <c r="AC185" s="458"/>
    </row>
    <row r="186" spans="1:29" ht="20.100000000000001" customHeight="1" x14ac:dyDescent="0.15">
      <c r="A186" s="395"/>
      <c r="B186" s="395"/>
      <c r="C186" s="395"/>
      <c r="D186" s="14"/>
      <c r="E186" s="14"/>
      <c r="F186" s="14"/>
      <c r="G186" s="2" t="s">
        <v>86</v>
      </c>
      <c r="H186" s="743">
        <v>100000</v>
      </c>
      <c r="I186" s="67" t="s">
        <v>2</v>
      </c>
      <c r="J186" s="27">
        <v>12</v>
      </c>
      <c r="K186" s="67" t="s">
        <v>7</v>
      </c>
      <c r="L186" s="283">
        <v>1</v>
      </c>
      <c r="M186" s="28" t="s">
        <v>4</v>
      </c>
      <c r="N186" s="157">
        <f>SUM(H186*J186*L186)</f>
        <v>1200000</v>
      </c>
      <c r="O186" s="14"/>
      <c r="P186" s="466">
        <f>N186-O186</f>
        <v>1200000</v>
      </c>
      <c r="Q186" s="139">
        <f>IF(AA186="국비100%",N186*100%,IF(AA186="시도비100%",N186*0%,IF(AA186="시군구비100%",N186*0%,IF(AA186="국비30%, 시도비70%",N186*30%,IF(AA186="국비30%, 시도비20%, 시군구비50%",N186*30%,IF(AA186="국비50%, 시도비50%",N186*50%,IF(AA186="시도비50%, 시군구비50%",N186*0%,IF(AA186="국비30%, 시도비35%, 시군구비35%",N186*30%))))))))</f>
        <v>0</v>
      </c>
      <c r="R186" s="139">
        <f>IF(AA186="국비100%",N186*0%,IF(AA186="시도비100%",N186*100%,IF(AA186="시군구비100%",N186*0%,IF(AA186="국비30%, 시도비70%",N186*70%,IF(AA186="국비30%, 시도비20%, 시군구비50%",N186*20%,IF(AA186="국비50%, 시도비50%",N186*50%,IF(AA186="시도비50%, 시군구비50%",N186*50%,IF(AA186="국비30%, 시도비35%, 시군구비35%",N186*35%))))))))</f>
        <v>1200000</v>
      </c>
      <c r="S186" s="139">
        <f>IF(AA186="국비100%",N186*0%,IF(AA186="시도비100%",N186*0%,IF(AA186="시군구비100%",N186*100%,IF(AA186="국비30%, 시도비70%",N186*0%,IF(AA186="국비30%, 시도비20%, 시군구비50%",N186*50%,IF(AA186="국비50%, 시도비50%",N186*0%,IF(AA186="시도비50%, 시군구비50%",N186*50%,IF(AA186="국비30%, 시도비35%, 시군구비35%",N186*35%))))))))</f>
        <v>0</v>
      </c>
      <c r="T186" s="139">
        <f>IF(AA186="기타보조금",N186*100%,N186*0%)</f>
        <v>0</v>
      </c>
      <c r="U186" s="139">
        <f>SUM(Q186:T186)</f>
        <v>1200000</v>
      </c>
      <c r="V186" s="139">
        <f>IF(AA186="자부담",N186*100%,N186*0%)</f>
        <v>0</v>
      </c>
      <c r="W186" s="139">
        <f>IF(AA186="후원금",N186*100%,N186*0%)</f>
        <v>0</v>
      </c>
      <c r="X186" s="139">
        <f>IF(AA186="수익사업",N186*100%,N186*0%)</f>
        <v>0</v>
      </c>
      <c r="Y186" s="162">
        <f>SUM(U186:X186)</f>
        <v>1200000</v>
      </c>
      <c r="Z186" s="178" t="s">
        <v>187</v>
      </c>
      <c r="AA186" s="159" t="s">
        <v>46</v>
      </c>
      <c r="AB186" s="159" t="s">
        <v>13</v>
      </c>
      <c r="AC186" s="458" t="s">
        <v>186</v>
      </c>
    </row>
    <row r="187" spans="1:29" ht="20.100000000000001" customHeight="1" x14ac:dyDescent="0.15">
      <c r="A187" s="395"/>
      <c r="B187" s="395"/>
      <c r="C187" s="395"/>
      <c r="D187" s="14"/>
      <c r="E187" s="14"/>
      <c r="F187" s="14"/>
      <c r="G187" s="2" t="s">
        <v>85</v>
      </c>
      <c r="H187" s="743"/>
      <c r="I187" s="67"/>
      <c r="J187" s="27"/>
      <c r="K187" s="67"/>
      <c r="L187" s="283"/>
      <c r="M187" s="28"/>
      <c r="N187" s="157"/>
      <c r="O187" s="14"/>
      <c r="P187" s="466"/>
      <c r="Q187" s="139"/>
      <c r="R187" s="139"/>
      <c r="S187" s="139"/>
      <c r="T187" s="139"/>
      <c r="U187" s="139"/>
      <c r="V187" s="139"/>
      <c r="W187" s="139"/>
      <c r="X187" s="139"/>
      <c r="Y187" s="162"/>
      <c r="Z187" s="178" t="s">
        <v>187</v>
      </c>
      <c r="AA187" s="159" t="s">
        <v>46</v>
      </c>
      <c r="AB187" s="159" t="s">
        <v>13</v>
      </c>
      <c r="AC187" s="458" t="s">
        <v>186</v>
      </c>
    </row>
    <row r="188" spans="1:29" ht="20.100000000000001" customHeight="1" x14ac:dyDescent="0.15">
      <c r="A188" s="395"/>
      <c r="B188" s="395"/>
      <c r="C188" s="395"/>
      <c r="D188" s="14"/>
      <c r="E188" s="14"/>
      <c r="F188" s="14"/>
      <c r="G188" s="2" t="s">
        <v>562</v>
      </c>
      <c r="H188" s="743">
        <v>2141100</v>
      </c>
      <c r="I188" s="67" t="s">
        <v>2</v>
      </c>
      <c r="J188" s="350">
        <v>0.6</v>
      </c>
      <c r="K188" s="67" t="s">
        <v>7</v>
      </c>
      <c r="L188" s="536">
        <v>1</v>
      </c>
      <c r="M188" s="28" t="s">
        <v>4</v>
      </c>
      <c r="N188" s="157">
        <f>SUM(H188*J188*L188)</f>
        <v>1284660</v>
      </c>
      <c r="O188" s="14"/>
      <c r="P188" s="466">
        <f>N188-O188</f>
        <v>1284660</v>
      </c>
      <c r="Q188" s="139">
        <f>IF(AA188="국비100%",N188*100%,IF(AA188="시도비100%",N188*0%,IF(AA188="시군구비100%",N188*0%,IF(AA188="국비30%, 시도비70%",N188*30%,IF(AA188="국비30%, 시도비20%, 시군구비50%",N188*30%,IF(AA188="국비50%, 시도비50%",N188*50%,IF(AA188="시도비50%, 시군구비50%",N188*0%,IF(AA188="국비30%, 시도비35%, 시군구비35%",N188*30%))))))))</f>
        <v>0</v>
      </c>
      <c r="R188" s="139">
        <f>IF(AA188="국비100%",N188*0%,IF(AA188="시도비100%",N188*100%,IF(AA188="시군구비100%",N188*0%,IF(AA188="국비30%, 시도비70%",N188*70%,IF(AA188="국비30%, 시도비20%, 시군구비50%",N188*20%,IF(AA188="국비50%, 시도비50%",N188*50%,IF(AA188="시도비50%, 시군구비50%",N188*50%,IF(AA188="국비30%, 시도비35%, 시군구비35%",N188*35%))))))))</f>
        <v>1284660</v>
      </c>
      <c r="S188" s="139">
        <f>IF(AA188="국비100%",N188*0%,IF(AA188="시도비100%",N188*0%,IF(AA188="시군구비100%",N188*100%,IF(AA188="국비30%, 시도비70%",N188*0%,IF(AA188="국비30%, 시도비20%, 시군구비50%",N188*50%,IF(AA188="국비50%, 시도비50%",N188*0%,IF(AA188="시도비50%, 시군구비50%",N188*50%,IF(AA188="국비30%, 시도비35%, 시군구비35%",N188*35%))))))))</f>
        <v>0</v>
      </c>
      <c r="T188" s="139">
        <f>IF(AA188="기타보조금",N188*100%,N188*0%)</f>
        <v>0</v>
      </c>
      <c r="U188" s="139">
        <f>SUM(Q188:T188)</f>
        <v>1284660</v>
      </c>
      <c r="V188" s="139">
        <f>IF(AA188="자부담",N188*100%,N188*0%)</f>
        <v>0</v>
      </c>
      <c r="W188" s="139">
        <f>IF(AA188="후원금",N188*100%,N188*0%)</f>
        <v>0</v>
      </c>
      <c r="X188" s="139">
        <f>IF(AA188="수익사업",N188*100%,N188*0%)</f>
        <v>0</v>
      </c>
      <c r="Y188" s="162">
        <f>SUM(U188:X188)</f>
        <v>1284660</v>
      </c>
      <c r="Z188" s="178" t="s">
        <v>187</v>
      </c>
      <c r="AA188" s="159" t="s">
        <v>46</v>
      </c>
      <c r="AB188" s="159" t="s">
        <v>13</v>
      </c>
      <c r="AC188" s="458" t="s">
        <v>186</v>
      </c>
    </row>
    <row r="189" spans="1:29" s="134" customFormat="1" ht="20.100000000000001" customHeight="1" x14ac:dyDescent="0.15">
      <c r="A189" s="395"/>
      <c r="B189" s="395"/>
      <c r="C189" s="395"/>
      <c r="D189" s="14"/>
      <c r="E189" s="14"/>
      <c r="F189" s="14"/>
      <c r="G189" s="2" t="s">
        <v>560</v>
      </c>
      <c r="H189" s="743">
        <v>1987100</v>
      </c>
      <c r="I189" s="67" t="s">
        <v>2</v>
      </c>
      <c r="J189" s="350">
        <v>0.6</v>
      </c>
      <c r="K189" s="67" t="s">
        <v>7</v>
      </c>
      <c r="L189" s="536">
        <v>1</v>
      </c>
      <c r="M189" s="28" t="s">
        <v>4</v>
      </c>
      <c r="N189" s="157">
        <f>SUM(H189*J189*L189)</f>
        <v>1192260</v>
      </c>
      <c r="O189" s="14"/>
      <c r="P189" s="466">
        <f>N189-O189</f>
        <v>1192260</v>
      </c>
      <c r="Q189" s="139">
        <f>IF(AA189="국비100%",N189*100%,IF(AA189="시도비100%",N189*0%,IF(AA189="시군구비100%",N189*0%,IF(AA189="국비30%, 시도비70%",N189*30%,IF(AA189="국비30%, 시도비20%, 시군구비50%",N189*30%,IF(AA189="국비50%, 시도비50%",N189*50%,IF(AA189="시도비50%, 시군구비50%",N189*0%,IF(AA189="국비30%, 시도비35%, 시군구비35%",N189*30%))))))))</f>
        <v>0</v>
      </c>
      <c r="R189" s="139">
        <f>IF(AA189="국비100%",N189*0%,IF(AA189="시도비100%",N189*100%,IF(AA189="시군구비100%",N189*0%,IF(AA189="국비30%, 시도비70%",N189*70%,IF(AA189="국비30%, 시도비20%, 시군구비50%",N189*20%,IF(AA189="국비50%, 시도비50%",N189*50%,IF(AA189="시도비50%, 시군구비50%",N189*50%,IF(AA189="국비30%, 시도비35%, 시군구비35%",N189*35%))))))))</f>
        <v>1192260</v>
      </c>
      <c r="S189" s="139">
        <f>IF(AA189="국비100%",N189*0%,IF(AA189="시도비100%",N189*0%,IF(AA189="시군구비100%",N189*100%,IF(AA189="국비30%, 시도비70%",N189*0%,IF(AA189="국비30%, 시도비20%, 시군구비50%",N189*50%,IF(AA189="국비50%, 시도비50%",N189*0%,IF(AA189="시도비50%, 시군구비50%",N189*50%,IF(AA189="국비30%, 시도비35%, 시군구비35%",N189*35%))))))))</f>
        <v>0</v>
      </c>
      <c r="T189" s="139">
        <f>IF(AA189="기타보조금",N189*100%,N189*0%)</f>
        <v>0</v>
      </c>
      <c r="U189" s="139">
        <f>SUM(Q189:T189)</f>
        <v>1192260</v>
      </c>
      <c r="V189" s="139">
        <f>IF(AA189="자부담",N189*100%,N189*0%)</f>
        <v>0</v>
      </c>
      <c r="W189" s="139">
        <f>IF(AA189="후원금",N189*100%,N189*0%)</f>
        <v>0</v>
      </c>
      <c r="X189" s="139">
        <f>IF(AA189="수익사업",N189*100%,N189*0%)</f>
        <v>0</v>
      </c>
      <c r="Y189" s="162">
        <f>SUM(U189:X189)</f>
        <v>1192260</v>
      </c>
      <c r="Z189" s="178" t="s">
        <v>187</v>
      </c>
      <c r="AA189" s="159" t="s">
        <v>46</v>
      </c>
      <c r="AB189" s="159" t="s">
        <v>13</v>
      </c>
      <c r="AC189" s="458" t="s">
        <v>186</v>
      </c>
    </row>
    <row r="190" spans="1:29" s="134" customFormat="1" ht="20.100000000000001" customHeight="1" x14ac:dyDescent="0.15">
      <c r="A190" s="395"/>
      <c r="B190" s="395"/>
      <c r="C190" s="395"/>
      <c r="D190" s="14"/>
      <c r="E190" s="14"/>
      <c r="F190" s="14"/>
      <c r="G190" s="2" t="s">
        <v>84</v>
      </c>
      <c r="H190" s="743"/>
      <c r="I190" s="67"/>
      <c r="J190" s="27"/>
      <c r="K190" s="67"/>
      <c r="L190" s="283"/>
      <c r="M190" s="28"/>
      <c r="N190" s="157"/>
      <c r="O190" s="14"/>
      <c r="P190" s="466"/>
      <c r="Q190" s="139"/>
      <c r="R190" s="139"/>
      <c r="S190" s="139"/>
      <c r="T190" s="139"/>
      <c r="U190" s="139"/>
      <c r="V190" s="139"/>
      <c r="W190" s="139"/>
      <c r="X190" s="139"/>
      <c r="Y190" s="162"/>
      <c r="Z190" s="178" t="s">
        <v>187</v>
      </c>
      <c r="AA190" s="159" t="s">
        <v>46</v>
      </c>
      <c r="AB190" s="159" t="s">
        <v>13</v>
      </c>
      <c r="AC190" s="458" t="s">
        <v>186</v>
      </c>
    </row>
    <row r="191" spans="1:29" s="134" customFormat="1" ht="20.100000000000001" customHeight="1" x14ac:dyDescent="0.15">
      <c r="A191" s="395"/>
      <c r="B191" s="395"/>
      <c r="C191" s="395"/>
      <c r="D191" s="14"/>
      <c r="E191" s="14"/>
      <c r="F191" s="14"/>
      <c r="G191" s="2" t="s">
        <v>561</v>
      </c>
      <c r="H191" s="743">
        <v>157965</v>
      </c>
      <c r="I191" s="67" t="s">
        <v>2</v>
      </c>
      <c r="J191" s="27">
        <v>2</v>
      </c>
      <c r="K191" s="67" t="s">
        <v>2</v>
      </c>
      <c r="L191" s="283">
        <v>1</v>
      </c>
      <c r="M191" s="28" t="s">
        <v>1</v>
      </c>
      <c r="N191" s="157">
        <f>ROUNDUP(H191*J191*L191, -1)</f>
        <v>315930</v>
      </c>
      <c r="O191" s="14"/>
      <c r="P191" s="466">
        <f>N191-O191</f>
        <v>315930</v>
      </c>
      <c r="Q191" s="139">
        <f>IF(AA191="국비100%",N191*100%,IF(AA191="시도비100%",N191*0%,IF(AA191="시군구비100%",N191*0%,IF(AA191="국비30%, 시도비70%",N191*30%,IF(AA191="국비30%, 시도비20%, 시군구비50%",N191*30%,IF(AA191="국비50%, 시도비50%",N191*50%,IF(AA191="시도비50%, 시군구비50%",N191*0%,IF(AA191="국비30%, 시도비35%, 시군구비35%",N191*30%))))))))</f>
        <v>0</v>
      </c>
      <c r="R191" s="139">
        <f>IF(AA191="국비100%",N191*0%,IF(AA191="시도비100%",N191*100%,IF(AA191="시군구비100%",N191*0%,IF(AA191="국비30%, 시도비70%",N191*70%,IF(AA191="국비30%, 시도비20%, 시군구비50%",N191*20%,IF(AA191="국비50%, 시도비50%",N191*50%,IF(AA191="시도비50%, 시군구비50%",N191*50%,IF(AA191="국비30%, 시도비35%, 시군구비35%",N191*35%))))))))</f>
        <v>315930</v>
      </c>
      <c r="S191" s="139">
        <f>IF(AA191="국비100%",N191*0%,IF(AA191="시도비100%",N191*0%,IF(AA191="시군구비100%",N191*100%,IF(AA191="국비30%, 시도비70%",N191*0%,IF(AA191="국비30%, 시도비20%, 시군구비50%",N191*50%,IF(AA191="국비50%, 시도비50%",N191*0%,IF(AA191="시도비50%, 시군구비50%",N191*50%,IF(AA191="국비30%, 시도비35%, 시군구비35%",N191*35%))))))))</f>
        <v>0</v>
      </c>
      <c r="T191" s="139">
        <f>IF(AA191="기타보조금",N191*100%,N191*0%)</f>
        <v>0</v>
      </c>
      <c r="U191" s="139">
        <f>SUM(Q191:T191)</f>
        <v>315930</v>
      </c>
      <c r="V191" s="139">
        <f>IF(AA191="자부담",N191*100%,N191*0%)</f>
        <v>0</v>
      </c>
      <c r="W191" s="139">
        <f>IF(AA191="후원금",N191*100%,N191*0%)</f>
        <v>0</v>
      </c>
      <c r="X191" s="139">
        <f>IF(AA191="수익사업",N191*100%,N191*0%)</f>
        <v>0</v>
      </c>
      <c r="Y191" s="162">
        <f>SUM(U191:X191)</f>
        <v>315930</v>
      </c>
      <c r="Z191" s="178" t="s">
        <v>187</v>
      </c>
      <c r="AA191" s="159" t="s">
        <v>46</v>
      </c>
      <c r="AB191" s="159" t="s">
        <v>13</v>
      </c>
      <c r="AC191" s="458" t="s">
        <v>186</v>
      </c>
    </row>
    <row r="192" spans="1:29" s="134" customFormat="1" ht="20.100000000000001" customHeight="1" x14ac:dyDescent="0.15">
      <c r="A192" s="395"/>
      <c r="B192" s="395"/>
      <c r="C192" s="395"/>
      <c r="D192" s="14"/>
      <c r="E192" s="14"/>
      <c r="F192" s="14"/>
      <c r="G192" s="2" t="s">
        <v>560</v>
      </c>
      <c r="H192" s="743">
        <v>149800</v>
      </c>
      <c r="I192" s="67" t="s">
        <v>2</v>
      </c>
      <c r="J192" s="27">
        <v>10</v>
      </c>
      <c r="K192" s="67" t="s">
        <v>2</v>
      </c>
      <c r="L192" s="283">
        <v>1</v>
      </c>
      <c r="M192" s="28" t="s">
        <v>1</v>
      </c>
      <c r="N192" s="157">
        <f>ROUNDUP(H192*J192*L192, -1)</f>
        <v>1498000</v>
      </c>
      <c r="O192" s="14"/>
      <c r="P192" s="466">
        <f>N192-O192</f>
        <v>1498000</v>
      </c>
      <c r="Q192" s="139">
        <f>IF(AA192="국비100%",N192*100%,IF(AA192="시도비100%",N192*0%,IF(AA192="시군구비100%",N192*0%,IF(AA192="국비30%, 시도비70%",N192*30%,IF(AA192="국비30%, 시도비20%, 시군구비50%",N192*30%,IF(AA192="국비50%, 시도비50%",N192*50%,IF(AA192="시도비50%, 시군구비50%",N192*0%,IF(AA192="국비30%, 시도비35%, 시군구비35%",N192*30%))))))))</f>
        <v>0</v>
      </c>
      <c r="R192" s="139">
        <f>IF(AA192="국비100%",N192*0%,IF(AA192="시도비100%",N192*100%,IF(AA192="시군구비100%",N192*0%,IF(AA192="국비30%, 시도비70%",N192*70%,IF(AA192="국비30%, 시도비20%, 시군구비50%",N192*20%,IF(AA192="국비50%, 시도비50%",N192*50%,IF(AA192="시도비50%, 시군구비50%",N192*50%,IF(AA192="국비30%, 시도비35%, 시군구비35%",N192*35%))))))))</f>
        <v>1498000</v>
      </c>
      <c r="S192" s="139">
        <f>IF(AA192="국비100%",N192*0%,IF(AA192="시도비100%",N192*0%,IF(AA192="시군구비100%",N192*100%,IF(AA192="국비30%, 시도비70%",N192*0%,IF(AA192="국비30%, 시도비20%, 시군구비50%",N192*50%,IF(AA192="국비50%, 시도비50%",N192*0%,IF(AA192="시도비50%, 시군구비50%",N192*50%,IF(AA192="국비30%, 시도비35%, 시군구비35%",N192*35%))))))))</f>
        <v>0</v>
      </c>
      <c r="T192" s="139">
        <f>IF(AA192="기타보조금",N192*100%,N192*0%)</f>
        <v>0</v>
      </c>
      <c r="U192" s="139">
        <f>SUM(Q192:T192)</f>
        <v>1498000</v>
      </c>
      <c r="V192" s="139">
        <f>IF(AA192="자부담",N192*100%,N192*0%)</f>
        <v>0</v>
      </c>
      <c r="W192" s="139">
        <f>IF(AA192="후원금",N192*100%,N192*0%)</f>
        <v>0</v>
      </c>
      <c r="X192" s="139">
        <f>IF(AA192="수익사업",N192*100%,N192*0%)</f>
        <v>0</v>
      </c>
      <c r="Y192" s="162">
        <f>SUM(U192:X192)</f>
        <v>1498000</v>
      </c>
      <c r="Z192" s="178" t="s">
        <v>187</v>
      </c>
      <c r="AA192" s="159" t="s">
        <v>46</v>
      </c>
      <c r="AB192" s="159" t="s">
        <v>13</v>
      </c>
      <c r="AC192" s="458" t="s">
        <v>186</v>
      </c>
    </row>
    <row r="193" spans="1:29" s="134" customFormat="1" ht="20.100000000000001" customHeight="1" x14ac:dyDescent="0.15">
      <c r="A193" s="392"/>
      <c r="B193" s="392"/>
      <c r="C193" s="392"/>
      <c r="D193" s="15"/>
      <c r="E193" s="15"/>
      <c r="F193" s="15"/>
      <c r="G193" s="4" t="s">
        <v>261</v>
      </c>
      <c r="H193" s="744"/>
      <c r="I193" s="73"/>
      <c r="J193" s="108"/>
      <c r="K193" s="73"/>
      <c r="L193" s="373"/>
      <c r="M193" s="30"/>
      <c r="N193" s="160"/>
      <c r="O193" s="15"/>
      <c r="P193" s="491"/>
      <c r="Q193" s="148"/>
      <c r="R193" s="148"/>
      <c r="S193" s="148"/>
      <c r="T193" s="148"/>
      <c r="U193" s="148"/>
      <c r="V193" s="148"/>
      <c r="W193" s="148"/>
      <c r="X193" s="148"/>
      <c r="Y193" s="223"/>
      <c r="Z193" s="314" t="s">
        <v>187</v>
      </c>
      <c r="AA193" s="171" t="s">
        <v>46</v>
      </c>
      <c r="AB193" s="171" t="s">
        <v>13</v>
      </c>
      <c r="AC193" s="458" t="s">
        <v>186</v>
      </c>
    </row>
    <row r="194" spans="1:29" s="134" customFormat="1" ht="20.100000000000001" customHeight="1" x14ac:dyDescent="0.15">
      <c r="A194" s="406"/>
      <c r="B194" s="406"/>
      <c r="C194" s="406"/>
      <c r="D194" s="17"/>
      <c r="E194" s="17"/>
      <c r="F194" s="17"/>
      <c r="G194" s="1" t="s">
        <v>563</v>
      </c>
      <c r="H194" s="745">
        <v>3300</v>
      </c>
      <c r="I194" s="72" t="s">
        <v>2</v>
      </c>
      <c r="J194" s="56">
        <v>1</v>
      </c>
      <c r="K194" s="72" t="s">
        <v>7</v>
      </c>
      <c r="L194" s="448">
        <v>1</v>
      </c>
      <c r="M194" s="48" t="s">
        <v>4</v>
      </c>
      <c r="N194" s="273">
        <f>ROUNDUP(H194*J194*L194, -1)</f>
        <v>3300</v>
      </c>
      <c r="O194" s="17"/>
      <c r="P194" s="485">
        <f>N194-O194</f>
        <v>3300</v>
      </c>
      <c r="Q194" s="154">
        <f>IF(AA194="국비100%",N194*100%,IF(AA194="시도비100%",N194*0%,IF(AA194="시군구비100%",N194*0%,IF(AA194="국비30%, 시도비70%",N194*30%,IF(AA194="국비30%, 시도비20%, 시군구비50%",N194*30%,IF(AA194="국비50%, 시도비50%",N194*50%,IF(AA194="시도비50%, 시군구비50%",N194*0%,IF(AA194="국비30%, 시도비35%, 시군구비35%",N194*30%))))))))</f>
        <v>0</v>
      </c>
      <c r="R194" s="154">
        <f>IF(AA194="국비100%",N194*0%,IF(AA194="시도비100%",N194*100%,IF(AA194="시군구비100%",N194*0%,IF(AA194="국비30%, 시도비70%",N194*70%,IF(AA194="국비30%, 시도비20%, 시군구비50%",N194*20%,IF(AA194="국비50%, 시도비50%",N194*50%,IF(AA194="시도비50%, 시군구비50%",N194*50%,IF(AA194="국비30%, 시도비35%, 시군구비35%",N194*35%))))))))</f>
        <v>3300</v>
      </c>
      <c r="S194" s="154">
        <f>IF(AA194="국비100%",N194*0%,IF(AA194="시도비100%",N194*0%,IF(AA194="시군구비100%",N194*100%,IF(AA194="국비30%, 시도비70%",N194*0%,IF(AA194="국비30%, 시도비20%, 시군구비50%",N194*50%,IF(AA194="국비50%, 시도비50%",N194*0%,IF(AA194="시도비50%, 시군구비50%",N194*50%,IF(AA194="국비30%, 시도비35%, 시군구비35%",N194*35%))))))))</f>
        <v>0</v>
      </c>
      <c r="T194" s="154">
        <f>IF(AA194="기타보조금",N194*100%,N194*0%)</f>
        <v>0</v>
      </c>
      <c r="U194" s="154">
        <f>SUM(Q194:T194)</f>
        <v>3300</v>
      </c>
      <c r="V194" s="154">
        <f>IF(AA194="자부담",N194*100%,N194*0%)</f>
        <v>0</v>
      </c>
      <c r="W194" s="154">
        <f>IF(AA194="후원금",N194*100%,N194*0%)</f>
        <v>0</v>
      </c>
      <c r="X194" s="154">
        <f>IF(AA194="수익사업",N194*100%,N194*0%)</f>
        <v>0</v>
      </c>
      <c r="Y194" s="225">
        <f>SUM(U194:X194)</f>
        <v>3300</v>
      </c>
      <c r="Z194" s="305" t="s">
        <v>187</v>
      </c>
      <c r="AA194" s="170" t="s">
        <v>46</v>
      </c>
      <c r="AB194" s="170" t="s">
        <v>13</v>
      </c>
      <c r="AC194" s="458" t="s">
        <v>186</v>
      </c>
    </row>
    <row r="195" spans="1:29" s="134" customFormat="1" ht="20.100000000000001" customHeight="1" x14ac:dyDescent="0.15">
      <c r="A195" s="395"/>
      <c r="B195" s="395"/>
      <c r="C195" s="395"/>
      <c r="D195" s="14"/>
      <c r="E195" s="14"/>
      <c r="F195" s="14"/>
      <c r="G195" s="2" t="s">
        <v>560</v>
      </c>
      <c r="H195" s="743">
        <v>57900</v>
      </c>
      <c r="I195" s="67" t="s">
        <v>2</v>
      </c>
      <c r="J195" s="27">
        <v>10</v>
      </c>
      <c r="K195" s="67" t="s">
        <v>7</v>
      </c>
      <c r="L195" s="283">
        <v>1</v>
      </c>
      <c r="M195" s="28" t="s">
        <v>4</v>
      </c>
      <c r="N195" s="157">
        <f>ROUNDUP(H195*J195*L195, -1)</f>
        <v>579000</v>
      </c>
      <c r="O195" s="14"/>
      <c r="P195" s="466">
        <f>N195-O195</f>
        <v>579000</v>
      </c>
      <c r="Q195" s="139">
        <f>IF(AA195="국비100%",N195*100%,IF(AA195="시도비100%",N195*0%,IF(AA195="시군구비100%",N195*0%,IF(AA195="국비30%, 시도비70%",N195*30%,IF(AA195="국비30%, 시도비20%, 시군구비50%",N195*30%,IF(AA195="국비50%, 시도비50%",N195*50%,IF(AA195="시도비50%, 시군구비50%",N195*0%,IF(AA195="국비30%, 시도비35%, 시군구비35%",N195*30%))))))))</f>
        <v>0</v>
      </c>
      <c r="R195" s="139">
        <f>IF(AA195="국비100%",N195*0%,IF(AA195="시도비100%",N195*100%,IF(AA195="시군구비100%",N195*0%,IF(AA195="국비30%, 시도비70%",N195*70%,IF(AA195="국비30%, 시도비20%, 시군구비50%",N195*20%,IF(AA195="국비50%, 시도비50%",N195*50%,IF(AA195="시도비50%, 시군구비50%",N195*50%,IF(AA195="국비30%, 시도비35%, 시군구비35%",N195*35%))))))))</f>
        <v>579000</v>
      </c>
      <c r="S195" s="139">
        <f>IF(AA195="국비100%",N195*0%,IF(AA195="시도비100%",N195*0%,IF(AA195="시군구비100%",N195*100%,IF(AA195="국비30%, 시도비70%",N195*0%,IF(AA195="국비30%, 시도비20%, 시군구비50%",N195*50%,IF(AA195="국비50%, 시도비50%",N195*0%,IF(AA195="시도비50%, 시군구비50%",N195*50%,IF(AA195="국비30%, 시도비35%, 시군구비35%",N195*35%))))))))</f>
        <v>0</v>
      </c>
      <c r="T195" s="139">
        <f>IF(AA195="기타보조금",N195*100%,N195*0%)</f>
        <v>0</v>
      </c>
      <c r="U195" s="139">
        <f>SUM(Q195:T195)</f>
        <v>579000</v>
      </c>
      <c r="V195" s="139">
        <f>IF(AA195="자부담",N195*100%,N195*0%)</f>
        <v>0</v>
      </c>
      <c r="W195" s="139">
        <f>IF(AA195="후원금",N195*100%,N195*0%)</f>
        <v>0</v>
      </c>
      <c r="X195" s="139">
        <f>IF(AA195="수익사업",N195*100%,N195*0%)</f>
        <v>0</v>
      </c>
      <c r="Y195" s="162">
        <f>SUM(U195:X195)</f>
        <v>579000</v>
      </c>
      <c r="Z195" s="178" t="s">
        <v>187</v>
      </c>
      <c r="AA195" s="159" t="s">
        <v>46</v>
      </c>
      <c r="AB195" s="159" t="s">
        <v>13</v>
      </c>
      <c r="AC195" s="458" t="s">
        <v>186</v>
      </c>
    </row>
    <row r="196" spans="1:29" s="134" customFormat="1" ht="20.100000000000001" customHeight="1" x14ac:dyDescent="0.15">
      <c r="A196" s="395"/>
      <c r="B196" s="395"/>
      <c r="C196" s="395"/>
      <c r="D196" s="14"/>
      <c r="E196" s="14"/>
      <c r="F196" s="14"/>
      <c r="G196" s="628" t="s">
        <v>381</v>
      </c>
      <c r="H196" s="323"/>
      <c r="I196" s="297"/>
      <c r="J196" s="323"/>
      <c r="K196" s="297"/>
      <c r="L196" s="323"/>
      <c r="M196" s="323"/>
      <c r="N196" s="157"/>
      <c r="O196" s="139"/>
      <c r="P196" s="139"/>
      <c r="Q196" s="139"/>
      <c r="R196" s="139"/>
      <c r="S196" s="139"/>
      <c r="T196" s="139"/>
      <c r="U196" s="139"/>
      <c r="V196" s="139"/>
      <c r="W196" s="139"/>
      <c r="X196" s="139"/>
      <c r="Y196" s="101"/>
      <c r="Z196" s="178"/>
      <c r="AA196" s="178"/>
      <c r="AB196" s="178"/>
      <c r="AC196" s="458"/>
    </row>
    <row r="197" spans="1:29" s="134" customFormat="1" ht="20.100000000000001" customHeight="1" x14ac:dyDescent="0.15">
      <c r="A197" s="395"/>
      <c r="B197" s="395"/>
      <c r="C197" s="395"/>
      <c r="D197" s="14"/>
      <c r="E197" s="14"/>
      <c r="F197" s="14"/>
      <c r="G197" s="2" t="s">
        <v>86</v>
      </c>
      <c r="H197" s="743">
        <v>100000</v>
      </c>
      <c r="I197" s="67" t="s">
        <v>2</v>
      </c>
      <c r="J197" s="27">
        <v>12</v>
      </c>
      <c r="K197" s="67" t="s">
        <v>7</v>
      </c>
      <c r="L197" s="283">
        <v>1</v>
      </c>
      <c r="M197" s="28" t="s">
        <v>4</v>
      </c>
      <c r="N197" s="157">
        <f>SUM(H197*J197*L197)</f>
        <v>1200000</v>
      </c>
      <c r="O197" s="14"/>
      <c r="P197" s="466">
        <f>N197-O197</f>
        <v>1200000</v>
      </c>
      <c r="Q197" s="139">
        <f>IF(AA197="국비100%",N197*100%,IF(AA197="시도비100%",N197*0%,IF(AA197="시군구비100%",N197*0%,IF(AA197="국비30%, 시도비70%",N197*30%,IF(AA197="국비30%, 시도비20%, 시군구비50%",N197*30%,IF(AA197="국비50%, 시도비50%",N197*50%,IF(AA197="시도비50%, 시군구비50%",N197*0%,IF(AA197="국비30%, 시도비35%, 시군구비35%",N197*30%))))))))</f>
        <v>0</v>
      </c>
      <c r="R197" s="139">
        <f>IF(AA197="국비100%",N197*0%,IF(AA197="시도비100%",N197*100%,IF(AA197="시군구비100%",N197*0%,IF(AA197="국비30%, 시도비70%",N197*70%,IF(AA197="국비30%, 시도비20%, 시군구비50%",N197*20%,IF(AA197="국비50%, 시도비50%",N197*50%,IF(AA197="시도비50%, 시군구비50%",N197*50%,IF(AA197="국비30%, 시도비35%, 시군구비35%",N197*35%))))))))</f>
        <v>600000</v>
      </c>
      <c r="S197" s="139">
        <f>IF(AA197="국비100%",N197*0%,IF(AA197="시도비100%",N197*0%,IF(AA197="시군구비100%",N197*100%,IF(AA197="국비30%, 시도비70%",N197*0%,IF(AA197="국비30%, 시도비20%, 시군구비50%",N197*50%,IF(AA197="국비50%, 시도비50%",N197*0%,IF(AA197="시도비50%, 시군구비50%",N197*50%,IF(AA197="국비30%, 시도비35%, 시군구비35%",N197*35%))))))))</f>
        <v>600000</v>
      </c>
      <c r="T197" s="139">
        <f>IF(AA197="기타보조금",N197*100%,N197*0%)</f>
        <v>0</v>
      </c>
      <c r="U197" s="139">
        <f>SUM(Q197:T197)</f>
        <v>1200000</v>
      </c>
      <c r="V197" s="139">
        <f>IF(AA197="자부담",N197*100%,N197*0%)</f>
        <v>0</v>
      </c>
      <c r="W197" s="139">
        <f>IF(AA197="후원금",N197*100%,N197*0%)</f>
        <v>0</v>
      </c>
      <c r="X197" s="139">
        <f>IF(AA197="수익사업",N197*100%,N197*0%)</f>
        <v>0</v>
      </c>
      <c r="Y197" s="162">
        <f>SUM(U197:X197)</f>
        <v>1200000</v>
      </c>
      <c r="Z197" s="178" t="s">
        <v>320</v>
      </c>
      <c r="AA197" s="178" t="s">
        <v>63</v>
      </c>
      <c r="AB197" s="159" t="s">
        <v>13</v>
      </c>
      <c r="AC197" s="458" t="s">
        <v>320</v>
      </c>
    </row>
    <row r="198" spans="1:29" s="134" customFormat="1" ht="20.100000000000001" customHeight="1" x14ac:dyDescent="0.15">
      <c r="A198" s="395"/>
      <c r="B198" s="395"/>
      <c r="C198" s="395"/>
      <c r="D198" s="14"/>
      <c r="E198" s="14"/>
      <c r="F198" s="14"/>
      <c r="G198" s="2" t="s">
        <v>85</v>
      </c>
      <c r="H198" s="743"/>
      <c r="I198" s="67"/>
      <c r="J198" s="27"/>
      <c r="K198" s="67"/>
      <c r="L198" s="283"/>
      <c r="M198" s="28"/>
      <c r="N198" s="157"/>
      <c r="O198" s="14"/>
      <c r="P198" s="466"/>
      <c r="Q198" s="139"/>
      <c r="R198" s="139"/>
      <c r="S198" s="139"/>
      <c r="T198" s="139"/>
      <c r="U198" s="139"/>
      <c r="V198" s="139"/>
      <c r="W198" s="139"/>
      <c r="X198" s="139"/>
      <c r="Y198" s="162"/>
      <c r="Z198" s="178" t="s">
        <v>320</v>
      </c>
      <c r="AA198" s="178" t="s">
        <v>63</v>
      </c>
      <c r="AB198" s="159" t="s">
        <v>13</v>
      </c>
      <c r="AC198" s="458" t="s">
        <v>320</v>
      </c>
    </row>
    <row r="199" spans="1:29" s="134" customFormat="1" ht="20.100000000000001" customHeight="1" x14ac:dyDescent="0.15">
      <c r="A199" s="395"/>
      <c r="B199" s="395"/>
      <c r="C199" s="395"/>
      <c r="D199" s="14"/>
      <c r="E199" s="14"/>
      <c r="F199" s="14"/>
      <c r="G199" s="2" t="s">
        <v>564</v>
      </c>
      <c r="H199" s="743">
        <v>1883400</v>
      </c>
      <c r="I199" s="67" t="s">
        <v>2</v>
      </c>
      <c r="J199" s="350">
        <v>0.6</v>
      </c>
      <c r="K199" s="67" t="s">
        <v>7</v>
      </c>
      <c r="L199" s="536">
        <v>2</v>
      </c>
      <c r="M199" s="28" t="s">
        <v>4</v>
      </c>
      <c r="N199" s="157">
        <f>ROUNDUP(H199*J199*L199, -1)</f>
        <v>2260080</v>
      </c>
      <c r="O199" s="14"/>
      <c r="P199" s="466">
        <f>N199-O199</f>
        <v>2260080</v>
      </c>
      <c r="Q199" s="139">
        <f>IF(AA199="국비100%",N199*100%,IF(AA199="시도비100%",N199*0%,IF(AA199="시군구비100%",N199*0%,IF(AA199="국비30%, 시도비70%",N199*30%,IF(AA199="국비30%, 시도비20%, 시군구비50%",N199*30%,IF(AA199="국비50%, 시도비50%",N199*50%,IF(AA199="시도비50%, 시군구비50%",N199*0%,IF(AA199="국비30%, 시도비35%, 시군구비35%",N199*30%))))))))</f>
        <v>0</v>
      </c>
      <c r="R199" s="139">
        <f>IF(AA199="국비100%",N199*0%,IF(AA199="시도비100%",N199*100%,IF(AA199="시군구비100%",N199*0%,IF(AA199="국비30%, 시도비70%",N199*70%,IF(AA199="국비30%, 시도비20%, 시군구비50%",N199*20%,IF(AA199="국비50%, 시도비50%",N199*50%,IF(AA199="시도비50%, 시군구비50%",N199*50%,IF(AA199="국비30%, 시도비35%, 시군구비35%",N199*35%))))))))</f>
        <v>1130040</v>
      </c>
      <c r="S199" s="139">
        <f>IF(AA199="국비100%",N199*0%,IF(AA199="시도비100%",N199*0%,IF(AA199="시군구비100%",N199*100%,IF(AA199="국비30%, 시도비70%",N199*0%,IF(AA199="국비30%, 시도비20%, 시군구비50%",N199*50%,IF(AA199="국비50%, 시도비50%",N199*0%,IF(AA199="시도비50%, 시군구비50%",N199*50%,IF(AA199="국비30%, 시도비35%, 시군구비35%",N199*35%))))))))</f>
        <v>1130040</v>
      </c>
      <c r="T199" s="139">
        <f>IF(AA199="기타보조금",N199*100%,N199*0%)</f>
        <v>0</v>
      </c>
      <c r="U199" s="139">
        <f>SUM(Q199:T199)</f>
        <v>2260080</v>
      </c>
      <c r="V199" s="139">
        <f>IF(AA199="자부담",N199*100%,N199*0%)</f>
        <v>0</v>
      </c>
      <c r="W199" s="139">
        <f>IF(AA199="후원금",N199*100%,N199*0%)</f>
        <v>0</v>
      </c>
      <c r="X199" s="139">
        <f>IF(AA199="수익사업",N199*100%,N199*0%)</f>
        <v>0</v>
      </c>
      <c r="Y199" s="162">
        <f>SUM(U199:X199)</f>
        <v>2260080</v>
      </c>
      <c r="Z199" s="178" t="s">
        <v>320</v>
      </c>
      <c r="AA199" s="178" t="s">
        <v>63</v>
      </c>
      <c r="AB199" s="159" t="s">
        <v>13</v>
      </c>
      <c r="AC199" s="458" t="s">
        <v>320</v>
      </c>
    </row>
    <row r="200" spans="1:29" ht="20.100000000000001" customHeight="1" x14ac:dyDescent="0.15">
      <c r="A200" s="395"/>
      <c r="B200" s="395"/>
      <c r="C200" s="395"/>
      <c r="D200" s="14"/>
      <c r="E200" s="14"/>
      <c r="F200" s="14"/>
      <c r="G200" s="2" t="s">
        <v>84</v>
      </c>
      <c r="H200" s="743"/>
      <c r="I200" s="67"/>
      <c r="J200" s="27"/>
      <c r="K200" s="67"/>
      <c r="L200" s="283"/>
      <c r="M200" s="28"/>
      <c r="N200" s="157"/>
      <c r="O200" s="14"/>
      <c r="P200" s="466"/>
      <c r="Q200" s="139"/>
      <c r="R200" s="139"/>
      <c r="S200" s="139"/>
      <c r="T200" s="139"/>
      <c r="U200" s="139"/>
      <c r="V200" s="139"/>
      <c r="W200" s="139"/>
      <c r="X200" s="139"/>
      <c r="Y200" s="162"/>
      <c r="Z200" s="178" t="s">
        <v>320</v>
      </c>
      <c r="AA200" s="178" t="s">
        <v>63</v>
      </c>
      <c r="AB200" s="178" t="s">
        <v>13</v>
      </c>
      <c r="AC200" s="458" t="s">
        <v>320</v>
      </c>
    </row>
    <row r="201" spans="1:29" ht="20.100000000000001" customHeight="1" x14ac:dyDescent="0.15">
      <c r="A201" s="395"/>
      <c r="B201" s="395"/>
      <c r="C201" s="395"/>
      <c r="D201" s="14"/>
      <c r="E201" s="14"/>
      <c r="F201" s="14"/>
      <c r="G201" s="2" t="s">
        <v>564</v>
      </c>
      <c r="H201" s="743">
        <v>85410</v>
      </c>
      <c r="I201" s="67" t="s">
        <v>2</v>
      </c>
      <c r="J201" s="27">
        <v>12</v>
      </c>
      <c r="K201" s="67" t="s">
        <v>2</v>
      </c>
      <c r="L201" s="283">
        <v>1</v>
      </c>
      <c r="M201" s="28" t="s">
        <v>1</v>
      </c>
      <c r="N201" s="157">
        <f>ROUNDUP(H201*J201*L201, -1)</f>
        <v>1024920</v>
      </c>
      <c r="O201" s="14"/>
      <c r="P201" s="466">
        <f>N201-O201</f>
        <v>1024920</v>
      </c>
      <c r="Q201" s="139">
        <f>IF(AA201="국비100%",N201*100%,IF(AA201="시도비100%",N201*0%,IF(AA201="시군구비100%",N201*0%,IF(AA201="국비30%, 시도비70%",N201*30%,IF(AA201="국비30%, 시도비20%, 시군구비50%",N201*30%,IF(AA201="국비50%, 시도비50%",N201*50%,IF(AA201="시도비50%, 시군구비50%",N201*0%,IF(AA201="국비30%, 시도비35%, 시군구비35%",N201*30%))))))))</f>
        <v>0</v>
      </c>
      <c r="R201" s="139">
        <f>IF(AA201="국비100%",N201*0%,IF(AA201="시도비100%",N201*100%,IF(AA201="시군구비100%",N201*0%,IF(AA201="국비30%, 시도비70%",N201*70%,IF(AA201="국비30%, 시도비20%, 시군구비50%",N201*20%,IF(AA201="국비50%, 시도비50%",N201*50%,IF(AA201="시도비50%, 시군구비50%",N201*50%,IF(AA201="국비30%, 시도비35%, 시군구비35%",N201*35%))))))))</f>
        <v>512460</v>
      </c>
      <c r="S201" s="139">
        <f>IF(AA201="국비100%",N201*0%,IF(AA201="시도비100%",N201*0%,IF(AA201="시군구비100%",N201*100%,IF(AA201="국비30%, 시도비70%",N201*0%,IF(AA201="국비30%, 시도비20%, 시군구비50%",N201*50%,IF(AA201="국비50%, 시도비50%",N201*0%,IF(AA201="시도비50%, 시군구비50%",N201*50%,IF(AA201="국비30%, 시도비35%, 시군구비35%",N201*35%))))))))</f>
        <v>512460</v>
      </c>
      <c r="T201" s="139">
        <f>IF(AA201="기타보조금",N201*100%,N201*0%)</f>
        <v>0</v>
      </c>
      <c r="U201" s="139">
        <f>SUM(Q201:T201)</f>
        <v>1024920</v>
      </c>
      <c r="V201" s="139">
        <f>IF(AA201="자부담",N201*100%,N201*0%)</f>
        <v>0</v>
      </c>
      <c r="W201" s="139">
        <f>IF(AA201="후원금",N201*100%,N201*0%)</f>
        <v>0</v>
      </c>
      <c r="X201" s="139">
        <f>IF(AA201="수익사업",N201*100%,N201*0%)</f>
        <v>0</v>
      </c>
      <c r="Y201" s="162">
        <f>SUM(U201:X201)</f>
        <v>1024920</v>
      </c>
      <c r="Z201" s="178" t="s">
        <v>320</v>
      </c>
      <c r="AA201" s="178" t="s">
        <v>63</v>
      </c>
      <c r="AB201" s="159" t="s">
        <v>13</v>
      </c>
      <c r="AC201" s="458" t="s">
        <v>320</v>
      </c>
    </row>
    <row r="202" spans="1:29" ht="20.100000000000001" customHeight="1" x14ac:dyDescent="0.15">
      <c r="A202" s="395"/>
      <c r="B202" s="395"/>
      <c r="C202" s="395"/>
      <c r="D202" s="14"/>
      <c r="E202" s="14"/>
      <c r="F202" s="14"/>
      <c r="G202" s="2" t="s">
        <v>261</v>
      </c>
      <c r="H202" s="444"/>
      <c r="I202" s="287"/>
      <c r="J202" s="288"/>
      <c r="K202" s="287"/>
      <c r="L202" s="541"/>
      <c r="M202" s="289"/>
      <c r="N202" s="445"/>
      <c r="O202" s="14"/>
      <c r="P202" s="466"/>
      <c r="Q202" s="139"/>
      <c r="R202" s="139"/>
      <c r="S202" s="139"/>
      <c r="T202" s="139"/>
      <c r="U202" s="139"/>
      <c r="V202" s="139"/>
      <c r="W202" s="139"/>
      <c r="X202" s="139"/>
      <c r="Y202" s="162"/>
      <c r="Z202" s="178" t="s">
        <v>320</v>
      </c>
      <c r="AA202" s="178" t="s">
        <v>63</v>
      </c>
      <c r="AB202" s="178" t="s">
        <v>13</v>
      </c>
      <c r="AC202" s="458" t="s">
        <v>320</v>
      </c>
    </row>
    <row r="203" spans="1:29" ht="20.100000000000001" customHeight="1" x14ac:dyDescent="0.15">
      <c r="A203" s="395"/>
      <c r="B203" s="395"/>
      <c r="C203" s="395"/>
      <c r="D203" s="14"/>
      <c r="E203" s="14"/>
      <c r="F203" s="14"/>
      <c r="G203" s="2" t="s">
        <v>564</v>
      </c>
      <c r="H203" s="743">
        <v>132600</v>
      </c>
      <c r="I203" s="67" t="s">
        <v>2</v>
      </c>
      <c r="J203" s="27">
        <v>12</v>
      </c>
      <c r="K203" s="67" t="s">
        <v>2</v>
      </c>
      <c r="L203" s="283">
        <v>1</v>
      </c>
      <c r="M203" s="28" t="s">
        <v>1</v>
      </c>
      <c r="N203" s="157">
        <f>SUM(H203*J203*L203)</f>
        <v>1591200</v>
      </c>
      <c r="O203" s="14"/>
      <c r="P203" s="466">
        <f>N203-O203</f>
        <v>1591200</v>
      </c>
      <c r="Q203" s="139">
        <f>IF(AA203="국비100%",N203*100%,IF(AA203="시도비100%",N203*0%,IF(AA203="시군구비100%",N203*0%,IF(AA203="국비30%, 시도비70%",N203*30%,IF(AA203="국비30%, 시도비20%, 시군구비50%",N203*30%,IF(AA203="국비50%, 시도비50%",N203*50%,IF(AA203="시도비50%, 시군구비50%",N203*0%,IF(AA203="국비30%, 시도비35%, 시군구비35%",N203*30%))))))))</f>
        <v>0</v>
      </c>
      <c r="R203" s="139">
        <f>IF(AA203="국비100%",N203*0%,IF(AA203="시도비100%",N203*100%,IF(AA203="시군구비100%",N203*0%,IF(AA203="국비30%, 시도비70%",N203*70%,IF(AA203="국비30%, 시도비20%, 시군구비50%",N203*20%,IF(AA203="국비50%, 시도비50%",N203*50%,IF(AA203="시도비50%, 시군구비50%",N203*50%,IF(AA203="국비30%, 시도비35%, 시군구비35%",N203*35%))))))))</f>
        <v>795600</v>
      </c>
      <c r="S203" s="139">
        <f>IF(AA203="국비100%",N203*0%,IF(AA203="시도비100%",N203*0%,IF(AA203="시군구비100%",N203*100%,IF(AA203="국비30%, 시도비70%",N203*0%,IF(AA203="국비30%, 시도비20%, 시군구비50%",N203*50%,IF(AA203="국비50%, 시도비50%",N203*0%,IF(AA203="시도비50%, 시군구비50%",N203*50%,IF(AA203="국비30%, 시도비35%, 시군구비35%",N203*35%))))))))</f>
        <v>795600</v>
      </c>
      <c r="T203" s="139">
        <f>IF(AA203="기타보조금",N203*100%,N203*0%)</f>
        <v>0</v>
      </c>
      <c r="U203" s="139">
        <f>SUM(Q203:T203)</f>
        <v>1591200</v>
      </c>
      <c r="V203" s="139">
        <f>IF(AA203="자부담",N203*100%,N203*0%)</f>
        <v>0</v>
      </c>
      <c r="W203" s="139">
        <f>IF(AA203="후원금",N203*100%,N203*0%)</f>
        <v>0</v>
      </c>
      <c r="X203" s="139">
        <f>IF(AA203="수익사업",N203*100%,N203*0%)</f>
        <v>0</v>
      </c>
      <c r="Y203" s="162">
        <f>SUM(U203:X203)</f>
        <v>1591200</v>
      </c>
      <c r="Z203" s="178" t="s">
        <v>320</v>
      </c>
      <c r="AA203" s="178" t="s">
        <v>63</v>
      </c>
      <c r="AB203" s="159" t="s">
        <v>13</v>
      </c>
      <c r="AC203" s="458" t="s">
        <v>320</v>
      </c>
    </row>
    <row r="204" spans="1:29" ht="20.100000000000001" customHeight="1" x14ac:dyDescent="0.15">
      <c r="A204" s="395"/>
      <c r="B204" s="395"/>
      <c r="C204" s="409" t="s">
        <v>244</v>
      </c>
      <c r="D204" s="13">
        <f>SUM(N205:N218)</f>
        <v>66130740</v>
      </c>
      <c r="E204" s="13">
        <v>52156130</v>
      </c>
      <c r="F204" s="13">
        <f>SUM(D204-E204)</f>
        <v>13974610</v>
      </c>
      <c r="G204" s="623"/>
      <c r="H204" s="320"/>
      <c r="I204" s="320"/>
      <c r="J204" s="320"/>
      <c r="K204" s="320"/>
      <c r="L204" s="320"/>
      <c r="M204" s="320"/>
      <c r="N204" s="627"/>
      <c r="O204" s="152">
        <f t="shared" ref="O204:Y204" si="64">SUM(O205:O218)</f>
        <v>0</v>
      </c>
      <c r="P204" s="152">
        <f t="shared" si="64"/>
        <v>66130740</v>
      </c>
      <c r="Q204" s="152">
        <f t="shared" si="64"/>
        <v>13591914</v>
      </c>
      <c r="R204" s="152">
        <f t="shared" si="64"/>
        <v>39701562</v>
      </c>
      <c r="S204" s="152">
        <f t="shared" si="64"/>
        <v>12667264</v>
      </c>
      <c r="T204" s="152">
        <f t="shared" si="64"/>
        <v>0</v>
      </c>
      <c r="U204" s="152">
        <f t="shared" si="64"/>
        <v>65960740</v>
      </c>
      <c r="V204" s="152">
        <f t="shared" si="64"/>
        <v>170000</v>
      </c>
      <c r="W204" s="152">
        <f t="shared" si="64"/>
        <v>0</v>
      </c>
      <c r="X204" s="152">
        <f t="shared" si="64"/>
        <v>0</v>
      </c>
      <c r="Y204" s="152">
        <f t="shared" si="64"/>
        <v>66130740</v>
      </c>
      <c r="Z204" s="179"/>
      <c r="AA204" s="179"/>
      <c r="AB204" s="163"/>
      <c r="AC204" s="458"/>
    </row>
    <row r="205" spans="1:29" ht="20.100000000000001" customHeight="1" x14ac:dyDescent="0.15">
      <c r="A205" s="395"/>
      <c r="B205" s="395"/>
      <c r="C205" s="406"/>
      <c r="D205" s="17"/>
      <c r="E205" s="17"/>
      <c r="F205" s="17"/>
      <c r="G205" s="8" t="s">
        <v>305</v>
      </c>
      <c r="H205" s="743">
        <f t="shared" ref="H205:H214" si="65">ROUNDUP(N205/J205,-1)</f>
        <v>189027360</v>
      </c>
      <c r="I205" s="78" t="s">
        <v>0</v>
      </c>
      <c r="J205" s="45">
        <v>8.3333333333333301E-2</v>
      </c>
      <c r="K205" s="78"/>
      <c r="L205" s="26"/>
      <c r="M205" s="28" t="s">
        <v>1</v>
      </c>
      <c r="N205" s="157">
        <v>15752280</v>
      </c>
      <c r="O205" s="14"/>
      <c r="P205" s="14">
        <f t="shared" ref="P205:P218" si="66">N205-O205</f>
        <v>15752280</v>
      </c>
      <c r="Q205" s="139">
        <f>IF(AA205="국비100%",N205*100%,IF(AA205="시도비100%",N205*0%,IF(AA205="시군구비100%",N205*0%,IF(AA205="국비30%, 시도비70%",N205*30%,IF(AA205="국비30%, 시도비20%, 시군구비50%",N205*30%,IF(AA205="국비50%, 시도비50%",N205*50%,IF(AA205="시도비50%, 시군구비50%",N205*0%,IF(AA205="국비30%, 시도비35%, 시군구비35%",N205*30%))))))))</f>
        <v>0</v>
      </c>
      <c r="R205" s="139">
        <f>IF(AA205="국비100%",N205*0%,IF(AA205="시도비100%",N205*100%,IF(AA205="시군구비100%",N205*0%,IF(AA205="국비30%, 시도비70%",N205*70%,IF(AA205="국비30%, 시도비20%, 시군구비50%",N205*20%,IF(AA205="국비50%, 시도비50%",N205*50%,IF(AA205="시도비50%, 시군구비50%",N205*50%,IF(AA205="국비30%, 시도비35%, 시군구비35%",N205*35%))))))))</f>
        <v>7876140</v>
      </c>
      <c r="S205" s="139">
        <f>IF(AA205="국비100%",N205*0%,IF(AA205="시도비100%",N205*0%,IF(AA205="시군구비100%",N205*100%,IF(AA205="국비30%, 시도비70%",N205*0%,IF(AA205="국비30%, 시도비20%, 시군구비50%",N205*50%,IF(AA205="국비50%, 시도비50%",N205*0%,IF(AA205="시도비50%, 시군구비50%",N205*50%,IF(AA205="국비30%, 시도비35%, 시군구비35%",N205*35%))))))))</f>
        <v>7876140</v>
      </c>
      <c r="T205" s="139">
        <f>IF(AA205="기타보조금",N205*100%,N205*0%)</f>
        <v>0</v>
      </c>
      <c r="U205" s="139">
        <f>SUM(Q205:T205)</f>
        <v>15752280</v>
      </c>
      <c r="V205" s="139">
        <f t="shared" ref="V205:V215" si="67">IF(AA205="자부담",N205*100%,N205*0%)</f>
        <v>0</v>
      </c>
      <c r="W205" s="139">
        <f>IF(AA205="후원금",N205*100%,N205*0%)</f>
        <v>0</v>
      </c>
      <c r="X205" s="139">
        <f>IF(AA205="수익사업",N205*100%,N205*0%)</f>
        <v>0</v>
      </c>
      <c r="Y205" s="162">
        <f t="shared" ref="Y205:Y218" si="68">SUM(U205:X205)</f>
        <v>15752280</v>
      </c>
      <c r="Z205" s="159" t="s">
        <v>62</v>
      </c>
      <c r="AA205" s="178" t="s">
        <v>63</v>
      </c>
      <c r="AB205" s="159" t="s">
        <v>12</v>
      </c>
      <c r="AC205" s="458" t="s">
        <v>664</v>
      </c>
    </row>
    <row r="206" spans="1:29" ht="20.100000000000001" customHeight="1" x14ac:dyDescent="0.15">
      <c r="A206" s="395"/>
      <c r="B206" s="395"/>
      <c r="C206" s="395"/>
      <c r="D206" s="14"/>
      <c r="E206" s="14"/>
      <c r="F206" s="14"/>
      <c r="G206" s="8"/>
      <c r="H206" s="743">
        <f t="shared" si="65"/>
        <v>1080000</v>
      </c>
      <c r="I206" s="45" t="s">
        <v>0</v>
      </c>
      <c r="J206" s="45">
        <v>8.3333333333333301E-2</v>
      </c>
      <c r="K206" s="45"/>
      <c r="L206" s="26"/>
      <c r="M206" s="28" t="s">
        <v>1</v>
      </c>
      <c r="N206" s="157">
        <v>90000</v>
      </c>
      <c r="O206" s="14"/>
      <c r="P206" s="139">
        <f t="shared" si="66"/>
        <v>90000</v>
      </c>
      <c r="Q206" s="139"/>
      <c r="R206" s="139"/>
      <c r="S206" s="139"/>
      <c r="T206" s="139"/>
      <c r="U206" s="139">
        <f>SUM(Q206:T206)</f>
        <v>0</v>
      </c>
      <c r="V206" s="139">
        <f t="shared" si="67"/>
        <v>90000</v>
      </c>
      <c r="W206" s="139"/>
      <c r="X206" s="139"/>
      <c r="Y206" s="101">
        <f t="shared" si="68"/>
        <v>90000</v>
      </c>
      <c r="Z206" s="178" t="s">
        <v>8</v>
      </c>
      <c r="AA206" s="178" t="s">
        <v>24</v>
      </c>
      <c r="AB206" s="169" t="s">
        <v>12</v>
      </c>
      <c r="AC206" s="458" t="s">
        <v>8</v>
      </c>
    </row>
    <row r="207" spans="1:29" ht="20.100000000000001" customHeight="1" x14ac:dyDescent="0.15">
      <c r="A207" s="395"/>
      <c r="B207" s="395"/>
      <c r="C207" s="395"/>
      <c r="D207" s="14"/>
      <c r="E207" s="14"/>
      <c r="F207" s="14"/>
      <c r="G207" s="8" t="s">
        <v>306</v>
      </c>
      <c r="H207" s="743">
        <f t="shared" si="65"/>
        <v>65667120</v>
      </c>
      <c r="I207" s="78" t="s">
        <v>0</v>
      </c>
      <c r="J207" s="45">
        <v>8.3333333333333301E-2</v>
      </c>
      <c r="K207" s="78"/>
      <c r="L207" s="26"/>
      <c r="M207" s="28" t="s">
        <v>1</v>
      </c>
      <c r="N207" s="157">
        <v>5472260</v>
      </c>
      <c r="O207" s="14"/>
      <c r="P207" s="14">
        <f t="shared" si="66"/>
        <v>5472260</v>
      </c>
      <c r="Q207" s="139">
        <f>IF(AA207="국비100%",N207*100%,IF(AA207="시도비100%",N207*0%,IF(AA207="시군구비100%",N207*0%,IF(AA207="국비30%, 시도비70%",N207*30%,IF(AA207="국비30%, 시도비20%, 시군구비50%",N207*30%,IF(AA207="국비50%, 시도비50%",N207*50%,IF(AA207="시도비50%, 시군구비50%",N207*0%,IF(AA207="국비30%, 시도비35%, 시군구비35%",N207*30%))))))))</f>
        <v>1641678</v>
      </c>
      <c r="R207" s="139">
        <f>IF(AA207="국비100%",N207*0%,IF(AA207="시도비100%",N207*100%,IF(AA207="시군구비100%",N207*0%,IF(AA207="국비30%, 시도비70%",N207*70%,IF(AA207="국비30%, 시도비20%, 시군구비50%",N207*20%,IF(AA207="국비50%, 시도비50%",N207*50%,IF(AA207="시도비50%, 시군구비50%",N207*50%,IF(AA207="국비30%, 시도비35%, 시군구비35%",N207*35%))))))))</f>
        <v>1094452</v>
      </c>
      <c r="S207" s="139">
        <f>IF(AA207="국비100%",N207*0%,IF(AA207="시도비100%",N207*0%,IF(AA207="시군구비100%",N207*100%,IF(AA207="국비30%, 시도비70%",N207*0%,IF(AA207="국비30%, 시도비20%, 시군구비50%",N207*50%,IF(AA207="국비50%, 시도비50%",N207*0%,IF(AA207="시도비50%, 시군구비50%",N207*50%,IF(AA207="국비30%, 시도비35%, 시군구비35%",N207*35%))))))))</f>
        <v>2736130</v>
      </c>
      <c r="T207" s="139">
        <f>IF(AA207="기타보조금",N207*100%,N207*0%)</f>
        <v>0</v>
      </c>
      <c r="U207" s="139">
        <f>SUM(Q207:T207)</f>
        <v>5472260</v>
      </c>
      <c r="V207" s="139">
        <f t="shared" si="67"/>
        <v>0</v>
      </c>
      <c r="W207" s="139">
        <f>IF(AA207="후원금",N207*100%,N207*0%)</f>
        <v>0</v>
      </c>
      <c r="X207" s="139">
        <f>IF(AA207="수익사업",N207*100%,N207*0%)</f>
        <v>0</v>
      </c>
      <c r="Y207" s="162">
        <f t="shared" si="68"/>
        <v>5472260</v>
      </c>
      <c r="Z207" s="159" t="s">
        <v>269</v>
      </c>
      <c r="AA207" s="178" t="s">
        <v>90</v>
      </c>
      <c r="AB207" s="159" t="s">
        <v>12</v>
      </c>
      <c r="AC207" s="458" t="s">
        <v>664</v>
      </c>
    </row>
    <row r="208" spans="1:29" ht="20.100000000000001" customHeight="1" x14ac:dyDescent="0.15">
      <c r="A208" s="395"/>
      <c r="B208" s="395"/>
      <c r="C208" s="395"/>
      <c r="D208" s="14"/>
      <c r="E208" s="14"/>
      <c r="F208" s="14"/>
      <c r="G208" s="8" t="s">
        <v>299</v>
      </c>
      <c r="H208" s="743">
        <f t="shared" si="65"/>
        <v>181808760</v>
      </c>
      <c r="I208" s="45" t="s">
        <v>0</v>
      </c>
      <c r="J208" s="45">
        <v>8.3333333333333301E-2</v>
      </c>
      <c r="K208" s="45"/>
      <c r="L208" s="26"/>
      <c r="M208" s="28" t="s">
        <v>1</v>
      </c>
      <c r="N208" s="570">
        <v>15150730</v>
      </c>
      <c r="O208" s="14"/>
      <c r="P208" s="466">
        <f t="shared" si="66"/>
        <v>15150730</v>
      </c>
      <c r="Q208" s="139">
        <f>IF(AA208="국비100%",N208*100%,IF(AA208="시도비100%",N208*0%,IF(AA208="시군구비100%",N208*0%,IF(AA208="국비30%, 시도비70%",N208*30%,IF(AA208="국비30%, 시도비20%, 시군구비50%",N208*30%,IF(AA208="국비50%, 시도비50%",N208*50%,IF(AA208="시도비50%, 시군구비50%",N208*0%,IF(AA208="국비30%, 시도비35%, 시군구비35%",N208*30%))))))))</f>
        <v>4545219</v>
      </c>
      <c r="R208" s="139">
        <f>IF(AA208="국비100%",N208*0%,IF(AA208="시도비100%",N208*100%,IF(AA208="시군구비100%",N208*0%,IF(AA208="국비30%, 시도비70%",N208*70%,IF(AA208="국비30%, 시도비20%, 시군구비50%",N208*20%,IF(AA208="국비50%, 시도비50%",N208*50%,IF(AA208="시도비50%, 시군구비50%",N208*50%,IF(AA208="국비30%, 시도비35%, 시군구비35%",N208*35%))))))))</f>
        <v>10605511</v>
      </c>
      <c r="S208" s="139">
        <f>IF(AA208="국비100%",N208*0%,IF(AA208="시도비100%",N208*0%,IF(AA208="시군구비100%",N208*100%,IF(AA208="국비30%, 시도비70%",N208*0%,IF(AA208="국비30%, 시도비20%, 시군구비50%",N208*50%,IF(AA208="국비50%, 시도비50%",N208*0%,IF(AA208="시도비50%, 시군구비50%",N208*50%,IF(AA208="국비30%, 시도비35%, 시군구비35%",N208*35%))))))))</f>
        <v>0</v>
      </c>
      <c r="T208" s="139">
        <f>IF(AA208="기타보조금",N208*100%,N208*0%)</f>
        <v>0</v>
      </c>
      <c r="U208" s="139">
        <f>SUM(Q208:T208)</f>
        <v>15150730</v>
      </c>
      <c r="V208" s="139">
        <f t="shared" si="67"/>
        <v>0</v>
      </c>
      <c r="W208" s="139">
        <f>IF(AA208="후원금",N208*100%,N208*0%)</f>
        <v>0</v>
      </c>
      <c r="X208" s="139">
        <f>IF(AA208="수익사업",N208*100%,N208*0%)</f>
        <v>0</v>
      </c>
      <c r="Y208" s="162">
        <f t="shared" si="68"/>
        <v>15150730</v>
      </c>
      <c r="Z208" s="178" t="s">
        <v>79</v>
      </c>
      <c r="AA208" s="159" t="s">
        <v>49</v>
      </c>
      <c r="AB208" s="159" t="s">
        <v>12</v>
      </c>
      <c r="AC208" s="458" t="s">
        <v>665</v>
      </c>
    </row>
    <row r="209" spans="1:29" ht="20.100000000000001" customHeight="1" x14ac:dyDescent="0.15">
      <c r="A209" s="395"/>
      <c r="B209" s="395"/>
      <c r="C209" s="395"/>
      <c r="D209" s="14"/>
      <c r="E209" s="14"/>
      <c r="F209" s="14"/>
      <c r="G209" s="8"/>
      <c r="H209" s="743">
        <f t="shared" si="65"/>
        <v>960000</v>
      </c>
      <c r="I209" s="45" t="s">
        <v>0</v>
      </c>
      <c r="J209" s="45">
        <v>8.3333333333333301E-2</v>
      </c>
      <c r="K209" s="45"/>
      <c r="L209" s="26"/>
      <c r="M209" s="28" t="s">
        <v>1</v>
      </c>
      <c r="N209" s="157">
        <v>80000</v>
      </c>
      <c r="O209" s="14"/>
      <c r="P209" s="139">
        <f t="shared" si="66"/>
        <v>80000</v>
      </c>
      <c r="Q209" s="139"/>
      <c r="R209" s="139"/>
      <c r="S209" s="139"/>
      <c r="T209" s="139"/>
      <c r="U209" s="139"/>
      <c r="V209" s="139">
        <f t="shared" si="67"/>
        <v>80000</v>
      </c>
      <c r="W209" s="139"/>
      <c r="X209" s="139"/>
      <c r="Y209" s="101">
        <f t="shared" si="68"/>
        <v>80000</v>
      </c>
      <c r="Z209" s="178" t="s">
        <v>8</v>
      </c>
      <c r="AA209" s="178" t="s">
        <v>24</v>
      </c>
      <c r="AB209" s="169" t="s">
        <v>12</v>
      </c>
      <c r="AC209" s="458" t="s">
        <v>8</v>
      </c>
    </row>
    <row r="210" spans="1:29" ht="20.100000000000001" customHeight="1" x14ac:dyDescent="0.15">
      <c r="A210" s="395"/>
      <c r="B210" s="395"/>
      <c r="C210" s="395"/>
      <c r="D210" s="14"/>
      <c r="E210" s="14"/>
      <c r="F210" s="14"/>
      <c r="G210" s="8" t="s">
        <v>300</v>
      </c>
      <c r="H210" s="743">
        <f t="shared" si="65"/>
        <v>29443680</v>
      </c>
      <c r="I210" s="45" t="s">
        <v>0</v>
      </c>
      <c r="J210" s="45">
        <v>8.3333333333333301E-2</v>
      </c>
      <c r="K210" s="45"/>
      <c r="L210" s="26"/>
      <c r="M210" s="28" t="s">
        <v>1</v>
      </c>
      <c r="N210" s="570">
        <v>2453640</v>
      </c>
      <c r="O210" s="14"/>
      <c r="P210" s="466">
        <f t="shared" si="66"/>
        <v>2453640</v>
      </c>
      <c r="Q210" s="139">
        <f>IF(AA210="국비100%",N210*100%,IF(AA210="시도비100%",N210*0%,IF(AA210="시군구비100%",N210*0%,IF(AA210="국비30%, 시도비70%",N210*30%,IF(AA210="국비30%, 시도비20%, 시군구비50%",N210*30%,IF(AA210="국비50%, 시도비50%",N210*50%,IF(AA210="시도비50%, 시군구비50%",N210*0%,IF(AA210="국비30%, 시도비35%, 시군구비35%",N210*30%))))))))</f>
        <v>736092</v>
      </c>
      <c r="R210" s="139">
        <f>IF(AA210="국비100%",N210*0%,IF(AA210="시도비100%",N210*100%,IF(AA210="시군구비100%",N210*0%,IF(AA210="국비30%, 시도비70%",N210*70%,IF(AA210="국비30%, 시도비20%, 시군구비50%",N210*20%,IF(AA210="국비50%, 시도비50%",N210*50%,IF(AA210="시도비50%, 시군구비50%",N210*50%,IF(AA210="국비30%, 시도비35%, 시군구비35%",N210*35%))))))))</f>
        <v>1717548</v>
      </c>
      <c r="S210" s="139">
        <f>IF(AA210="국비100%",N210*0%,IF(AA210="시도비100%",N210*0%,IF(AA210="시군구비100%",N210*100%,IF(AA210="국비30%, 시도비70%",N210*0%,IF(AA210="국비30%, 시도비20%, 시군구비50%",N210*50%,IF(AA210="국비50%, 시도비50%",N210*0%,IF(AA210="시도비50%, 시군구비50%",N210*50%,IF(AA210="국비30%, 시도비35%, 시군구비35%",N210*35%))))))))</f>
        <v>0</v>
      </c>
      <c r="T210" s="139">
        <f t="shared" ref="T210:T215" si="69">IF(AA210="기타보조금",N210*100%,N210*0%)</f>
        <v>0</v>
      </c>
      <c r="U210" s="139">
        <f t="shared" ref="U210:U218" si="70">SUM(Q210:T210)</f>
        <v>2453640</v>
      </c>
      <c r="V210" s="139">
        <f t="shared" si="67"/>
        <v>0</v>
      </c>
      <c r="W210" s="139">
        <f t="shared" ref="W210:W215" si="71">IF(AA210="후원금",N210*100%,N210*0%)</f>
        <v>0</v>
      </c>
      <c r="X210" s="139">
        <f t="shared" ref="X210:X215" si="72">IF(AA210="수익사업",N210*100%,N210*0%)</f>
        <v>0</v>
      </c>
      <c r="Y210" s="162">
        <f t="shared" si="68"/>
        <v>2453640</v>
      </c>
      <c r="Z210" s="178" t="s">
        <v>105</v>
      </c>
      <c r="AA210" s="159" t="s">
        <v>49</v>
      </c>
      <c r="AB210" s="159" t="s">
        <v>12</v>
      </c>
      <c r="AC210" s="458" t="s">
        <v>665</v>
      </c>
    </row>
    <row r="211" spans="1:29" ht="20.100000000000001" customHeight="1" x14ac:dyDescent="0.15">
      <c r="A211" s="395"/>
      <c r="B211" s="395"/>
      <c r="C211" s="395"/>
      <c r="D211" s="14"/>
      <c r="E211" s="14"/>
      <c r="F211" s="14"/>
      <c r="G211" s="8" t="s">
        <v>287</v>
      </c>
      <c r="H211" s="743">
        <f t="shared" si="65"/>
        <v>29580240</v>
      </c>
      <c r="I211" s="78" t="s">
        <v>0</v>
      </c>
      <c r="J211" s="45">
        <v>8.3333333333333301E-2</v>
      </c>
      <c r="K211" s="78"/>
      <c r="L211" s="26"/>
      <c r="M211" s="28" t="s">
        <v>1</v>
      </c>
      <c r="N211" s="157">
        <v>2465020</v>
      </c>
      <c r="O211" s="14"/>
      <c r="P211" s="466">
        <f t="shared" si="66"/>
        <v>2465020</v>
      </c>
      <c r="Q211" s="139">
        <f>IF(AA211="국비100%",N211*100%,IF(AA211="시도비100%",N211*0%,IF(AA211="시군구비100%",N211*0%,IF(AA211="국비30%, 시도비70%",N211*30%,IF(AA211="국비50%, 시도비50%",N211*50%,IF(AA211="시도비50%, 시군구비50%",N211*0%,IF(AA211="국비30%, 시도비35%, 시군구비35%",N211*30%)))))))</f>
        <v>739506</v>
      </c>
      <c r="R211" s="139">
        <f>IF(AA211="국비100%",N211*0%,IF(AA211="시도비100%",N211*100%,IF(AA211="시군구비100%",N211*0%,IF(AA211="국비30%, 시도비70%",N211*70%,IF(AA211="국비50%, 시도비50%",N211*50%,IF(AA211="시도비50%, 시군구비50%",N211*50%,IF(AA211="국비30%, 시도비35%, 시군구비35%",N211*35%)))))))</f>
        <v>1725514</v>
      </c>
      <c r="S211" s="139">
        <f>IF(AA211="국비100%",N211*0%,IF(AA211="시도비100%",N211*0%,IF(AA211="시군구비100%",N211*100%,IF(AA211="국비30%, 시도비70%",N211*0%,IF(AA211="국비50%, 시도비50%",N211*0%,IF(AA211="시도비50%, 시군구비50%",N211*50%,IF(AA211="국비30%, 시도비35%, 시군구비35%",N211*35%)))))))</f>
        <v>0</v>
      </c>
      <c r="T211" s="139">
        <f t="shared" si="69"/>
        <v>0</v>
      </c>
      <c r="U211" s="139">
        <f t="shared" si="70"/>
        <v>2465020</v>
      </c>
      <c r="V211" s="139">
        <f t="shared" si="67"/>
        <v>0</v>
      </c>
      <c r="W211" s="139">
        <f t="shared" si="71"/>
        <v>0</v>
      </c>
      <c r="X211" s="139">
        <f t="shared" si="72"/>
        <v>0</v>
      </c>
      <c r="Y211" s="520">
        <f t="shared" si="68"/>
        <v>2465020</v>
      </c>
      <c r="Z211" s="159" t="s">
        <v>51</v>
      </c>
      <c r="AA211" s="159" t="s">
        <v>49</v>
      </c>
      <c r="AB211" s="159" t="s">
        <v>12</v>
      </c>
      <c r="AC211" s="458" t="s">
        <v>666</v>
      </c>
    </row>
    <row r="212" spans="1:29" ht="20.100000000000001" customHeight="1" x14ac:dyDescent="0.15">
      <c r="A212" s="395"/>
      <c r="B212" s="395"/>
      <c r="C212" s="395"/>
      <c r="D212" s="14"/>
      <c r="E212" s="14"/>
      <c r="F212" s="14"/>
      <c r="G212" s="8" t="s">
        <v>288</v>
      </c>
      <c r="H212" s="743">
        <f t="shared" si="65"/>
        <v>26596920</v>
      </c>
      <c r="I212" s="78" t="s">
        <v>0</v>
      </c>
      <c r="J212" s="45">
        <v>8.3333333333333301E-2</v>
      </c>
      <c r="K212" s="78"/>
      <c r="L212" s="26"/>
      <c r="M212" s="28" t="s">
        <v>1</v>
      </c>
      <c r="N212" s="141">
        <v>2216410</v>
      </c>
      <c r="O212" s="139"/>
      <c r="P212" s="466">
        <f t="shared" si="66"/>
        <v>2216410</v>
      </c>
      <c r="Q212" s="139">
        <f>IF(AA212="국비100%",N212*100%,IF(AA212="시도비100%",N212*0%,IF(AA212="시군구비100%",N212*0%,IF(AA212="국비30%, 시도비70%",N212*30%,IF(AA212="국비50%, 시도비50%",N212*50%,IF(AA212="시도비50%, 시군구비50%",N212*0%,IF(AA212="국비30%, 시도비35%, 시군구비35%",N212*30%)))))))</f>
        <v>664923</v>
      </c>
      <c r="R212" s="139">
        <f>IF(AA212="국비100%",N212*0%,IF(AA212="시도비100%",N212*100%,IF(AA212="시군구비100%",N212*0%,IF(AA212="국비30%, 시도비70%",N212*70%,IF(AA212="국비50%, 시도비50%",N212*50%,IF(AA212="시도비50%, 시군구비50%",N212*50%,IF(AA212="국비30%, 시도비35%, 시군구비35%",N212*35%)))))))</f>
        <v>1551487</v>
      </c>
      <c r="S212" s="139">
        <f>IF(AA212="국비100%",N212*0%,IF(AA212="시도비100%",N212*0%,IF(AA212="시군구비100%",N212*100%,IF(AA212="국비30%, 시도비70%",N212*0%,IF(AA212="국비50%, 시도비50%",N212*0%,IF(AA212="시도비50%, 시군구비50%",N212*50%,IF(AA212="국비30%, 시도비35%, 시군구비35%",N212*35%)))))))</f>
        <v>0</v>
      </c>
      <c r="T212" s="139">
        <f t="shared" si="69"/>
        <v>0</v>
      </c>
      <c r="U212" s="139">
        <f t="shared" si="70"/>
        <v>2216410</v>
      </c>
      <c r="V212" s="139">
        <f t="shared" si="67"/>
        <v>0</v>
      </c>
      <c r="W212" s="139">
        <f t="shared" si="71"/>
        <v>0</v>
      </c>
      <c r="X212" s="139">
        <f t="shared" si="72"/>
        <v>0</v>
      </c>
      <c r="Y212" s="520">
        <f t="shared" si="68"/>
        <v>2216410</v>
      </c>
      <c r="Z212" s="159" t="s">
        <v>40</v>
      </c>
      <c r="AA212" s="159" t="s">
        <v>49</v>
      </c>
      <c r="AB212" s="159" t="s">
        <v>12</v>
      </c>
      <c r="AC212" s="458" t="s">
        <v>666</v>
      </c>
    </row>
    <row r="213" spans="1:29" ht="20.100000000000001" customHeight="1" x14ac:dyDescent="0.15">
      <c r="A213" s="395"/>
      <c r="B213" s="395"/>
      <c r="C213" s="395"/>
      <c r="D213" s="14"/>
      <c r="E213" s="14"/>
      <c r="F213" s="14"/>
      <c r="G213" s="8" t="s">
        <v>289</v>
      </c>
      <c r="H213" s="743">
        <f t="shared" si="65"/>
        <v>58818480</v>
      </c>
      <c r="I213" s="78" t="s">
        <v>0</v>
      </c>
      <c r="J213" s="45">
        <v>8.3333333333333301E-2</v>
      </c>
      <c r="K213" s="78"/>
      <c r="L213" s="26"/>
      <c r="M213" s="28" t="s">
        <v>1</v>
      </c>
      <c r="N213" s="141">
        <v>4901540</v>
      </c>
      <c r="O213" s="139"/>
      <c r="P213" s="466">
        <f t="shared" si="66"/>
        <v>4901540</v>
      </c>
      <c r="Q213" s="139">
        <f>IF(AA213="국비100%",N213*100%,IF(AA213="시도비100%",N213*0%,IF(AA213="시군구비100%",N213*0%,IF(AA213="국비30%, 시도비70%",N213*30%,IF(AA213="국비50%, 시도비50%",N213*50%,IF(AA213="시도비50%, 시군구비50%",N213*0%,IF(AA213="국비30%, 시도비35%, 시군구비35%",N213*30%)))))))</f>
        <v>1470462</v>
      </c>
      <c r="R213" s="139">
        <f>IF(AA213="국비100%",N213*0%,IF(AA213="시도비100%",N213*100%,IF(AA213="시군구비100%",N213*0%,IF(AA213="국비30%, 시도비70%",N213*70%,IF(AA213="국비50%, 시도비50%",N213*50%,IF(AA213="시도비50%, 시군구비50%",N213*50%,IF(AA213="국비30%, 시도비35%, 시군구비35%",N213*35%)))))))</f>
        <v>3431078</v>
      </c>
      <c r="S213" s="139">
        <f>IF(AA213="국비100%",N213*0%,IF(AA213="시도비100%",N213*0%,IF(AA213="시군구비100%",N213*100%,IF(AA213="국비30%, 시도비70%",N213*0%,IF(AA213="국비50%, 시도비50%",N213*0%,IF(AA213="시도비50%, 시군구비50%",N213*50%,IF(AA213="국비30%, 시도비35%, 시군구비35%",N213*35%)))))))</f>
        <v>0</v>
      </c>
      <c r="T213" s="139">
        <f t="shared" si="69"/>
        <v>0</v>
      </c>
      <c r="U213" s="139">
        <f t="shared" si="70"/>
        <v>4901540</v>
      </c>
      <c r="V213" s="139">
        <f t="shared" si="67"/>
        <v>0</v>
      </c>
      <c r="W213" s="139">
        <f t="shared" si="71"/>
        <v>0</v>
      </c>
      <c r="X213" s="139">
        <f t="shared" si="72"/>
        <v>0</v>
      </c>
      <c r="Y213" s="520">
        <f t="shared" si="68"/>
        <v>4901540</v>
      </c>
      <c r="Z213" s="159" t="s">
        <v>52</v>
      </c>
      <c r="AA213" s="159" t="s">
        <v>49</v>
      </c>
      <c r="AB213" s="159" t="s">
        <v>12</v>
      </c>
      <c r="AC213" s="458" t="s">
        <v>666</v>
      </c>
    </row>
    <row r="214" spans="1:29" ht="20.100000000000001" customHeight="1" x14ac:dyDescent="0.15">
      <c r="A214" s="395"/>
      <c r="B214" s="395"/>
      <c r="C214" s="395"/>
      <c r="D214" s="14"/>
      <c r="E214" s="14"/>
      <c r="F214" s="14"/>
      <c r="G214" s="8" t="s">
        <v>290</v>
      </c>
      <c r="H214" s="743">
        <f t="shared" si="65"/>
        <v>24836640</v>
      </c>
      <c r="I214" s="78" t="s">
        <v>0</v>
      </c>
      <c r="J214" s="45">
        <v>8.3333333333333301E-2</v>
      </c>
      <c r="K214" s="78"/>
      <c r="L214" s="26"/>
      <c r="M214" s="28" t="s">
        <v>1</v>
      </c>
      <c r="N214" s="141">
        <v>2069720</v>
      </c>
      <c r="O214" s="139"/>
      <c r="P214" s="466">
        <f t="shared" si="66"/>
        <v>2069720</v>
      </c>
      <c r="Q214" s="139">
        <f>IF(AA214="국비100%",N214*100%,IF(AA214="시도비100%",N214*0%,IF(AA214="시군구비100%",N214*0%,IF(AA214="국비30%, 시도비70%",N214*30%,IF(AA214="국비50%, 시도비50%",N214*50%,IF(AA214="시도비50%, 시군구비50%",N214*0%,IF(AA214="국비30%, 시도비35%, 시군구비35%",N214*30%)))))))</f>
        <v>620916</v>
      </c>
      <c r="R214" s="139">
        <f>IF(AA214="국비100%",N214*0%,IF(AA214="시도비100%",N214*100%,IF(AA214="시군구비100%",N214*0%,IF(AA214="국비30%, 시도비70%",N214*70%,IF(AA214="국비50%, 시도비50%",N214*50%,IF(AA214="시도비50%, 시군구비50%",N214*50%,IF(AA214="국비30%, 시도비35%, 시군구비35%",N214*35%)))))))</f>
        <v>1448804</v>
      </c>
      <c r="S214" s="139">
        <f>IF(AA214="국비100%",N214*0%,IF(AA214="시도비100%",N214*0%,IF(AA214="시군구비100%",N214*100%,IF(AA214="국비30%, 시도비70%",N214*0%,IF(AA214="국비50%, 시도비50%",N214*0%,IF(AA214="시도비50%, 시군구비50%",N214*50%,IF(AA214="국비30%, 시도비35%, 시군구비35%",N214*35%)))))))</f>
        <v>0</v>
      </c>
      <c r="T214" s="139">
        <f t="shared" si="69"/>
        <v>0</v>
      </c>
      <c r="U214" s="139">
        <f t="shared" si="70"/>
        <v>2069720</v>
      </c>
      <c r="V214" s="139">
        <f t="shared" si="67"/>
        <v>0</v>
      </c>
      <c r="W214" s="139">
        <f t="shared" si="71"/>
        <v>0</v>
      </c>
      <c r="X214" s="139">
        <f t="shared" si="72"/>
        <v>0</v>
      </c>
      <c r="Y214" s="520">
        <f t="shared" si="68"/>
        <v>2069720</v>
      </c>
      <c r="Z214" s="159" t="s">
        <v>53</v>
      </c>
      <c r="AA214" s="159" t="s">
        <v>49</v>
      </c>
      <c r="AB214" s="159" t="s">
        <v>12</v>
      </c>
      <c r="AC214" s="458" t="s">
        <v>666</v>
      </c>
    </row>
    <row r="215" spans="1:29" ht="20.100000000000001" customHeight="1" x14ac:dyDescent="0.15">
      <c r="A215" s="395"/>
      <c r="B215" s="395"/>
      <c r="C215" s="395"/>
      <c r="D215" s="14"/>
      <c r="E215" s="14"/>
      <c r="F215" s="14"/>
      <c r="G215" s="8" t="s">
        <v>291</v>
      </c>
      <c r="H215" s="743">
        <v>97436580</v>
      </c>
      <c r="I215" s="78" t="s">
        <v>0</v>
      </c>
      <c r="J215" s="45">
        <v>8.3333333333333329E-2</v>
      </c>
      <c r="K215" s="78"/>
      <c r="L215" s="26"/>
      <c r="M215" s="28" t="s">
        <v>1</v>
      </c>
      <c r="N215" s="141">
        <f>ROUNDUP(H215*J215, -1)</f>
        <v>8119720</v>
      </c>
      <c r="O215" s="139"/>
      <c r="P215" s="466">
        <f t="shared" si="66"/>
        <v>8119720</v>
      </c>
      <c r="Q215" s="139">
        <f>IF(AA215="국비100%",N215*100%,IF(AA215="시도비100%",N215*0%,IF(AA215="시군구비100%",N215*0%,IF(AA215="국비30%, 시도비70%",N215*30%,IF(AA215="국비50%, 시도비50%",N215*50%,IF(AA215="시도비50%, 시군구비50%",N215*0%,IF(AA215="국비30%, 시도비35%, 시군구비35%",N215*30%)))))))</f>
        <v>2435916</v>
      </c>
      <c r="R215" s="139">
        <f>IF(AA215="국비100%",N215*0%,IF(AA215="시도비100%",N215*100%,IF(AA215="시군구비100%",N215*0%,IF(AA215="국비30%, 시도비70%",N215*70%,IF(AA215="국비50%, 시도비50%",N215*50%,IF(AA215="시도비50%, 시군구비50%",N215*50%,IF(AA215="국비30%, 시도비35%, 시군구비35%",N215*35%)))))))</f>
        <v>5683804</v>
      </c>
      <c r="S215" s="139">
        <f>IF(AA215="국비100%",N215*0%,IF(AA215="시도비100%",N215*0%,IF(AA215="시군구비100%",N215*100%,IF(AA215="국비30%, 시도비70%",N215*0%,IF(AA215="국비50%, 시도비50%",N215*0%,IF(AA215="시도비50%, 시군구비50%",N215*50%,IF(AA215="국비30%, 시도비35%, 시군구비35%",N215*35%)))))))</f>
        <v>0</v>
      </c>
      <c r="T215" s="139">
        <f t="shared" si="69"/>
        <v>0</v>
      </c>
      <c r="U215" s="139">
        <f t="shared" si="70"/>
        <v>8119720</v>
      </c>
      <c r="V215" s="139">
        <f t="shared" si="67"/>
        <v>0</v>
      </c>
      <c r="W215" s="139">
        <f t="shared" si="71"/>
        <v>0</v>
      </c>
      <c r="X215" s="139">
        <f t="shared" si="72"/>
        <v>0</v>
      </c>
      <c r="Y215" s="529">
        <f t="shared" si="68"/>
        <v>8119720</v>
      </c>
      <c r="Z215" s="159" t="s">
        <v>50</v>
      </c>
      <c r="AA215" s="159" t="s">
        <v>49</v>
      </c>
      <c r="AB215" s="159" t="s">
        <v>12</v>
      </c>
      <c r="AC215" s="458" t="s">
        <v>666</v>
      </c>
    </row>
    <row r="216" spans="1:29" ht="20.100000000000001" customHeight="1" x14ac:dyDescent="0.15">
      <c r="A216" s="395"/>
      <c r="B216" s="395"/>
      <c r="C216" s="395"/>
      <c r="D216" s="14"/>
      <c r="E216" s="14"/>
      <c r="F216" s="14"/>
      <c r="G216" s="8" t="s">
        <v>313</v>
      </c>
      <c r="H216" s="743">
        <f>ROUNDUP(N216/J216,-1)</f>
        <v>29488080</v>
      </c>
      <c r="I216" s="78" t="s">
        <v>0</v>
      </c>
      <c r="J216" s="45">
        <v>8.3333333333333301E-2</v>
      </c>
      <c r="K216" s="78"/>
      <c r="L216" s="26"/>
      <c r="M216" s="28" t="s">
        <v>1</v>
      </c>
      <c r="N216" s="157">
        <v>2457340</v>
      </c>
      <c r="O216" s="157"/>
      <c r="P216" s="466">
        <f t="shared" si="66"/>
        <v>2457340</v>
      </c>
      <c r="Q216" s="139">
        <f>SUM(N216*30%)</f>
        <v>737202</v>
      </c>
      <c r="R216" s="139">
        <f>SUM(N216*35%)</f>
        <v>860069</v>
      </c>
      <c r="S216" s="139">
        <f>SUM(N216*35%)</f>
        <v>860069</v>
      </c>
      <c r="T216" s="139"/>
      <c r="U216" s="139">
        <f t="shared" si="70"/>
        <v>2457340</v>
      </c>
      <c r="V216" s="139"/>
      <c r="W216" s="139"/>
      <c r="X216" s="139"/>
      <c r="Y216" s="101">
        <f t="shared" si="68"/>
        <v>2457340</v>
      </c>
      <c r="Z216" s="178" t="s">
        <v>55</v>
      </c>
      <c r="AA216" s="178" t="s">
        <v>57</v>
      </c>
      <c r="AB216" s="178" t="s">
        <v>13</v>
      </c>
      <c r="AC216" s="458" t="s">
        <v>55</v>
      </c>
    </row>
    <row r="217" spans="1:29" ht="20.100000000000001" customHeight="1" x14ac:dyDescent="0.15">
      <c r="A217" s="395"/>
      <c r="B217" s="395"/>
      <c r="C217" s="395"/>
      <c r="D217" s="14"/>
      <c r="E217" s="14"/>
      <c r="F217" s="14"/>
      <c r="G217" s="8" t="s">
        <v>316</v>
      </c>
      <c r="H217" s="743">
        <f>ROUNDUP(N217/J217,-1)</f>
        <v>30146760</v>
      </c>
      <c r="I217" s="78" t="s">
        <v>0</v>
      </c>
      <c r="J217" s="45">
        <v>8.3333333333333301E-2</v>
      </c>
      <c r="K217" s="78"/>
      <c r="L217" s="26"/>
      <c r="M217" s="28" t="s">
        <v>1</v>
      </c>
      <c r="N217" s="157">
        <v>2512230</v>
      </c>
      <c r="O217" s="157"/>
      <c r="P217" s="466">
        <f t="shared" si="66"/>
        <v>2512230</v>
      </c>
      <c r="Q217" s="139">
        <f>IF(AA217="국비100%",N217*100%,IF(AA217="시도비100%",N217*0%,IF(AA217="시군구비100%",N217*0%,IF(AA217="국비30%, 시도비70%",N217*30%,IF(AA217="국비50%, 시도비50%",N217*50%,IF(AA217="시도비50%, 시군구비50%",N217*0%,IF(AA217="국비30%, 시도비35%, 시군구비35%",N217*30%)))))))</f>
        <v>0</v>
      </c>
      <c r="R217" s="139">
        <f>IF(AA217="국비100%",N217*0%,IF(AA217="시도비100%",N217*100%,IF(AA217="시군구비100%",N217*0%,IF(AA217="국비30%, 시도비70%",N217*70%,IF(AA217="국비50%, 시도비50%",N217*50%,IF(AA217="시도비50%, 시군구비50%",N217*50%,IF(AA217="국비30%, 시도비35%, 시군구비35%",N217*35%)))))))</f>
        <v>2512230</v>
      </c>
      <c r="S217" s="139">
        <f>IF(AA217="국비100%",N217*0%,IF(AA217="시도비100%",N217*0%,IF(AA217="시군구비100%",N217*100%,IF(AA217="국비30%, 시도비70%",N217*0%,IF(AA217="국비50%, 시도비50%",N217*0%,IF(AA217="시도비50%, 시군구비50%",N217*50%,IF(AA217="국비30%, 시도비35%, 시군구비35%",N217*35%)))))))</f>
        <v>0</v>
      </c>
      <c r="T217" s="139">
        <f>IF(AA217="기타보조금",N217*100%,N217*0%)</f>
        <v>0</v>
      </c>
      <c r="U217" s="139">
        <f t="shared" si="70"/>
        <v>2512230</v>
      </c>
      <c r="V217" s="139">
        <f>IF(AA217="자부담",N217*100%,N217*0%)</f>
        <v>0</v>
      </c>
      <c r="W217" s="139">
        <f>IF(AA217="후원금",N217*100%,N217*0%)</f>
        <v>0</v>
      </c>
      <c r="X217" s="139">
        <f>IF(AA217="수익사업",N217*100%,N217*0%)</f>
        <v>0</v>
      </c>
      <c r="Y217" s="101">
        <f t="shared" si="68"/>
        <v>2512230</v>
      </c>
      <c r="Z217" s="178" t="s">
        <v>186</v>
      </c>
      <c r="AA217" s="178" t="s">
        <v>46</v>
      </c>
      <c r="AB217" s="178" t="s">
        <v>13</v>
      </c>
      <c r="AC217" s="458" t="s">
        <v>186</v>
      </c>
    </row>
    <row r="218" spans="1:29" ht="20.100000000000001" customHeight="1" x14ac:dyDescent="0.15">
      <c r="A218" s="395"/>
      <c r="B218" s="395"/>
      <c r="C218" s="395"/>
      <c r="D218" s="14"/>
      <c r="E218" s="14"/>
      <c r="F218" s="14"/>
      <c r="G218" s="8" t="s">
        <v>317</v>
      </c>
      <c r="H218" s="743">
        <f>ROUNDUP(N218/J218,-1)</f>
        <v>28678200</v>
      </c>
      <c r="I218" s="78" t="s">
        <v>0</v>
      </c>
      <c r="J218" s="45">
        <v>8.3333333333333301E-2</v>
      </c>
      <c r="K218" s="78"/>
      <c r="L218" s="26"/>
      <c r="M218" s="28" t="s">
        <v>1</v>
      </c>
      <c r="N218" s="157">
        <v>2389850</v>
      </c>
      <c r="O218" s="157"/>
      <c r="P218" s="466">
        <f t="shared" si="66"/>
        <v>2389850</v>
      </c>
      <c r="Q218" s="139">
        <f>IF(AA218="국비100%",N218*100%,IF(AA218="시도비100%",N218*0%,IF(AA218="시군구비100%",N218*0%,IF(AA218="국비30%, 시도비70%",N218*30%,IF(AA218="국비50%, 시도비50%",N218*50%,IF(AA218="시도비50%, 시군구비50%",N218*0%,IF(AA218="국비30%, 시도비35%, 시군구비35%",N218*30%)))))))</f>
        <v>0</v>
      </c>
      <c r="R218" s="139">
        <f>IF(AA218="국비100%",N218*0%,IF(AA218="시도비100%",N218*100%,IF(AA218="시군구비100%",N218*0%,IF(AA218="국비30%, 시도비70%",N218*70%,IF(AA218="국비50%, 시도비50%",N218*50%,IF(AA218="시도비50%, 시군구비50%",N218*50%,IF(AA218="국비30%, 시도비35%, 시군구비35%",N218*35%)))))))</f>
        <v>1194925</v>
      </c>
      <c r="S218" s="139">
        <f>IF(AA218="국비100%",N218*0%,IF(AA218="시도비100%",N218*0%,IF(AA218="시군구비100%",N218*100%,IF(AA218="국비30%, 시도비70%",N218*0%,IF(AA218="국비50%, 시도비50%",N218*0%,IF(AA218="시도비50%, 시군구비50%",N218*50%,IF(AA218="국비30%, 시도비35%, 시군구비35%",N218*35%)))))))</f>
        <v>1194925</v>
      </c>
      <c r="T218" s="139">
        <f>IF(AA218="기타보조금",N218*100%,N218*0%)</f>
        <v>0</v>
      </c>
      <c r="U218" s="139">
        <f t="shared" si="70"/>
        <v>2389850</v>
      </c>
      <c r="V218" s="139">
        <f>IF(AA218="자부담",N218*100%,N218*0%)</f>
        <v>0</v>
      </c>
      <c r="W218" s="139">
        <f>IF(AA218="후원금",N218*100%,N218*0%)</f>
        <v>0</v>
      </c>
      <c r="X218" s="139">
        <f>IF(AA218="수익사업",N218*100%,N218*0%)</f>
        <v>0</v>
      </c>
      <c r="Y218" s="101">
        <f t="shared" si="68"/>
        <v>2389850</v>
      </c>
      <c r="Z218" s="178" t="s">
        <v>320</v>
      </c>
      <c r="AA218" s="178" t="s">
        <v>63</v>
      </c>
      <c r="AB218" s="178" t="s">
        <v>13</v>
      </c>
      <c r="AC218" s="458" t="s">
        <v>320</v>
      </c>
    </row>
    <row r="219" spans="1:29" ht="20.100000000000001" customHeight="1" x14ac:dyDescent="0.15">
      <c r="A219" s="395"/>
      <c r="B219" s="395"/>
      <c r="C219" s="409" t="s">
        <v>243</v>
      </c>
      <c r="D219" s="13">
        <f>SUM(N220:N304)</f>
        <v>81569190</v>
      </c>
      <c r="E219" s="13">
        <v>62294570</v>
      </c>
      <c r="F219" s="13">
        <f>SUM(D219-E219)</f>
        <v>19274620</v>
      </c>
      <c r="G219" s="623"/>
      <c r="H219" s="320"/>
      <c r="I219" s="320"/>
      <c r="J219" s="320"/>
      <c r="K219" s="320"/>
      <c r="L219" s="320"/>
      <c r="M219" s="320"/>
      <c r="N219" s="627"/>
      <c r="O219" s="152">
        <f t="shared" ref="O219:Y219" si="73">SUM(O220:O304)</f>
        <v>0</v>
      </c>
      <c r="P219" s="152">
        <f t="shared" si="73"/>
        <v>81569190</v>
      </c>
      <c r="Q219" s="152">
        <f t="shared" si="73"/>
        <v>16989960</v>
      </c>
      <c r="R219" s="152">
        <f t="shared" si="73"/>
        <v>49102195</v>
      </c>
      <c r="S219" s="152">
        <f t="shared" si="73"/>
        <v>15257425</v>
      </c>
      <c r="T219" s="152">
        <f t="shared" si="73"/>
        <v>0</v>
      </c>
      <c r="U219" s="152">
        <f t="shared" si="73"/>
        <v>81349580</v>
      </c>
      <c r="V219" s="152">
        <f t="shared" si="73"/>
        <v>219610</v>
      </c>
      <c r="W219" s="152">
        <f t="shared" si="73"/>
        <v>0</v>
      </c>
      <c r="X219" s="152">
        <f t="shared" si="73"/>
        <v>0</v>
      </c>
      <c r="Y219" s="152">
        <f t="shared" si="73"/>
        <v>81569190</v>
      </c>
      <c r="Z219" s="179"/>
      <c r="AA219" s="179"/>
      <c r="AB219" s="163"/>
      <c r="AC219" s="458"/>
    </row>
    <row r="220" spans="1:29" ht="20.100000000000001" customHeight="1" x14ac:dyDescent="0.15">
      <c r="A220" s="395"/>
      <c r="B220" s="395"/>
      <c r="C220" s="395"/>
      <c r="D220" s="14"/>
      <c r="E220" s="14"/>
      <c r="F220" s="14"/>
      <c r="G220" s="8" t="s">
        <v>307</v>
      </c>
      <c r="H220" s="743"/>
      <c r="I220" s="69"/>
      <c r="J220" s="31"/>
      <c r="K220" s="75"/>
      <c r="L220" s="26"/>
      <c r="M220" s="28"/>
      <c r="N220" s="157"/>
      <c r="O220" s="14"/>
      <c r="P220" s="14">
        <f t="shared" ref="P220:P251" si="74">N220-O220</f>
        <v>0</v>
      </c>
      <c r="Q220" s="139">
        <f>IF(AA220="국비100%",N220*100%,IF(AA220="시도비100%",N220*0%,IF(AA220="시군구비100%",N220*0%,IF(AA220="국비30%, 시도비70%",N220*30%,IF(AA220="국비30%, 시도비20%, 시군구비50%",N220*30%,IF(AA220="국비50%, 시도비50%",N220*50%,IF(AA220="시도비50%, 시군구비50%",N220*0%,IF(AA220="국비30%, 시도비35%, 시군구비35%",N220*30%))))))))</f>
        <v>0</v>
      </c>
      <c r="R220" s="139">
        <f>IF(AA220="국비100%",N220*0%,IF(AA220="시도비100%",N220*100%,IF(AA220="시군구비100%",N220*0%,IF(AA220="국비30%, 시도비70%",N220*70%,IF(AA220="국비30%, 시도비20%, 시군구비50%",N220*20%,IF(AA220="국비50%, 시도비50%",N220*50%,IF(AA220="시도비50%, 시군구비50%",N220*50%,IF(AA220="국비30%, 시도비35%, 시군구비35%",N220*35%))))))))</f>
        <v>0</v>
      </c>
      <c r="S220" s="139">
        <f>IF(AA220="국비100%",N220*0%,IF(AA220="시도비100%",N220*0%,IF(AA220="시군구비100%",N220*100%,IF(AA220="국비30%, 시도비70%",N220*0%,IF(AA220="국비30%, 시도비20%, 시군구비50%",N220*50%,IF(AA220="국비50%, 시도비50%",N220*0%,IF(AA220="시도비50%, 시군구비50%",N220*50%,IF(AA220="국비30%, 시도비35%, 시군구비35%",N220*35%))))))))</f>
        <v>0</v>
      </c>
      <c r="T220" s="139">
        <f>IF(AA220="기타보조금",N220*100%,N220*0%)</f>
        <v>0</v>
      </c>
      <c r="U220" s="139">
        <f t="shared" ref="U220:U236" si="75">SUM(Q220:T220)</f>
        <v>0</v>
      </c>
      <c r="V220" s="139">
        <f t="shared" ref="V220:V236" si="76">IF(AA220="자부담",N220*100%,N220*0%)</f>
        <v>0</v>
      </c>
      <c r="W220" s="139">
        <f>IF(AA220="후원금",N220*100%,N220*0%)</f>
        <v>0</v>
      </c>
      <c r="X220" s="139">
        <f>IF(AA220="수익사업",N220*100%,N220*0%)</f>
        <v>0</v>
      </c>
      <c r="Y220" s="162">
        <f t="shared" ref="Y220:Y236" si="77">SUM(U220:X220)</f>
        <v>0</v>
      </c>
      <c r="Z220" s="159" t="s">
        <v>62</v>
      </c>
      <c r="AA220" s="178" t="s">
        <v>63</v>
      </c>
      <c r="AB220" s="159" t="s">
        <v>12</v>
      </c>
      <c r="AC220" s="458" t="s">
        <v>664</v>
      </c>
    </row>
    <row r="221" spans="1:29" ht="20.100000000000001" customHeight="1" x14ac:dyDescent="0.15">
      <c r="A221" s="395"/>
      <c r="B221" s="395"/>
      <c r="C221" s="395"/>
      <c r="D221" s="14"/>
      <c r="E221" s="14"/>
      <c r="F221" s="14"/>
      <c r="G221" s="2" t="s">
        <v>391</v>
      </c>
      <c r="H221" s="743">
        <f t="shared" ref="H221:H230" si="78">ROUNDUP(N221/J221,-1)</f>
        <v>180359480</v>
      </c>
      <c r="I221" s="69" t="s">
        <v>0</v>
      </c>
      <c r="J221" s="32">
        <v>3.4299999999999997E-2</v>
      </c>
      <c r="K221" s="75"/>
      <c r="L221" s="26"/>
      <c r="M221" s="28" t="s">
        <v>1</v>
      </c>
      <c r="N221" s="157">
        <v>6186330</v>
      </c>
      <c r="O221" s="14"/>
      <c r="P221" s="14">
        <f t="shared" si="74"/>
        <v>6186330</v>
      </c>
      <c r="Q221" s="139">
        <f>IF(AA221="국비100%",N221*100%,IF(AA221="시도비100%",N221*0%,IF(AA221="시군구비100%",N221*0%,IF(AA221="국비30%, 시도비70%",N221*30%,IF(AA221="국비30%, 시도비20%, 시군구비50%",N221*30%,IF(AA221="국비50%, 시도비50%",N221*50%,IF(AA221="시도비50%, 시군구비50%",N221*0%,IF(AA221="국비30%, 시도비35%, 시군구비35%",N221*30%))))))))</f>
        <v>0</v>
      </c>
      <c r="R221" s="139">
        <f>IF(AA221="국비100%",N221*0%,IF(AA221="시도비100%",N221*100%,IF(AA221="시군구비100%",N221*0%,IF(AA221="국비30%, 시도비70%",N221*70%,IF(AA221="국비30%, 시도비20%, 시군구비50%",N221*20%,IF(AA221="국비50%, 시도비50%",N221*50%,IF(AA221="시도비50%, 시군구비50%",N221*50%,IF(AA221="국비30%, 시도비35%, 시군구비35%",N221*35%))))))))</f>
        <v>3093165</v>
      </c>
      <c r="S221" s="139">
        <f>IF(AA221="국비100%",N221*0%,IF(AA221="시도비100%",N221*0%,IF(AA221="시군구비100%",N221*100%,IF(AA221="국비30%, 시도비70%",N221*0%,IF(AA221="국비30%, 시도비20%, 시군구비50%",N221*50%,IF(AA221="국비50%, 시도비50%",N221*0%,IF(AA221="시도비50%, 시군구비50%",N221*50%,IF(AA221="국비30%, 시도비35%, 시군구비35%",N221*35%))))))))</f>
        <v>3093165</v>
      </c>
      <c r="T221" s="139">
        <f>IF(AA221="기타보조금",N221*100%,N221*0%)</f>
        <v>0</v>
      </c>
      <c r="U221" s="139">
        <f t="shared" si="75"/>
        <v>6186330</v>
      </c>
      <c r="V221" s="139">
        <f t="shared" si="76"/>
        <v>0</v>
      </c>
      <c r="W221" s="139">
        <f>IF(AA221="후원금",N221*100%,N221*0%)</f>
        <v>0</v>
      </c>
      <c r="X221" s="139">
        <f>IF(AA221="수익사업",N221*100%,N221*0%)</f>
        <v>0</v>
      </c>
      <c r="Y221" s="162">
        <f t="shared" si="77"/>
        <v>6186330</v>
      </c>
      <c r="Z221" s="159" t="s">
        <v>62</v>
      </c>
      <c r="AA221" s="178" t="s">
        <v>63</v>
      </c>
      <c r="AB221" s="159" t="s">
        <v>12</v>
      </c>
      <c r="AC221" s="458" t="s">
        <v>664</v>
      </c>
    </row>
    <row r="222" spans="1:29" s="134" customFormat="1" ht="20.100000000000001" customHeight="1" x14ac:dyDescent="0.15">
      <c r="A222" s="395"/>
      <c r="B222" s="395"/>
      <c r="C222" s="395"/>
      <c r="D222" s="14"/>
      <c r="E222" s="14"/>
      <c r="F222" s="14"/>
      <c r="G222" s="2"/>
      <c r="H222" s="743">
        <f t="shared" si="78"/>
        <v>1079890</v>
      </c>
      <c r="I222" s="69" t="s">
        <v>0</v>
      </c>
      <c r="J222" s="32">
        <v>3.4299999999999997E-2</v>
      </c>
      <c r="K222" s="75"/>
      <c r="L222" s="26"/>
      <c r="M222" s="28" t="s">
        <v>1</v>
      </c>
      <c r="N222" s="157">
        <v>37040</v>
      </c>
      <c r="O222" s="14"/>
      <c r="P222" s="139">
        <f t="shared" si="74"/>
        <v>37040</v>
      </c>
      <c r="Q222" s="139"/>
      <c r="R222" s="139"/>
      <c r="S222" s="139"/>
      <c r="T222" s="139"/>
      <c r="U222" s="139">
        <f t="shared" si="75"/>
        <v>0</v>
      </c>
      <c r="V222" s="139">
        <f t="shared" si="76"/>
        <v>37040</v>
      </c>
      <c r="W222" s="139"/>
      <c r="X222" s="139"/>
      <c r="Y222" s="101">
        <f t="shared" si="77"/>
        <v>37040</v>
      </c>
      <c r="Z222" s="178" t="s">
        <v>8</v>
      </c>
      <c r="AA222" s="178" t="s">
        <v>24</v>
      </c>
      <c r="AB222" s="169" t="s">
        <v>12</v>
      </c>
      <c r="AC222" s="458" t="s">
        <v>8</v>
      </c>
    </row>
    <row r="223" spans="1:29" s="134" customFormat="1" ht="20.100000000000001" customHeight="1" x14ac:dyDescent="0.15">
      <c r="A223" s="395"/>
      <c r="B223" s="395"/>
      <c r="C223" s="395"/>
      <c r="D223" s="14"/>
      <c r="E223" s="14"/>
      <c r="F223" s="14"/>
      <c r="G223" s="2" t="s">
        <v>392</v>
      </c>
      <c r="H223" s="743">
        <f t="shared" si="78"/>
        <v>6184120</v>
      </c>
      <c r="I223" s="70" t="s">
        <v>0</v>
      </c>
      <c r="J223" s="32">
        <v>0.1152</v>
      </c>
      <c r="K223" s="76"/>
      <c r="L223" s="26"/>
      <c r="M223" s="28" t="s">
        <v>1</v>
      </c>
      <c r="N223" s="157">
        <v>712410</v>
      </c>
      <c r="O223" s="14"/>
      <c r="P223" s="14">
        <f t="shared" si="74"/>
        <v>712410</v>
      </c>
      <c r="Q223" s="139">
        <f>IF(AA223="국비100%",N223*100%,IF(AA223="시도비100%",N223*0%,IF(AA223="시군구비100%",N223*0%,IF(AA223="국비30%, 시도비70%",N223*30%,IF(AA223="국비30%, 시도비20%, 시군구비50%",N223*30%,IF(AA223="국비50%, 시도비50%",N223*50%,IF(AA223="시도비50%, 시군구비50%",N223*0%,IF(AA223="국비30%, 시도비35%, 시군구비35%",N223*30%))))))))</f>
        <v>0</v>
      </c>
      <c r="R223" s="139">
        <f>IF(AA223="국비100%",N223*0%,IF(AA223="시도비100%",N223*100%,IF(AA223="시군구비100%",N223*0%,IF(AA223="국비30%, 시도비70%",N223*70%,IF(AA223="국비30%, 시도비20%, 시군구비50%",N223*20%,IF(AA223="국비50%, 시도비50%",N223*50%,IF(AA223="시도비50%, 시군구비50%",N223*50%,IF(AA223="국비30%, 시도비35%, 시군구비35%",N223*35%))))))))</f>
        <v>356205</v>
      </c>
      <c r="S223" s="139">
        <f>IF(AA223="국비100%",N223*0%,IF(AA223="시도비100%",N223*0%,IF(AA223="시군구비100%",N223*100%,IF(AA223="국비30%, 시도비70%",N223*0%,IF(AA223="국비30%, 시도비20%, 시군구비50%",N223*50%,IF(AA223="국비50%, 시도비50%",N223*0%,IF(AA223="시도비50%, 시군구비50%",N223*50%,IF(AA223="국비30%, 시도비35%, 시군구비35%",N223*35%))))))))</f>
        <v>356205</v>
      </c>
      <c r="T223" s="139">
        <f>IF(AA223="기타보조금",N223*100%,N223*0%)</f>
        <v>0</v>
      </c>
      <c r="U223" s="139">
        <f t="shared" si="75"/>
        <v>712410</v>
      </c>
      <c r="V223" s="139">
        <f t="shared" si="76"/>
        <v>0</v>
      </c>
      <c r="W223" s="139">
        <f>IF(AA223="후원금",N223*100%,N223*0%)</f>
        <v>0</v>
      </c>
      <c r="X223" s="139">
        <f>IF(AA223="수익사업",N223*100%,N223*0%)</f>
        <v>0</v>
      </c>
      <c r="Y223" s="162">
        <f t="shared" si="77"/>
        <v>712410</v>
      </c>
      <c r="Z223" s="159" t="s">
        <v>62</v>
      </c>
      <c r="AA223" s="178" t="s">
        <v>63</v>
      </c>
      <c r="AB223" s="159" t="s">
        <v>12</v>
      </c>
      <c r="AC223" s="458" t="s">
        <v>664</v>
      </c>
    </row>
    <row r="224" spans="1:29" s="134" customFormat="1" ht="20.100000000000001" customHeight="1" x14ac:dyDescent="0.15">
      <c r="A224" s="395"/>
      <c r="B224" s="395"/>
      <c r="C224" s="395"/>
      <c r="D224" s="14"/>
      <c r="E224" s="14"/>
      <c r="F224" s="14"/>
      <c r="G224" s="2"/>
      <c r="H224" s="743">
        <f t="shared" si="78"/>
        <v>36980</v>
      </c>
      <c r="I224" s="70" t="s">
        <v>0</v>
      </c>
      <c r="J224" s="32">
        <v>0.1152</v>
      </c>
      <c r="K224" s="76"/>
      <c r="L224" s="26"/>
      <c r="M224" s="28" t="s">
        <v>1</v>
      </c>
      <c r="N224" s="157">
        <v>4260</v>
      </c>
      <c r="O224" s="14"/>
      <c r="P224" s="139">
        <f t="shared" si="74"/>
        <v>4260</v>
      </c>
      <c r="Q224" s="139"/>
      <c r="R224" s="139"/>
      <c r="S224" s="139"/>
      <c r="T224" s="139"/>
      <c r="U224" s="139">
        <f t="shared" si="75"/>
        <v>0</v>
      </c>
      <c r="V224" s="139">
        <f t="shared" si="76"/>
        <v>4260</v>
      </c>
      <c r="W224" s="139"/>
      <c r="X224" s="139"/>
      <c r="Y224" s="101">
        <f t="shared" si="77"/>
        <v>4260</v>
      </c>
      <c r="Z224" s="178" t="s">
        <v>8</v>
      </c>
      <c r="AA224" s="178" t="s">
        <v>24</v>
      </c>
      <c r="AB224" s="169" t="s">
        <v>12</v>
      </c>
      <c r="AC224" s="458" t="s">
        <v>8</v>
      </c>
    </row>
    <row r="225" spans="1:29" s="134" customFormat="1" ht="20.100000000000001" customHeight="1" x14ac:dyDescent="0.15">
      <c r="A225" s="392"/>
      <c r="B225" s="392"/>
      <c r="C225" s="392"/>
      <c r="D225" s="15"/>
      <c r="E225" s="15"/>
      <c r="F225" s="15"/>
      <c r="G225" s="4" t="s">
        <v>393</v>
      </c>
      <c r="H225" s="744">
        <f t="shared" si="78"/>
        <v>180360230</v>
      </c>
      <c r="I225" s="560" t="s">
        <v>0</v>
      </c>
      <c r="J225" s="542">
        <v>4.4999999999999998E-2</v>
      </c>
      <c r="K225" s="561"/>
      <c r="L225" s="29"/>
      <c r="M225" s="30" t="s">
        <v>1</v>
      </c>
      <c r="N225" s="160">
        <v>8116210</v>
      </c>
      <c r="O225" s="15"/>
      <c r="P225" s="15">
        <f t="shared" si="74"/>
        <v>8116210</v>
      </c>
      <c r="Q225" s="148">
        <f>IF(AA225="국비100%",N225*100%,IF(AA225="시도비100%",N225*0%,IF(AA225="시군구비100%",N225*0%,IF(AA225="국비30%, 시도비70%",N225*30%,IF(AA225="국비30%, 시도비20%, 시군구비50%",N225*30%,IF(AA225="국비50%, 시도비50%",N225*50%,IF(AA225="시도비50%, 시군구비50%",N225*0%,IF(AA225="국비30%, 시도비35%, 시군구비35%",N225*30%))))))))</f>
        <v>0</v>
      </c>
      <c r="R225" s="148">
        <f>IF(AA225="국비100%",N225*0%,IF(AA225="시도비100%",N225*100%,IF(AA225="시군구비100%",N225*0%,IF(AA225="국비30%, 시도비70%",N225*70%,IF(AA225="국비30%, 시도비20%, 시군구비50%",N225*20%,IF(AA225="국비50%, 시도비50%",N225*50%,IF(AA225="시도비50%, 시군구비50%",N225*50%,IF(AA225="국비30%, 시도비35%, 시군구비35%",N225*35%))))))))</f>
        <v>4058105</v>
      </c>
      <c r="S225" s="148">
        <f>IF(AA225="국비100%",N225*0%,IF(AA225="시도비100%",N225*0%,IF(AA225="시군구비100%",N225*100%,IF(AA225="국비30%, 시도비70%",N225*0%,IF(AA225="국비30%, 시도비20%, 시군구비50%",N225*50%,IF(AA225="국비50%, 시도비50%",N225*0%,IF(AA225="시도비50%, 시군구비50%",N225*50%,IF(AA225="국비30%, 시도비35%, 시군구비35%",N225*35%))))))))</f>
        <v>4058105</v>
      </c>
      <c r="T225" s="148">
        <f>IF(AA225="기타보조금",N225*100%,N225*0%)</f>
        <v>0</v>
      </c>
      <c r="U225" s="148">
        <f t="shared" si="75"/>
        <v>8116210</v>
      </c>
      <c r="V225" s="148">
        <f t="shared" si="76"/>
        <v>0</v>
      </c>
      <c r="W225" s="148">
        <f>IF(AA225="후원금",N225*100%,N225*0%)</f>
        <v>0</v>
      </c>
      <c r="X225" s="148">
        <f>IF(AA225="수익사업",N225*100%,N225*0%)</f>
        <v>0</v>
      </c>
      <c r="Y225" s="223">
        <f t="shared" si="77"/>
        <v>8116210</v>
      </c>
      <c r="Z225" s="171" t="s">
        <v>62</v>
      </c>
      <c r="AA225" s="314" t="s">
        <v>63</v>
      </c>
      <c r="AB225" s="171" t="s">
        <v>12</v>
      </c>
      <c r="AC225" s="458" t="s">
        <v>664</v>
      </c>
    </row>
    <row r="226" spans="1:29" s="134" customFormat="1" ht="20.100000000000001" customHeight="1" x14ac:dyDescent="0.15">
      <c r="A226" s="406"/>
      <c r="B226" s="406"/>
      <c r="C226" s="406"/>
      <c r="D226" s="17"/>
      <c r="E226" s="17"/>
      <c r="F226" s="17"/>
      <c r="G226" s="1"/>
      <c r="H226" s="745">
        <f t="shared" si="78"/>
        <v>1080000</v>
      </c>
      <c r="I226" s="750" t="s">
        <v>0</v>
      </c>
      <c r="J226" s="543">
        <v>4.4999999999999998E-2</v>
      </c>
      <c r="K226" s="751"/>
      <c r="L226" s="90"/>
      <c r="M226" s="48" t="s">
        <v>1</v>
      </c>
      <c r="N226" s="273">
        <v>48600</v>
      </c>
      <c r="O226" s="17"/>
      <c r="P226" s="154">
        <f t="shared" si="74"/>
        <v>48600</v>
      </c>
      <c r="Q226" s="154"/>
      <c r="R226" s="154"/>
      <c r="S226" s="154"/>
      <c r="T226" s="154"/>
      <c r="U226" s="154">
        <f t="shared" si="75"/>
        <v>0</v>
      </c>
      <c r="V226" s="154">
        <f t="shared" si="76"/>
        <v>48600</v>
      </c>
      <c r="W226" s="154"/>
      <c r="X226" s="154"/>
      <c r="Y226" s="131">
        <f t="shared" si="77"/>
        <v>48600</v>
      </c>
      <c r="Z226" s="305" t="s">
        <v>8</v>
      </c>
      <c r="AA226" s="305" t="s">
        <v>24</v>
      </c>
      <c r="AB226" s="172" t="s">
        <v>12</v>
      </c>
      <c r="AC226" s="458" t="s">
        <v>8</v>
      </c>
    </row>
    <row r="227" spans="1:29" s="134" customFormat="1" ht="20.100000000000001" customHeight="1" x14ac:dyDescent="0.15">
      <c r="A227" s="395"/>
      <c r="B227" s="395"/>
      <c r="C227" s="395"/>
      <c r="D227" s="14"/>
      <c r="E227" s="14"/>
      <c r="F227" s="14"/>
      <c r="G227" s="2" t="s">
        <v>394</v>
      </c>
      <c r="H227" s="743">
        <f t="shared" si="78"/>
        <v>150849700</v>
      </c>
      <c r="I227" s="69" t="s">
        <v>0</v>
      </c>
      <c r="J227" s="32">
        <v>1.6500000000000001E-2</v>
      </c>
      <c r="K227" s="75"/>
      <c r="L227" s="26"/>
      <c r="M227" s="28" t="s">
        <v>1</v>
      </c>
      <c r="N227" s="157">
        <v>2489020</v>
      </c>
      <c r="O227" s="14"/>
      <c r="P227" s="14">
        <f t="shared" si="74"/>
        <v>2489020</v>
      </c>
      <c r="Q227" s="139">
        <f>IF(AA227="국비100%",N227*100%,IF(AA227="시도비100%",N227*0%,IF(AA227="시군구비100%",N227*0%,IF(AA227="국비30%, 시도비70%",N227*30%,IF(AA227="국비30%, 시도비20%, 시군구비50%",N227*30%,IF(AA227="국비50%, 시도비50%",N227*50%,IF(AA227="시도비50%, 시군구비50%",N227*0%,IF(AA227="국비30%, 시도비35%, 시군구비35%",N227*30%))))))))</f>
        <v>0</v>
      </c>
      <c r="R227" s="139">
        <f>IF(AA227="국비100%",N227*0%,IF(AA227="시도비100%",N227*100%,IF(AA227="시군구비100%",N227*0%,IF(AA227="국비30%, 시도비70%",N227*70%,IF(AA227="국비30%, 시도비20%, 시군구비50%",N227*20%,IF(AA227="국비50%, 시도비50%",N227*50%,IF(AA227="시도비50%, 시군구비50%",N227*50%,IF(AA227="국비30%, 시도비35%, 시군구비35%",N227*35%))))))))</f>
        <v>1244510</v>
      </c>
      <c r="S227" s="139">
        <f>IF(AA227="국비100%",N227*0%,IF(AA227="시도비100%",N227*0%,IF(AA227="시군구비100%",N227*100%,IF(AA227="국비30%, 시도비70%",N227*0%,IF(AA227="국비30%, 시도비20%, 시군구비50%",N227*50%,IF(AA227="국비50%, 시도비50%",N227*0%,IF(AA227="시도비50%, 시군구비50%",N227*50%,IF(AA227="국비30%, 시도비35%, 시군구비35%",N227*35%))))))))</f>
        <v>1244510</v>
      </c>
      <c r="T227" s="139">
        <f>IF(AA227="기타보조금",N227*100%,N227*0%)</f>
        <v>0</v>
      </c>
      <c r="U227" s="139">
        <f t="shared" si="75"/>
        <v>2489020</v>
      </c>
      <c r="V227" s="139">
        <f t="shared" si="76"/>
        <v>0</v>
      </c>
      <c r="W227" s="139">
        <f>IF(AA227="후원금",N227*100%,N227*0%)</f>
        <v>0</v>
      </c>
      <c r="X227" s="139">
        <f>IF(AA227="수익사업",N227*100%,N227*0%)</f>
        <v>0</v>
      </c>
      <c r="Y227" s="162">
        <f t="shared" si="77"/>
        <v>2489020</v>
      </c>
      <c r="Z227" s="159" t="s">
        <v>62</v>
      </c>
      <c r="AA227" s="178" t="s">
        <v>63</v>
      </c>
      <c r="AB227" s="159" t="s">
        <v>12</v>
      </c>
      <c r="AC227" s="458" t="s">
        <v>664</v>
      </c>
    </row>
    <row r="228" spans="1:29" s="134" customFormat="1" ht="20.100000000000001" customHeight="1" x14ac:dyDescent="0.15">
      <c r="A228" s="395"/>
      <c r="B228" s="395"/>
      <c r="C228" s="395"/>
      <c r="D228" s="14"/>
      <c r="E228" s="14"/>
      <c r="F228" s="14"/>
      <c r="G228" s="2"/>
      <c r="H228" s="743">
        <f t="shared" si="78"/>
        <v>1080000</v>
      </c>
      <c r="I228" s="70" t="s">
        <v>0</v>
      </c>
      <c r="J228" s="32">
        <v>1.6500000000000001E-2</v>
      </c>
      <c r="K228" s="76"/>
      <c r="L228" s="26"/>
      <c r="M228" s="28" t="s">
        <v>1</v>
      </c>
      <c r="N228" s="157">
        <v>17820</v>
      </c>
      <c r="O228" s="14"/>
      <c r="P228" s="139">
        <f t="shared" si="74"/>
        <v>17820</v>
      </c>
      <c r="Q228" s="139"/>
      <c r="R228" s="139"/>
      <c r="S228" s="139"/>
      <c r="T228" s="139"/>
      <c r="U228" s="139">
        <f t="shared" si="75"/>
        <v>0</v>
      </c>
      <c r="V228" s="139">
        <f t="shared" si="76"/>
        <v>17820</v>
      </c>
      <c r="W228" s="139"/>
      <c r="X228" s="139"/>
      <c r="Y228" s="101">
        <f t="shared" si="77"/>
        <v>17820</v>
      </c>
      <c r="Z228" s="178" t="s">
        <v>8</v>
      </c>
      <c r="AA228" s="178" t="s">
        <v>24</v>
      </c>
      <c r="AB228" s="169" t="s">
        <v>12</v>
      </c>
      <c r="AC228" s="458" t="s">
        <v>8</v>
      </c>
    </row>
    <row r="229" spans="1:29" s="134" customFormat="1" ht="20.100000000000001" customHeight="1" x14ac:dyDescent="0.15">
      <c r="A229" s="395"/>
      <c r="B229" s="395"/>
      <c r="C229" s="395"/>
      <c r="D229" s="14"/>
      <c r="E229" s="14"/>
      <c r="F229" s="14"/>
      <c r="G229" s="2" t="s">
        <v>395</v>
      </c>
      <c r="H229" s="743">
        <f t="shared" si="78"/>
        <v>150856250</v>
      </c>
      <c r="I229" s="70" t="s">
        <v>0</v>
      </c>
      <c r="J229" s="31">
        <v>7.9299999999999995E-3</v>
      </c>
      <c r="K229" s="76"/>
      <c r="L229" s="26"/>
      <c r="M229" s="28" t="s">
        <v>1</v>
      </c>
      <c r="N229" s="157">
        <v>1196290</v>
      </c>
      <c r="O229" s="14"/>
      <c r="P229" s="14">
        <f t="shared" si="74"/>
        <v>1196290</v>
      </c>
      <c r="Q229" s="139">
        <f>IF(AA229="국비100%",N229*100%,IF(AA229="시도비100%",N229*0%,IF(AA229="시군구비100%",N229*0%,IF(AA229="국비30%, 시도비70%",N229*30%,IF(AA229="국비30%, 시도비20%, 시군구비50%",N229*30%,IF(AA229="국비50%, 시도비50%",N229*50%,IF(AA229="시도비50%, 시군구비50%",N229*0%,IF(AA229="국비30%, 시도비35%, 시군구비35%",N229*30%))))))))</f>
        <v>0</v>
      </c>
      <c r="R229" s="139">
        <f>IF(AA229="국비100%",N229*0%,IF(AA229="시도비100%",N229*100%,IF(AA229="시군구비100%",N229*0%,IF(AA229="국비30%, 시도비70%",N229*70%,IF(AA229="국비30%, 시도비20%, 시군구비50%",N229*20%,IF(AA229="국비50%, 시도비50%",N229*50%,IF(AA229="시도비50%, 시군구비50%",N229*50%,IF(AA229="국비30%, 시도비35%, 시군구비35%",N229*35%))))))))</f>
        <v>598145</v>
      </c>
      <c r="S229" s="139">
        <f>IF(AA229="국비100%",N229*0%,IF(AA229="시도비100%",N229*0%,IF(AA229="시군구비100%",N229*100%,IF(AA229="국비30%, 시도비70%",N229*0%,IF(AA229="국비30%, 시도비20%, 시군구비50%",N229*50%,IF(AA229="국비50%, 시도비50%",N229*0%,IF(AA229="시도비50%, 시군구비50%",N229*50%,IF(AA229="국비30%, 시도비35%, 시군구비35%",N229*35%))))))))</f>
        <v>598145</v>
      </c>
      <c r="T229" s="139">
        <f>IF(AA229="기타보조금",N229*100%,N229*0%)</f>
        <v>0</v>
      </c>
      <c r="U229" s="139">
        <f t="shared" si="75"/>
        <v>1196290</v>
      </c>
      <c r="V229" s="139">
        <f t="shared" si="76"/>
        <v>0</v>
      </c>
      <c r="W229" s="139">
        <f>IF(AA229="후원금",N229*100%,N229*0%)</f>
        <v>0</v>
      </c>
      <c r="X229" s="139">
        <f>IF(AA229="수익사업",N229*100%,N229*0%)</f>
        <v>0</v>
      </c>
      <c r="Y229" s="162">
        <f t="shared" si="77"/>
        <v>1196290</v>
      </c>
      <c r="Z229" s="159" t="s">
        <v>62</v>
      </c>
      <c r="AA229" s="178" t="s">
        <v>63</v>
      </c>
      <c r="AB229" s="159" t="s">
        <v>12</v>
      </c>
      <c r="AC229" s="458" t="s">
        <v>664</v>
      </c>
    </row>
    <row r="230" spans="1:29" ht="20.100000000000001" customHeight="1" x14ac:dyDescent="0.15">
      <c r="A230" s="395"/>
      <c r="B230" s="395"/>
      <c r="C230" s="395"/>
      <c r="D230" s="14"/>
      <c r="E230" s="14"/>
      <c r="F230" s="14"/>
      <c r="G230" s="2"/>
      <c r="H230" s="743">
        <f t="shared" si="78"/>
        <v>1078190</v>
      </c>
      <c r="I230" s="70" t="s">
        <v>0</v>
      </c>
      <c r="J230" s="31">
        <v>7.9299999999999995E-3</v>
      </c>
      <c r="K230" s="76"/>
      <c r="L230" s="26"/>
      <c r="M230" s="28" t="s">
        <v>1</v>
      </c>
      <c r="N230" s="157">
        <v>8550</v>
      </c>
      <c r="O230" s="14"/>
      <c r="P230" s="139">
        <f t="shared" si="74"/>
        <v>8550</v>
      </c>
      <c r="Q230" s="139"/>
      <c r="R230" s="139"/>
      <c r="S230" s="139"/>
      <c r="T230" s="139"/>
      <c r="U230" s="139">
        <f t="shared" si="75"/>
        <v>0</v>
      </c>
      <c r="V230" s="139">
        <f t="shared" si="76"/>
        <v>8550</v>
      </c>
      <c r="W230" s="139" t="s">
        <v>89</v>
      </c>
      <c r="X230" s="139"/>
      <c r="Y230" s="101">
        <f t="shared" si="77"/>
        <v>8550</v>
      </c>
      <c r="Z230" s="178" t="s">
        <v>8</v>
      </c>
      <c r="AA230" s="178" t="s">
        <v>24</v>
      </c>
      <c r="AB230" s="169" t="s">
        <v>12</v>
      </c>
      <c r="AC230" s="458" t="s">
        <v>8</v>
      </c>
    </row>
    <row r="231" spans="1:29" ht="20.100000000000001" customHeight="1" x14ac:dyDescent="0.15">
      <c r="A231" s="395"/>
      <c r="B231" s="395"/>
      <c r="C231" s="395"/>
      <c r="D231" s="14"/>
      <c r="E231" s="14"/>
      <c r="F231" s="14"/>
      <c r="G231" s="8" t="s">
        <v>308</v>
      </c>
      <c r="H231" s="743"/>
      <c r="I231" s="69"/>
      <c r="J231" s="31"/>
      <c r="K231" s="75"/>
      <c r="L231" s="26"/>
      <c r="M231" s="28"/>
      <c r="N231" s="157"/>
      <c r="O231" s="497"/>
      <c r="P231" s="14">
        <f t="shared" si="74"/>
        <v>0</v>
      </c>
      <c r="Q231" s="139">
        <f t="shared" ref="Q231:Q236" si="79">IF(AA231="국비100%",N231*100%,IF(AA231="시도비100%",N231*0%,IF(AA231="시군구비100%",N231*0%,IF(AA231="국비30%, 시도비70%",N231*30%,IF(AA231="국비30%, 시도비20%, 시군구비50%",N231*30%,IF(AA231="국비50%, 시도비50%",N231*50%,IF(AA231="시도비50%, 시군구비50%",N231*0%,IF(AA231="국비30%, 시도비35%, 시군구비35%",N231*30%))))))))</f>
        <v>0</v>
      </c>
      <c r="R231" s="139">
        <f t="shared" ref="R231:R236" si="80">IF(AA231="국비100%",N231*0%,IF(AA231="시도비100%",N231*100%,IF(AA231="시군구비100%",N231*0%,IF(AA231="국비30%, 시도비70%",N231*70%,IF(AA231="국비30%, 시도비20%, 시군구비50%",N231*20%,IF(AA231="국비50%, 시도비50%",N231*50%,IF(AA231="시도비50%, 시군구비50%",N231*50%,IF(AA231="국비30%, 시도비35%, 시군구비35%",N231*35%))))))))</f>
        <v>0</v>
      </c>
      <c r="S231" s="139">
        <f t="shared" ref="S231:S236" si="81">IF(AA231="국비100%",N231*0%,IF(AA231="시도비100%",N231*0%,IF(AA231="시군구비100%",N231*100%,IF(AA231="국비30%, 시도비70%",N231*0%,IF(AA231="국비30%, 시도비20%, 시군구비50%",N231*50%,IF(AA231="국비50%, 시도비50%",N231*0%,IF(AA231="시도비50%, 시군구비50%",N231*50%,IF(AA231="국비30%, 시도비35%, 시군구비35%",N231*35%))))))))</f>
        <v>0</v>
      </c>
      <c r="T231" s="139">
        <f t="shared" ref="T231:T236" si="82">IF(AA231="기타보조금",N231*100%,N231*0%)</f>
        <v>0</v>
      </c>
      <c r="U231" s="139">
        <f t="shared" si="75"/>
        <v>0</v>
      </c>
      <c r="V231" s="139">
        <f t="shared" si="76"/>
        <v>0</v>
      </c>
      <c r="W231" s="139">
        <f t="shared" ref="W231:W236" si="83">IF(AA231="후원금",N231*100%,N231*0%)</f>
        <v>0</v>
      </c>
      <c r="X231" s="139">
        <f t="shared" ref="X231:X236" si="84">IF(AA231="수익사업",N231*100%,N231*0%)</f>
        <v>0</v>
      </c>
      <c r="Y231" s="162">
        <f t="shared" si="77"/>
        <v>0</v>
      </c>
      <c r="Z231" s="159" t="s">
        <v>269</v>
      </c>
      <c r="AA231" s="178" t="s">
        <v>90</v>
      </c>
      <c r="AB231" s="159" t="s">
        <v>12</v>
      </c>
      <c r="AC231" s="458" t="s">
        <v>664</v>
      </c>
    </row>
    <row r="232" spans="1:29" ht="20.100000000000001" customHeight="1" x14ac:dyDescent="0.15">
      <c r="A232" s="395"/>
      <c r="B232" s="395"/>
      <c r="C232" s="395"/>
      <c r="D232" s="14"/>
      <c r="E232" s="14"/>
      <c r="F232" s="14"/>
      <c r="G232" s="2" t="s">
        <v>391</v>
      </c>
      <c r="H232" s="743">
        <f>ROUNDUP(N232/J232,-1)</f>
        <v>63260650</v>
      </c>
      <c r="I232" s="69" t="s">
        <v>0</v>
      </c>
      <c r="J232" s="32">
        <v>3.4299999999999997E-2</v>
      </c>
      <c r="K232" s="75"/>
      <c r="L232" s="26"/>
      <c r="M232" s="28" t="s">
        <v>1</v>
      </c>
      <c r="N232" s="157">
        <v>2169840</v>
      </c>
      <c r="O232" s="497"/>
      <c r="P232" s="14">
        <f t="shared" si="74"/>
        <v>2169840</v>
      </c>
      <c r="Q232" s="139">
        <f t="shared" si="79"/>
        <v>650952</v>
      </c>
      <c r="R232" s="139">
        <f t="shared" si="80"/>
        <v>433968</v>
      </c>
      <c r="S232" s="139">
        <f t="shared" si="81"/>
        <v>1084920</v>
      </c>
      <c r="T232" s="139">
        <f t="shared" si="82"/>
        <v>0</v>
      </c>
      <c r="U232" s="139">
        <f t="shared" si="75"/>
        <v>2169840</v>
      </c>
      <c r="V232" s="139">
        <f t="shared" si="76"/>
        <v>0</v>
      </c>
      <c r="W232" s="139">
        <f t="shared" si="83"/>
        <v>0</v>
      </c>
      <c r="X232" s="139">
        <f t="shared" si="84"/>
        <v>0</v>
      </c>
      <c r="Y232" s="162">
        <f t="shared" si="77"/>
        <v>2169840</v>
      </c>
      <c r="Z232" s="159" t="s">
        <v>269</v>
      </c>
      <c r="AA232" s="178" t="s">
        <v>90</v>
      </c>
      <c r="AB232" s="159" t="s">
        <v>12</v>
      </c>
      <c r="AC232" s="458" t="s">
        <v>664</v>
      </c>
    </row>
    <row r="233" spans="1:29" ht="20.100000000000001" customHeight="1" x14ac:dyDescent="0.15">
      <c r="A233" s="395"/>
      <c r="B233" s="395"/>
      <c r="C233" s="395"/>
      <c r="D233" s="14"/>
      <c r="E233" s="14"/>
      <c r="F233" s="14"/>
      <c r="G233" s="2" t="s">
        <v>392</v>
      </c>
      <c r="H233" s="743">
        <f>ROUNDUP(N233/J233,-1)</f>
        <v>2168750</v>
      </c>
      <c r="I233" s="70" t="s">
        <v>0</v>
      </c>
      <c r="J233" s="32">
        <v>0.1152</v>
      </c>
      <c r="K233" s="76"/>
      <c r="L233" s="26"/>
      <c r="M233" s="28" t="s">
        <v>1</v>
      </c>
      <c r="N233" s="157">
        <v>249840</v>
      </c>
      <c r="O233" s="497"/>
      <c r="P233" s="14">
        <f t="shared" si="74"/>
        <v>249840</v>
      </c>
      <c r="Q233" s="139">
        <f t="shared" si="79"/>
        <v>74952</v>
      </c>
      <c r="R233" s="139">
        <f t="shared" si="80"/>
        <v>49968</v>
      </c>
      <c r="S233" s="139">
        <f t="shared" si="81"/>
        <v>124920</v>
      </c>
      <c r="T233" s="139">
        <f t="shared" si="82"/>
        <v>0</v>
      </c>
      <c r="U233" s="139">
        <f t="shared" si="75"/>
        <v>249840</v>
      </c>
      <c r="V233" s="139">
        <f t="shared" si="76"/>
        <v>0</v>
      </c>
      <c r="W233" s="139">
        <f t="shared" si="83"/>
        <v>0</v>
      </c>
      <c r="X233" s="139">
        <f t="shared" si="84"/>
        <v>0</v>
      </c>
      <c r="Y233" s="162">
        <f t="shared" si="77"/>
        <v>249840</v>
      </c>
      <c r="Z233" s="159" t="s">
        <v>269</v>
      </c>
      <c r="AA233" s="178" t="s">
        <v>90</v>
      </c>
      <c r="AB233" s="159" t="s">
        <v>12</v>
      </c>
      <c r="AC233" s="458" t="s">
        <v>664</v>
      </c>
    </row>
    <row r="234" spans="1:29" ht="20.100000000000001" customHeight="1" x14ac:dyDescent="0.15">
      <c r="A234" s="395"/>
      <c r="B234" s="395"/>
      <c r="C234" s="395"/>
      <c r="D234" s="14"/>
      <c r="E234" s="14"/>
      <c r="F234" s="14"/>
      <c r="G234" s="2" t="s">
        <v>393</v>
      </c>
      <c r="H234" s="743">
        <f>ROUNDUP(N234/J234,-1)</f>
        <v>63264000</v>
      </c>
      <c r="I234" s="69" t="s">
        <v>0</v>
      </c>
      <c r="J234" s="32">
        <v>4.4999999999999998E-2</v>
      </c>
      <c r="K234" s="75"/>
      <c r="L234" s="26"/>
      <c r="M234" s="28" t="s">
        <v>1</v>
      </c>
      <c r="N234" s="157">
        <v>2846880</v>
      </c>
      <c r="O234" s="497"/>
      <c r="P234" s="14">
        <f t="shared" si="74"/>
        <v>2846880</v>
      </c>
      <c r="Q234" s="139">
        <f t="shared" si="79"/>
        <v>854064</v>
      </c>
      <c r="R234" s="139">
        <f t="shared" si="80"/>
        <v>569376</v>
      </c>
      <c r="S234" s="139">
        <f t="shared" si="81"/>
        <v>1423440</v>
      </c>
      <c r="T234" s="139">
        <f t="shared" si="82"/>
        <v>0</v>
      </c>
      <c r="U234" s="139">
        <f t="shared" si="75"/>
        <v>2846880</v>
      </c>
      <c r="V234" s="139">
        <f t="shared" si="76"/>
        <v>0</v>
      </c>
      <c r="W234" s="139">
        <f t="shared" si="83"/>
        <v>0</v>
      </c>
      <c r="X234" s="139">
        <f t="shared" si="84"/>
        <v>0</v>
      </c>
      <c r="Y234" s="162">
        <f t="shared" si="77"/>
        <v>2846880</v>
      </c>
      <c r="Z234" s="159" t="s">
        <v>269</v>
      </c>
      <c r="AA234" s="178" t="s">
        <v>90</v>
      </c>
      <c r="AB234" s="159" t="s">
        <v>12</v>
      </c>
      <c r="AC234" s="458" t="s">
        <v>664</v>
      </c>
    </row>
    <row r="235" spans="1:29" ht="20.100000000000001" customHeight="1" x14ac:dyDescent="0.15">
      <c r="A235" s="395"/>
      <c r="B235" s="395"/>
      <c r="C235" s="395"/>
      <c r="D235" s="14"/>
      <c r="E235" s="14"/>
      <c r="F235" s="14"/>
      <c r="G235" s="2" t="s">
        <v>394</v>
      </c>
      <c r="H235" s="743">
        <f>ROUNDUP(N235/J235,-1)</f>
        <v>63243640</v>
      </c>
      <c r="I235" s="69" t="s">
        <v>0</v>
      </c>
      <c r="J235" s="32">
        <v>1.6500000000000001E-2</v>
      </c>
      <c r="K235" s="75"/>
      <c r="L235" s="26"/>
      <c r="M235" s="28" t="s">
        <v>1</v>
      </c>
      <c r="N235" s="157">
        <v>1043520</v>
      </c>
      <c r="O235" s="497"/>
      <c r="P235" s="14">
        <f t="shared" si="74"/>
        <v>1043520</v>
      </c>
      <c r="Q235" s="139">
        <f t="shared" si="79"/>
        <v>313056</v>
      </c>
      <c r="R235" s="139">
        <f t="shared" si="80"/>
        <v>208704</v>
      </c>
      <c r="S235" s="139">
        <f t="shared" si="81"/>
        <v>521760</v>
      </c>
      <c r="T235" s="139">
        <f t="shared" si="82"/>
        <v>0</v>
      </c>
      <c r="U235" s="139">
        <f t="shared" si="75"/>
        <v>1043520</v>
      </c>
      <c r="V235" s="139">
        <f t="shared" si="76"/>
        <v>0</v>
      </c>
      <c r="W235" s="139">
        <f t="shared" si="83"/>
        <v>0</v>
      </c>
      <c r="X235" s="139">
        <f t="shared" si="84"/>
        <v>0</v>
      </c>
      <c r="Y235" s="162">
        <f t="shared" si="77"/>
        <v>1043520</v>
      </c>
      <c r="Z235" s="159" t="s">
        <v>269</v>
      </c>
      <c r="AA235" s="178" t="s">
        <v>90</v>
      </c>
      <c r="AB235" s="159" t="s">
        <v>12</v>
      </c>
      <c r="AC235" s="458" t="s">
        <v>664</v>
      </c>
    </row>
    <row r="236" spans="1:29" ht="20.100000000000001" customHeight="1" x14ac:dyDescent="0.15">
      <c r="A236" s="395"/>
      <c r="B236" s="395"/>
      <c r="C236" s="395"/>
      <c r="D236" s="14"/>
      <c r="E236" s="14"/>
      <c r="F236" s="14"/>
      <c r="G236" s="2" t="s">
        <v>395</v>
      </c>
      <c r="H236" s="743">
        <f>ROUNDUP(N236/J236,-1)</f>
        <v>63253470</v>
      </c>
      <c r="I236" s="70" t="s">
        <v>0</v>
      </c>
      <c r="J236" s="31">
        <v>7.9299999999999995E-3</v>
      </c>
      <c r="K236" s="76"/>
      <c r="L236" s="26"/>
      <c r="M236" s="28" t="s">
        <v>1</v>
      </c>
      <c r="N236" s="157">
        <v>501600</v>
      </c>
      <c r="O236" s="497"/>
      <c r="P236" s="14">
        <f t="shared" si="74"/>
        <v>501600</v>
      </c>
      <c r="Q236" s="139">
        <f t="shared" si="79"/>
        <v>150480</v>
      </c>
      <c r="R236" s="139">
        <f t="shared" si="80"/>
        <v>100320</v>
      </c>
      <c r="S236" s="139">
        <f t="shared" si="81"/>
        <v>250800</v>
      </c>
      <c r="T236" s="139">
        <f t="shared" si="82"/>
        <v>0</v>
      </c>
      <c r="U236" s="139">
        <f t="shared" si="75"/>
        <v>501600</v>
      </c>
      <c r="V236" s="139">
        <f t="shared" si="76"/>
        <v>0</v>
      </c>
      <c r="W236" s="139">
        <f t="shared" si="83"/>
        <v>0</v>
      </c>
      <c r="X236" s="139">
        <f t="shared" si="84"/>
        <v>0</v>
      </c>
      <c r="Y236" s="162">
        <f t="shared" si="77"/>
        <v>501600</v>
      </c>
      <c r="Z236" s="159" t="s">
        <v>269</v>
      </c>
      <c r="AA236" s="178" t="s">
        <v>90</v>
      </c>
      <c r="AB236" s="159" t="s">
        <v>12</v>
      </c>
      <c r="AC236" s="458" t="s">
        <v>664</v>
      </c>
    </row>
    <row r="237" spans="1:29" ht="20.100000000000001" customHeight="1" x14ac:dyDescent="0.15">
      <c r="A237" s="395"/>
      <c r="B237" s="395"/>
      <c r="C237" s="395"/>
      <c r="D237" s="14"/>
      <c r="E237" s="14"/>
      <c r="F237" s="14"/>
      <c r="G237" s="513" t="s">
        <v>297</v>
      </c>
      <c r="H237" s="323"/>
      <c r="I237" s="323"/>
      <c r="J237" s="323"/>
      <c r="K237" s="323"/>
      <c r="L237" s="323"/>
      <c r="M237" s="323"/>
      <c r="N237" s="625"/>
      <c r="O237" s="139"/>
      <c r="P237" s="466">
        <f t="shared" si="74"/>
        <v>0</v>
      </c>
      <c r="Q237" s="139"/>
      <c r="R237" s="139"/>
      <c r="S237" s="139"/>
      <c r="T237" s="139"/>
      <c r="U237" s="139"/>
      <c r="V237" s="139"/>
      <c r="W237" s="139"/>
      <c r="X237" s="139"/>
      <c r="Y237" s="101"/>
      <c r="Z237" s="178" t="s">
        <v>79</v>
      </c>
      <c r="AA237" s="159" t="s">
        <v>49</v>
      </c>
      <c r="AB237" s="159" t="s">
        <v>12</v>
      </c>
      <c r="AC237" s="458" t="s">
        <v>665</v>
      </c>
    </row>
    <row r="238" spans="1:29" ht="20.100000000000001" customHeight="1" x14ac:dyDescent="0.15">
      <c r="A238" s="395"/>
      <c r="B238" s="395"/>
      <c r="C238" s="395"/>
      <c r="D238" s="14"/>
      <c r="E238" s="14"/>
      <c r="F238" s="14"/>
      <c r="G238" s="2" t="s">
        <v>391</v>
      </c>
      <c r="H238" s="743">
        <f t="shared" ref="H238:H247" si="85">ROUNDUP(N238/J238,-1)</f>
        <v>175800590</v>
      </c>
      <c r="I238" s="31" t="s">
        <v>0</v>
      </c>
      <c r="J238" s="32">
        <v>3.4299999999999997E-2</v>
      </c>
      <c r="K238" s="32"/>
      <c r="L238" s="26"/>
      <c r="M238" s="28" t="s">
        <v>1</v>
      </c>
      <c r="N238" s="157">
        <v>6029960</v>
      </c>
      <c r="O238" s="14"/>
      <c r="P238" s="466">
        <f t="shared" si="74"/>
        <v>6029960</v>
      </c>
      <c r="Q238" s="139">
        <f>IF(AA238="국비100%",N238*100%,IF(AA238="시도비100%",N238*0%,IF(AA238="시군구비100%",N238*0%,IF(AA238="국비30%, 시도비70%",N238*30%,IF(AA238="국비30%, 시도비20%, 시군구비50%",N238*30%,IF(AA238="국비50%, 시도비50%",N238*50%,IF(AA238="시도비50%, 시군구비50%",N238*0%,IF(AA238="국비30%, 시도비35%, 시군구비35%",N238*30%))))))))</f>
        <v>1808988</v>
      </c>
      <c r="R238" s="139">
        <f>IF(AA238="국비100%",N238*0%,IF(AA238="시도비100%",N238*100%,IF(AA238="시군구비100%",N238*0%,IF(AA238="국비30%, 시도비70%",N238*70%,IF(AA238="국비30%, 시도비20%, 시군구비50%",N238*20%,IF(AA238="국비50%, 시도비50%",N238*50%,IF(AA238="시도비50%, 시군구비50%",N238*50%,IF(AA238="국비30%, 시도비35%, 시군구비35%",N238*35%))))))))</f>
        <v>4220972</v>
      </c>
      <c r="S238" s="139">
        <f>IF(AA238="국비100%",N238*0%,IF(AA238="시도비100%",N238*0%,IF(AA238="시군구비100%",N238*100%,IF(AA238="국비30%, 시도비70%",N238*0%,IF(AA238="국비30%, 시도비20%, 시군구비50%",N238*50%,IF(AA238="국비50%, 시도비50%",N238*0%,IF(AA238="시도비50%, 시군구비50%",N238*50%,IF(AA238="국비30%, 시도비35%, 시군구비35%",N238*35%))))))))</f>
        <v>0</v>
      </c>
      <c r="T238" s="139">
        <f>IF(AA238="기타보조금",N238*100%,N238*0%)</f>
        <v>0</v>
      </c>
      <c r="U238" s="139">
        <f t="shared" ref="U238:U247" si="86">SUM(Q238:T238)</f>
        <v>6029960</v>
      </c>
      <c r="V238" s="139">
        <f t="shared" ref="V238:V247" si="87">IF(AA238="자부담",N238*100%,N238*0%)</f>
        <v>0</v>
      </c>
      <c r="W238" s="139">
        <f>IF(AA238="후원금",N238*100%,N238*0%)</f>
        <v>0</v>
      </c>
      <c r="X238" s="139">
        <f>IF(AA238="수익사업",N238*100%,N238*0%)</f>
        <v>0</v>
      </c>
      <c r="Y238" s="162">
        <f t="shared" ref="Y238:Y247" si="88">SUM(U238:X238)</f>
        <v>6029960</v>
      </c>
      <c r="Z238" s="178" t="s">
        <v>79</v>
      </c>
      <c r="AA238" s="159" t="s">
        <v>49</v>
      </c>
      <c r="AB238" s="159" t="s">
        <v>12</v>
      </c>
      <c r="AC238" s="458" t="s">
        <v>665</v>
      </c>
    </row>
    <row r="239" spans="1:29" ht="20.100000000000001" customHeight="1" x14ac:dyDescent="0.15">
      <c r="A239" s="395"/>
      <c r="B239" s="395"/>
      <c r="C239" s="395"/>
      <c r="D239" s="14"/>
      <c r="E239" s="14"/>
      <c r="F239" s="14"/>
      <c r="G239" s="2"/>
      <c r="H239" s="743">
        <f t="shared" si="85"/>
        <v>959770</v>
      </c>
      <c r="I239" s="69" t="s">
        <v>0</v>
      </c>
      <c r="J239" s="32">
        <v>3.4299999999999997E-2</v>
      </c>
      <c r="K239" s="75"/>
      <c r="L239" s="26"/>
      <c r="M239" s="28" t="s">
        <v>1</v>
      </c>
      <c r="N239" s="157">
        <v>32920</v>
      </c>
      <c r="O239" s="14"/>
      <c r="P239" s="139">
        <f t="shared" si="74"/>
        <v>32920</v>
      </c>
      <c r="Q239" s="139"/>
      <c r="R239" s="139"/>
      <c r="S239" s="139"/>
      <c r="T239" s="139"/>
      <c r="U239" s="139">
        <f t="shared" si="86"/>
        <v>0</v>
      </c>
      <c r="V239" s="139">
        <f t="shared" si="87"/>
        <v>32920</v>
      </c>
      <c r="W239" s="139"/>
      <c r="X239" s="139"/>
      <c r="Y239" s="101">
        <f t="shared" si="88"/>
        <v>32920</v>
      </c>
      <c r="Z239" s="178" t="s">
        <v>8</v>
      </c>
      <c r="AA239" s="178" t="s">
        <v>24</v>
      </c>
      <c r="AB239" s="169" t="s">
        <v>12</v>
      </c>
      <c r="AC239" s="458" t="s">
        <v>8</v>
      </c>
    </row>
    <row r="240" spans="1:29" ht="20.100000000000001" customHeight="1" x14ac:dyDescent="0.15">
      <c r="A240" s="395"/>
      <c r="B240" s="395"/>
      <c r="C240" s="395"/>
      <c r="D240" s="14"/>
      <c r="E240" s="14"/>
      <c r="F240" s="14"/>
      <c r="G240" s="2" t="s">
        <v>392</v>
      </c>
      <c r="H240" s="743">
        <f t="shared" si="85"/>
        <v>6026570</v>
      </c>
      <c r="I240" s="158" t="s">
        <v>0</v>
      </c>
      <c r="J240" s="32">
        <v>0.1152</v>
      </c>
      <c r="K240" s="28"/>
      <c r="L240" s="26"/>
      <c r="M240" s="28" t="s">
        <v>1</v>
      </c>
      <c r="N240" s="157">
        <v>694260</v>
      </c>
      <c r="O240" s="14"/>
      <c r="P240" s="466">
        <f t="shared" si="74"/>
        <v>694260</v>
      </c>
      <c r="Q240" s="139">
        <f>IF(AA240="국비100%",N240*100%,IF(AA240="시도비100%",N240*0%,IF(AA240="시군구비100%",N240*0%,IF(AA240="국비30%, 시도비70%",N240*30%,IF(AA240="국비30%, 시도비20%, 시군구비50%",N240*30%,IF(AA240="국비50%, 시도비50%",N240*50%,IF(AA240="시도비50%, 시군구비50%",N240*0%,IF(AA240="국비30%, 시도비35%, 시군구비35%",N240*30%))))))))</f>
        <v>208278</v>
      </c>
      <c r="R240" s="139">
        <f>IF(AA240="국비100%",N240*0%,IF(AA240="시도비100%",N240*100%,IF(AA240="시군구비100%",N240*0%,IF(AA240="국비30%, 시도비70%",N240*70%,IF(AA240="국비30%, 시도비20%, 시군구비50%",N240*20%,IF(AA240="국비50%, 시도비50%",N240*50%,IF(AA240="시도비50%, 시군구비50%",N240*50%,IF(AA240="국비30%, 시도비35%, 시군구비35%",N240*35%))))))))</f>
        <v>485981.99999999994</v>
      </c>
      <c r="S240" s="139">
        <f>IF(AA240="국비100%",N240*0%,IF(AA240="시도비100%",N240*0%,IF(AA240="시군구비100%",N240*100%,IF(AA240="국비30%, 시도비70%",N240*0%,IF(AA240="국비30%, 시도비20%, 시군구비50%",N240*50%,IF(AA240="국비50%, 시도비50%",N240*0%,IF(AA240="시도비50%, 시군구비50%",N240*50%,IF(AA240="국비30%, 시도비35%, 시군구비35%",N240*35%))))))))</f>
        <v>0</v>
      </c>
      <c r="T240" s="139">
        <f>IF(AA240="기타보조금",N240*100%,N240*0%)</f>
        <v>0</v>
      </c>
      <c r="U240" s="139">
        <f t="shared" si="86"/>
        <v>694260</v>
      </c>
      <c r="V240" s="139">
        <f t="shared" si="87"/>
        <v>0</v>
      </c>
      <c r="W240" s="139">
        <f>IF(AA240="후원금",N240*100%,N240*0%)</f>
        <v>0</v>
      </c>
      <c r="X240" s="139">
        <f>IF(AA240="수익사업",N240*100%,N240*0%)</f>
        <v>0</v>
      </c>
      <c r="Y240" s="162">
        <f t="shared" si="88"/>
        <v>694260</v>
      </c>
      <c r="Z240" s="178" t="s">
        <v>79</v>
      </c>
      <c r="AA240" s="159" t="s">
        <v>49</v>
      </c>
      <c r="AB240" s="159" t="s">
        <v>12</v>
      </c>
      <c r="AC240" s="458" t="s">
        <v>665</v>
      </c>
    </row>
    <row r="241" spans="1:29" ht="20.100000000000001" customHeight="1" x14ac:dyDescent="0.15">
      <c r="A241" s="395"/>
      <c r="B241" s="395"/>
      <c r="C241" s="395"/>
      <c r="D241" s="14"/>
      <c r="E241" s="14"/>
      <c r="F241" s="14"/>
      <c r="G241" s="2"/>
      <c r="H241" s="743">
        <f t="shared" si="85"/>
        <v>32820</v>
      </c>
      <c r="I241" s="70" t="s">
        <v>0</v>
      </c>
      <c r="J241" s="32">
        <v>0.1152</v>
      </c>
      <c r="K241" s="76"/>
      <c r="L241" s="26"/>
      <c r="M241" s="28" t="s">
        <v>1</v>
      </c>
      <c r="N241" s="157">
        <v>3780</v>
      </c>
      <c r="O241" s="14"/>
      <c r="P241" s="139">
        <f t="shared" si="74"/>
        <v>3780</v>
      </c>
      <c r="Q241" s="139"/>
      <c r="R241" s="139"/>
      <c r="S241" s="139"/>
      <c r="T241" s="139"/>
      <c r="U241" s="139">
        <f t="shared" si="86"/>
        <v>0</v>
      </c>
      <c r="V241" s="139">
        <f t="shared" si="87"/>
        <v>3780</v>
      </c>
      <c r="W241" s="139"/>
      <c r="X241" s="139"/>
      <c r="Y241" s="101">
        <f t="shared" si="88"/>
        <v>3780</v>
      </c>
      <c r="Z241" s="178" t="s">
        <v>8</v>
      </c>
      <c r="AA241" s="178" t="s">
        <v>24</v>
      </c>
      <c r="AB241" s="169" t="s">
        <v>12</v>
      </c>
      <c r="AC241" s="458" t="s">
        <v>8</v>
      </c>
    </row>
    <row r="242" spans="1:29" ht="20.100000000000001" customHeight="1" x14ac:dyDescent="0.15">
      <c r="A242" s="395"/>
      <c r="B242" s="395"/>
      <c r="C242" s="395"/>
      <c r="D242" s="14"/>
      <c r="E242" s="14"/>
      <c r="F242" s="14"/>
      <c r="G242" s="2" t="s">
        <v>393</v>
      </c>
      <c r="H242" s="743">
        <f t="shared" si="85"/>
        <v>175802670</v>
      </c>
      <c r="I242" s="31" t="s">
        <v>0</v>
      </c>
      <c r="J242" s="32">
        <v>4.4999999999999998E-2</v>
      </c>
      <c r="K242" s="32"/>
      <c r="L242" s="26"/>
      <c r="M242" s="28" t="s">
        <v>1</v>
      </c>
      <c r="N242" s="157">
        <v>7911120</v>
      </c>
      <c r="O242" s="14"/>
      <c r="P242" s="466">
        <f t="shared" si="74"/>
        <v>7911120</v>
      </c>
      <c r="Q242" s="139">
        <f>IF(AA242="국비100%",N242*100%,IF(AA242="시도비100%",N242*0%,IF(AA242="시군구비100%",N242*0%,IF(AA242="국비30%, 시도비70%",N242*30%,IF(AA242="국비30%, 시도비20%, 시군구비50%",N242*30%,IF(AA242="국비50%, 시도비50%",N242*50%,IF(AA242="시도비50%, 시군구비50%",N242*0%,IF(AA242="국비30%, 시도비35%, 시군구비35%",N242*30%))))))))</f>
        <v>2373336</v>
      </c>
      <c r="R242" s="139">
        <f>IF(AA242="국비100%",N242*0%,IF(AA242="시도비100%",N242*100%,IF(AA242="시군구비100%",N242*0%,IF(AA242="국비30%, 시도비70%",N242*70%,IF(AA242="국비30%, 시도비20%, 시군구비50%",N242*20%,IF(AA242="국비50%, 시도비50%",N242*50%,IF(AA242="시도비50%, 시군구비50%",N242*50%,IF(AA242="국비30%, 시도비35%, 시군구비35%",N242*35%))))))))</f>
        <v>5537784</v>
      </c>
      <c r="S242" s="139">
        <f>IF(AA242="국비100%",N242*0%,IF(AA242="시도비100%",N242*0%,IF(AA242="시군구비100%",N242*100%,IF(AA242="국비30%, 시도비70%",N242*0%,IF(AA242="국비30%, 시도비20%, 시군구비50%",N242*50%,IF(AA242="국비50%, 시도비50%",N242*0%,IF(AA242="시도비50%, 시군구비50%",N242*50%,IF(AA242="국비30%, 시도비35%, 시군구비35%",N242*35%))))))))</f>
        <v>0</v>
      </c>
      <c r="T242" s="139">
        <f>IF(AA242="기타보조금",N242*100%,N242*0%)</f>
        <v>0</v>
      </c>
      <c r="U242" s="139">
        <f t="shared" si="86"/>
        <v>7911120</v>
      </c>
      <c r="V242" s="139">
        <f t="shared" si="87"/>
        <v>0</v>
      </c>
      <c r="W242" s="139">
        <f>IF(AA242="후원금",N242*100%,N242*0%)</f>
        <v>0</v>
      </c>
      <c r="X242" s="139">
        <f>IF(AA242="수익사업",N242*100%,N242*0%)</f>
        <v>0</v>
      </c>
      <c r="Y242" s="162">
        <f t="shared" si="88"/>
        <v>7911120</v>
      </c>
      <c r="Z242" s="178" t="s">
        <v>79</v>
      </c>
      <c r="AA242" s="159" t="s">
        <v>49</v>
      </c>
      <c r="AB242" s="159" t="s">
        <v>12</v>
      </c>
      <c r="AC242" s="458" t="s">
        <v>665</v>
      </c>
    </row>
    <row r="243" spans="1:29" ht="20.100000000000001" customHeight="1" x14ac:dyDescent="0.15">
      <c r="A243" s="395"/>
      <c r="B243" s="395"/>
      <c r="C243" s="395"/>
      <c r="D243" s="14"/>
      <c r="E243" s="14"/>
      <c r="F243" s="14"/>
      <c r="G243" s="2"/>
      <c r="H243" s="743">
        <f t="shared" si="85"/>
        <v>960000</v>
      </c>
      <c r="I243" s="69" t="s">
        <v>0</v>
      </c>
      <c r="J243" s="32">
        <v>4.4999999999999998E-2</v>
      </c>
      <c r="K243" s="75"/>
      <c r="L243" s="26"/>
      <c r="M243" s="28" t="s">
        <v>1</v>
      </c>
      <c r="N243" s="157">
        <v>43200</v>
      </c>
      <c r="O243" s="14"/>
      <c r="P243" s="139">
        <f t="shared" si="74"/>
        <v>43200</v>
      </c>
      <c r="Q243" s="139"/>
      <c r="R243" s="139"/>
      <c r="S243" s="139"/>
      <c r="T243" s="139"/>
      <c r="U243" s="139">
        <f t="shared" si="86"/>
        <v>0</v>
      </c>
      <c r="V243" s="139">
        <f t="shared" si="87"/>
        <v>43200</v>
      </c>
      <c r="W243" s="139"/>
      <c r="X243" s="139"/>
      <c r="Y243" s="101">
        <f t="shared" si="88"/>
        <v>43200</v>
      </c>
      <c r="Z243" s="178" t="s">
        <v>8</v>
      </c>
      <c r="AA243" s="178" t="s">
        <v>24</v>
      </c>
      <c r="AB243" s="169" t="s">
        <v>12</v>
      </c>
      <c r="AC243" s="458" t="s">
        <v>8</v>
      </c>
    </row>
    <row r="244" spans="1:29" ht="20.100000000000001" customHeight="1" x14ac:dyDescent="0.15">
      <c r="A244" s="395"/>
      <c r="B244" s="395"/>
      <c r="C244" s="395"/>
      <c r="D244" s="14"/>
      <c r="E244" s="14"/>
      <c r="F244" s="14"/>
      <c r="G244" s="2" t="s">
        <v>394</v>
      </c>
      <c r="H244" s="743">
        <f t="shared" si="85"/>
        <v>175767280</v>
      </c>
      <c r="I244" s="158" t="s">
        <v>0</v>
      </c>
      <c r="J244" s="32">
        <v>1.6500000000000001E-2</v>
      </c>
      <c r="K244" s="28"/>
      <c r="L244" s="26"/>
      <c r="M244" s="28" t="s">
        <v>1</v>
      </c>
      <c r="N244" s="157">
        <v>2900160</v>
      </c>
      <c r="O244" s="14"/>
      <c r="P244" s="466">
        <f t="shared" si="74"/>
        <v>2900160</v>
      </c>
      <c r="Q244" s="139">
        <f>IF(AA244="국비100%",N244*100%,IF(AA244="시도비100%",N244*0%,IF(AA244="시군구비100%",N244*0%,IF(AA244="국비30%, 시도비70%",N244*30%,IF(AA244="국비30%, 시도비20%, 시군구비50%",N244*30%,IF(AA244="국비50%, 시도비50%",N244*50%,IF(AA244="시도비50%, 시군구비50%",N244*0%,IF(AA244="국비30%, 시도비35%, 시군구비35%",N244*30%))))))))</f>
        <v>870048</v>
      </c>
      <c r="R244" s="139">
        <f>IF(AA244="국비100%",N244*0%,IF(AA244="시도비100%",N244*100%,IF(AA244="시군구비100%",N244*0%,IF(AA244="국비30%, 시도비70%",N244*70%,IF(AA244="국비30%, 시도비20%, 시군구비50%",N244*20%,IF(AA244="국비50%, 시도비50%",N244*50%,IF(AA244="시도비50%, 시군구비50%",N244*50%,IF(AA244="국비30%, 시도비35%, 시군구비35%",N244*35%))))))))</f>
        <v>2030111.9999999998</v>
      </c>
      <c r="S244" s="139">
        <f>IF(AA244="국비100%",N244*0%,IF(AA244="시도비100%",N244*0%,IF(AA244="시군구비100%",N244*100%,IF(AA244="국비30%, 시도비70%",N244*0%,IF(AA244="국비30%, 시도비20%, 시군구비50%",N244*50%,IF(AA244="국비50%, 시도비50%",N244*0%,IF(AA244="시도비50%, 시군구비50%",N244*50%,IF(AA244="국비30%, 시도비35%, 시군구비35%",N244*35%))))))))</f>
        <v>0</v>
      </c>
      <c r="T244" s="139">
        <f>IF(AA244="기타보조금",N244*100%,N244*0%)</f>
        <v>0</v>
      </c>
      <c r="U244" s="139">
        <f t="shared" si="86"/>
        <v>2900160</v>
      </c>
      <c r="V244" s="139">
        <f t="shared" si="87"/>
        <v>0</v>
      </c>
      <c r="W244" s="139">
        <f>IF(AA244="후원금",N244*100%,N244*0%)</f>
        <v>0</v>
      </c>
      <c r="X244" s="139">
        <f>IF(AA244="수익사업",N244*100%,N244*0%)</f>
        <v>0</v>
      </c>
      <c r="Y244" s="162">
        <f t="shared" si="88"/>
        <v>2900160</v>
      </c>
      <c r="Z244" s="178" t="s">
        <v>79</v>
      </c>
      <c r="AA244" s="159" t="s">
        <v>49</v>
      </c>
      <c r="AB244" s="159" t="s">
        <v>12</v>
      </c>
      <c r="AC244" s="458" t="s">
        <v>665</v>
      </c>
    </row>
    <row r="245" spans="1:29" ht="20.100000000000001" customHeight="1" x14ac:dyDescent="0.15">
      <c r="A245" s="395"/>
      <c r="B245" s="395"/>
      <c r="C245" s="395"/>
      <c r="D245" s="14"/>
      <c r="E245" s="14"/>
      <c r="F245" s="14"/>
      <c r="G245" s="2"/>
      <c r="H245" s="743">
        <f t="shared" si="85"/>
        <v>960000</v>
      </c>
      <c r="I245" s="70" t="s">
        <v>0</v>
      </c>
      <c r="J245" s="32">
        <v>1.6500000000000001E-2</v>
      </c>
      <c r="K245" s="76"/>
      <c r="L245" s="26"/>
      <c r="M245" s="28" t="s">
        <v>1</v>
      </c>
      <c r="N245" s="157">
        <v>15840</v>
      </c>
      <c r="O245" s="14"/>
      <c r="P245" s="139">
        <f t="shared" si="74"/>
        <v>15840</v>
      </c>
      <c r="Q245" s="139"/>
      <c r="R245" s="139"/>
      <c r="S245" s="139"/>
      <c r="T245" s="139"/>
      <c r="U245" s="139">
        <f t="shared" si="86"/>
        <v>0</v>
      </c>
      <c r="V245" s="139">
        <f t="shared" si="87"/>
        <v>15840</v>
      </c>
      <c r="W245" s="139"/>
      <c r="X245" s="139"/>
      <c r="Y245" s="101">
        <f t="shared" si="88"/>
        <v>15840</v>
      </c>
      <c r="Z245" s="178" t="s">
        <v>8</v>
      </c>
      <c r="AA245" s="178" t="s">
        <v>24</v>
      </c>
      <c r="AB245" s="169" t="s">
        <v>12</v>
      </c>
      <c r="AC245" s="458" t="s">
        <v>8</v>
      </c>
    </row>
    <row r="246" spans="1:29" ht="20.100000000000001" customHeight="1" x14ac:dyDescent="0.15">
      <c r="A246" s="395"/>
      <c r="B246" s="395"/>
      <c r="C246" s="395"/>
      <c r="D246" s="14"/>
      <c r="E246" s="14"/>
      <c r="F246" s="14"/>
      <c r="G246" s="2" t="s">
        <v>395</v>
      </c>
      <c r="H246" s="743">
        <f t="shared" si="85"/>
        <v>175757890</v>
      </c>
      <c r="I246" s="158" t="s">
        <v>0</v>
      </c>
      <c r="J246" s="31">
        <v>7.9299999999999995E-3</v>
      </c>
      <c r="K246" s="28"/>
      <c r="L246" s="26"/>
      <c r="M246" s="28" t="s">
        <v>1</v>
      </c>
      <c r="N246" s="157">
        <v>1393760</v>
      </c>
      <c r="O246" s="14"/>
      <c r="P246" s="466">
        <f t="shared" si="74"/>
        <v>1393760</v>
      </c>
      <c r="Q246" s="139">
        <f>IF(AA246="국비100%",N246*100%,IF(AA246="시도비100%",N246*0%,IF(AA246="시군구비100%",N246*0%,IF(AA246="국비30%, 시도비70%",N246*30%,IF(AA246="국비30%, 시도비20%, 시군구비50%",N246*30%,IF(AA246="국비50%, 시도비50%",N246*50%,IF(AA246="시도비50%, 시군구비50%",N246*0%,IF(AA246="국비30%, 시도비35%, 시군구비35%",N246*30%))))))))</f>
        <v>418128</v>
      </c>
      <c r="R246" s="139">
        <f>IF(AA246="국비100%",N246*0%,IF(AA246="시도비100%",N246*100%,IF(AA246="시군구비100%",N246*0%,IF(AA246="국비30%, 시도비70%",N246*70%,IF(AA246="국비30%, 시도비20%, 시군구비50%",N246*20%,IF(AA246="국비50%, 시도비50%",N246*50%,IF(AA246="시도비50%, 시군구비50%",N246*50%,IF(AA246="국비30%, 시도비35%, 시군구비35%",N246*35%))))))))</f>
        <v>975631.99999999988</v>
      </c>
      <c r="S246" s="139">
        <f>IF(AA246="국비100%",N246*0%,IF(AA246="시도비100%",N246*0%,IF(AA246="시군구비100%",N246*100%,IF(AA246="국비30%, 시도비70%",N246*0%,IF(AA246="국비30%, 시도비20%, 시군구비50%",N246*50%,IF(AA246="국비50%, 시도비50%",N246*0%,IF(AA246="시도비50%, 시군구비50%",N246*50%,IF(AA246="국비30%, 시도비35%, 시군구비35%",N246*35%))))))))</f>
        <v>0</v>
      </c>
      <c r="T246" s="139">
        <f>IF(AA246="기타보조금",N246*100%,N246*0%)</f>
        <v>0</v>
      </c>
      <c r="U246" s="139">
        <f t="shared" si="86"/>
        <v>1393760</v>
      </c>
      <c r="V246" s="139">
        <f t="shared" si="87"/>
        <v>0</v>
      </c>
      <c r="W246" s="139">
        <f>IF(AA246="후원금",N246*100%,N246*0%)</f>
        <v>0</v>
      </c>
      <c r="X246" s="139">
        <f>IF(AA246="수익사업",N246*100%,N246*0%)</f>
        <v>0</v>
      </c>
      <c r="Y246" s="162">
        <f t="shared" si="88"/>
        <v>1393760</v>
      </c>
      <c r="Z246" s="178" t="s">
        <v>79</v>
      </c>
      <c r="AA246" s="159" t="s">
        <v>49</v>
      </c>
      <c r="AB246" s="159" t="s">
        <v>12</v>
      </c>
      <c r="AC246" s="458" t="s">
        <v>665</v>
      </c>
    </row>
    <row r="247" spans="1:29" ht="20.100000000000001" customHeight="1" x14ac:dyDescent="0.15">
      <c r="A247" s="395"/>
      <c r="B247" s="395"/>
      <c r="C247" s="395"/>
      <c r="D247" s="14"/>
      <c r="E247" s="14"/>
      <c r="F247" s="14"/>
      <c r="G247" s="2"/>
      <c r="H247" s="743">
        <f t="shared" si="85"/>
        <v>958390</v>
      </c>
      <c r="I247" s="70" t="s">
        <v>0</v>
      </c>
      <c r="J247" s="31">
        <v>7.9299999999999995E-3</v>
      </c>
      <c r="K247" s="76"/>
      <c r="L247" s="26"/>
      <c r="M247" s="28" t="s">
        <v>1</v>
      </c>
      <c r="N247" s="157">
        <v>7600</v>
      </c>
      <c r="O247" s="14"/>
      <c r="P247" s="139">
        <f t="shared" si="74"/>
        <v>7600</v>
      </c>
      <c r="Q247" s="139"/>
      <c r="R247" s="139"/>
      <c r="S247" s="139"/>
      <c r="T247" s="139"/>
      <c r="U247" s="139">
        <f t="shared" si="86"/>
        <v>0</v>
      </c>
      <c r="V247" s="139">
        <f t="shared" si="87"/>
        <v>7600</v>
      </c>
      <c r="W247" s="139"/>
      <c r="X247" s="139"/>
      <c r="Y247" s="101">
        <f t="shared" si="88"/>
        <v>7600</v>
      </c>
      <c r="Z247" s="178" t="s">
        <v>8</v>
      </c>
      <c r="AA247" s="178" t="s">
        <v>24</v>
      </c>
      <c r="AB247" s="169" t="s">
        <v>12</v>
      </c>
      <c r="AC247" s="458" t="s">
        <v>8</v>
      </c>
    </row>
    <row r="248" spans="1:29" ht="20.100000000000001" customHeight="1" x14ac:dyDescent="0.15">
      <c r="A248" s="395"/>
      <c r="B248" s="395"/>
      <c r="C248" s="395"/>
      <c r="D248" s="14"/>
      <c r="E248" s="14"/>
      <c r="F248" s="14"/>
      <c r="G248" s="513" t="s">
        <v>298</v>
      </c>
      <c r="H248" s="743"/>
      <c r="I248" s="158"/>
      <c r="J248" s="32"/>
      <c r="K248" s="28"/>
      <c r="L248" s="26"/>
      <c r="M248" s="28"/>
      <c r="N248" s="445"/>
      <c r="O248" s="14"/>
      <c r="P248" s="466">
        <f t="shared" si="74"/>
        <v>0</v>
      </c>
      <c r="Q248" s="139"/>
      <c r="R248" s="139"/>
      <c r="S248" s="139"/>
      <c r="T248" s="139"/>
      <c r="U248" s="139"/>
      <c r="V248" s="139"/>
      <c r="W248" s="139"/>
      <c r="X248" s="139"/>
      <c r="Y248" s="162"/>
      <c r="Z248" s="178" t="s">
        <v>105</v>
      </c>
      <c r="AA248" s="159" t="s">
        <v>49</v>
      </c>
      <c r="AB248" s="159" t="s">
        <v>12</v>
      </c>
      <c r="AC248" s="458" t="s">
        <v>665</v>
      </c>
    </row>
    <row r="249" spans="1:29" ht="20.100000000000001" customHeight="1" x14ac:dyDescent="0.15">
      <c r="A249" s="395"/>
      <c r="B249" s="395"/>
      <c r="C249" s="395"/>
      <c r="D249" s="14"/>
      <c r="E249" s="14"/>
      <c r="F249" s="14"/>
      <c r="G249" s="2" t="s">
        <v>391</v>
      </c>
      <c r="H249" s="743">
        <f>ROUNDUP(N249/J249,-1)</f>
        <v>28240240</v>
      </c>
      <c r="I249" s="31" t="s">
        <v>0</v>
      </c>
      <c r="J249" s="32">
        <v>3.4299999999999997E-2</v>
      </c>
      <c r="K249" s="32"/>
      <c r="L249" s="26"/>
      <c r="M249" s="28" t="s">
        <v>1</v>
      </c>
      <c r="N249" s="157">
        <v>968640</v>
      </c>
      <c r="O249" s="14"/>
      <c r="P249" s="466">
        <f t="shared" si="74"/>
        <v>968640</v>
      </c>
      <c r="Q249" s="139">
        <f>IF(AA249="국비100%",N249*100%,IF(AA249="시도비100%",N249*0%,IF(AA249="시군구비100%",N249*0%,IF(AA249="국비30%, 시도비70%",N249*30%,IF(AA249="국비30%, 시도비20%, 시군구비50%",N249*30%,IF(AA249="국비50%, 시도비50%",N249*50%,IF(AA249="시도비50%, 시군구비50%",N249*0%,IF(AA249="국비30%, 시도비35%, 시군구비35%",N249*30%))))))))</f>
        <v>290592</v>
      </c>
      <c r="R249" s="139">
        <f>IF(AA249="국비100%",N249*0%,IF(AA249="시도비100%",N249*100%,IF(AA249="시군구비100%",N249*0%,IF(AA249="국비30%, 시도비70%",N249*70%,IF(AA249="국비30%, 시도비20%, 시군구비50%",N249*20%,IF(AA249="국비50%, 시도비50%",N249*50%,IF(AA249="시도비50%, 시군구비50%",N249*50%,IF(AA249="국비30%, 시도비35%, 시군구비35%",N249*35%))))))))</f>
        <v>678048</v>
      </c>
      <c r="S249" s="139">
        <f>IF(AA249="국비100%",N249*0%,IF(AA249="시도비100%",N249*0%,IF(AA249="시군구비100%",N249*100%,IF(AA249="국비30%, 시도비70%",N249*0%,IF(AA249="국비30%, 시도비20%, 시군구비50%",N249*50%,IF(AA249="국비50%, 시도비50%",N249*0%,IF(AA249="시도비50%, 시군구비50%",N249*50%,IF(AA249="국비30%, 시도비35%, 시군구비35%",N249*35%))))))))</f>
        <v>0</v>
      </c>
      <c r="T249" s="139">
        <f>IF(AA249="기타보조금",N249*100%,N249*0%)</f>
        <v>0</v>
      </c>
      <c r="U249" s="139">
        <f>SUM(Q249:T249)</f>
        <v>968640</v>
      </c>
      <c r="V249" s="139">
        <f>IF(AA249="자부담",N249*100%,N249*0%)</f>
        <v>0</v>
      </c>
      <c r="W249" s="139">
        <f>IF(AA249="후원금",N249*100%,N249*0%)</f>
        <v>0</v>
      </c>
      <c r="X249" s="139">
        <f>IF(AA249="수익사업",N249*100%,N249*0%)</f>
        <v>0</v>
      </c>
      <c r="Y249" s="162">
        <f>SUM(U249:X249)</f>
        <v>968640</v>
      </c>
      <c r="Z249" s="178" t="s">
        <v>105</v>
      </c>
      <c r="AA249" s="159" t="s">
        <v>49</v>
      </c>
      <c r="AB249" s="159" t="s">
        <v>12</v>
      </c>
      <c r="AC249" s="458" t="s">
        <v>665</v>
      </c>
    </row>
    <row r="250" spans="1:29" ht="20.100000000000001" customHeight="1" x14ac:dyDescent="0.15">
      <c r="A250" s="395"/>
      <c r="B250" s="395"/>
      <c r="C250" s="395"/>
      <c r="D250" s="14"/>
      <c r="E250" s="14"/>
      <c r="F250" s="14"/>
      <c r="G250" s="2" t="s">
        <v>392</v>
      </c>
      <c r="H250" s="743">
        <f>ROUNDUP(N250/J250,-1)</f>
        <v>967710</v>
      </c>
      <c r="I250" s="158" t="s">
        <v>0</v>
      </c>
      <c r="J250" s="32">
        <v>0.1152</v>
      </c>
      <c r="K250" s="28"/>
      <c r="L250" s="26"/>
      <c r="M250" s="28" t="s">
        <v>1</v>
      </c>
      <c r="N250" s="157">
        <v>111480</v>
      </c>
      <c r="O250" s="14"/>
      <c r="P250" s="466">
        <f t="shared" si="74"/>
        <v>111480</v>
      </c>
      <c r="Q250" s="139">
        <f>IF(AA250="국비100%",N250*100%,IF(AA250="시도비100%",N250*0%,IF(AA250="시군구비100%",N250*0%,IF(AA250="국비30%, 시도비70%",N250*30%,IF(AA250="국비30%, 시도비20%, 시군구비50%",N250*30%,IF(AA250="국비50%, 시도비50%",N250*50%,IF(AA250="시도비50%, 시군구비50%",N250*0%,IF(AA250="국비30%, 시도비35%, 시군구비35%",N250*30%))))))))</f>
        <v>33444</v>
      </c>
      <c r="R250" s="139">
        <f>IF(AA250="국비100%",N250*0%,IF(AA250="시도비100%",N250*100%,IF(AA250="시군구비100%",N250*0%,IF(AA250="국비30%, 시도비70%",N250*70%,IF(AA250="국비30%, 시도비20%, 시군구비50%",N250*20%,IF(AA250="국비50%, 시도비50%",N250*50%,IF(AA250="시도비50%, 시군구비50%",N250*50%,IF(AA250="국비30%, 시도비35%, 시군구비35%",N250*35%))))))))</f>
        <v>78036</v>
      </c>
      <c r="S250" s="139">
        <f>IF(AA250="국비100%",N250*0%,IF(AA250="시도비100%",N250*0%,IF(AA250="시군구비100%",N250*100%,IF(AA250="국비30%, 시도비70%",N250*0%,IF(AA250="국비30%, 시도비20%, 시군구비50%",N250*50%,IF(AA250="국비50%, 시도비50%",N250*0%,IF(AA250="시도비50%, 시군구비50%",N250*50%,IF(AA250="국비30%, 시도비35%, 시군구비35%",N250*35%))))))))</f>
        <v>0</v>
      </c>
      <c r="T250" s="139">
        <f>IF(AA250="기타보조금",N250*100%,N250*0%)</f>
        <v>0</v>
      </c>
      <c r="U250" s="139">
        <f>SUM(Q250:T250)</f>
        <v>111480</v>
      </c>
      <c r="V250" s="139">
        <f>IF(AA250="자부담",N250*100%,N250*0%)</f>
        <v>0</v>
      </c>
      <c r="W250" s="139">
        <f>IF(AA250="후원금",N250*100%,N250*0%)</f>
        <v>0</v>
      </c>
      <c r="X250" s="139">
        <f>IF(AA250="수익사업",N250*100%,N250*0%)</f>
        <v>0</v>
      </c>
      <c r="Y250" s="162">
        <f>SUM(U250:X250)</f>
        <v>111480</v>
      </c>
      <c r="Z250" s="178" t="s">
        <v>105</v>
      </c>
      <c r="AA250" s="159" t="s">
        <v>49</v>
      </c>
      <c r="AB250" s="159" t="s">
        <v>12</v>
      </c>
      <c r="AC250" s="458" t="s">
        <v>665</v>
      </c>
    </row>
    <row r="251" spans="1:29" ht="20.100000000000001" customHeight="1" x14ac:dyDescent="0.15">
      <c r="A251" s="395"/>
      <c r="B251" s="395"/>
      <c r="C251" s="395"/>
      <c r="D251" s="14"/>
      <c r="E251" s="14"/>
      <c r="F251" s="14"/>
      <c r="G251" s="2" t="s">
        <v>393</v>
      </c>
      <c r="H251" s="743">
        <f>ROUNDUP(N251/J251,-1)</f>
        <v>28242670</v>
      </c>
      <c r="I251" s="31" t="s">
        <v>0</v>
      </c>
      <c r="J251" s="32">
        <v>4.4999999999999998E-2</v>
      </c>
      <c r="K251" s="32"/>
      <c r="L251" s="26"/>
      <c r="M251" s="28" t="s">
        <v>1</v>
      </c>
      <c r="N251" s="157">
        <v>1270920</v>
      </c>
      <c r="O251" s="14"/>
      <c r="P251" s="466">
        <f t="shared" si="74"/>
        <v>1270920</v>
      </c>
      <c r="Q251" s="139">
        <f>IF(AA251="국비100%",N251*100%,IF(AA251="시도비100%",N251*0%,IF(AA251="시군구비100%",N251*0%,IF(AA251="국비30%, 시도비70%",N251*30%,IF(AA251="국비30%, 시도비20%, 시군구비50%",N251*30%,IF(AA251="국비50%, 시도비50%",N251*50%,IF(AA251="시도비50%, 시군구비50%",N251*0%,IF(AA251="국비30%, 시도비35%, 시군구비35%",N251*30%))))))))</f>
        <v>381276</v>
      </c>
      <c r="R251" s="139">
        <f>IF(AA251="국비100%",N251*0%,IF(AA251="시도비100%",N251*100%,IF(AA251="시군구비100%",N251*0%,IF(AA251="국비30%, 시도비70%",N251*70%,IF(AA251="국비30%, 시도비20%, 시군구비50%",N251*20%,IF(AA251="국비50%, 시도비50%",N251*50%,IF(AA251="시도비50%, 시군구비50%",N251*50%,IF(AA251="국비30%, 시도비35%, 시군구비35%",N251*35%))))))))</f>
        <v>889644</v>
      </c>
      <c r="S251" s="139">
        <f>IF(AA251="국비100%",N251*0%,IF(AA251="시도비100%",N251*0%,IF(AA251="시군구비100%",N251*100%,IF(AA251="국비30%, 시도비70%",N251*0%,IF(AA251="국비30%, 시도비20%, 시군구비50%",N251*50%,IF(AA251="국비50%, 시도비50%",N251*0%,IF(AA251="시도비50%, 시군구비50%",N251*50%,IF(AA251="국비30%, 시도비35%, 시군구비35%",N251*35%))))))))</f>
        <v>0</v>
      </c>
      <c r="T251" s="139">
        <f>IF(AA251="기타보조금",N251*100%,N251*0%)</f>
        <v>0</v>
      </c>
      <c r="U251" s="139">
        <f>SUM(Q251:T251)</f>
        <v>1270920</v>
      </c>
      <c r="V251" s="139">
        <f>IF(AA251="자부담",N251*100%,N251*0%)</f>
        <v>0</v>
      </c>
      <c r="W251" s="139">
        <f>IF(AA251="후원금",N251*100%,N251*0%)</f>
        <v>0</v>
      </c>
      <c r="X251" s="139">
        <f>IF(AA251="수익사업",N251*100%,N251*0%)</f>
        <v>0</v>
      </c>
      <c r="Y251" s="162">
        <f>SUM(U251:X251)</f>
        <v>1270920</v>
      </c>
      <c r="Z251" s="178" t="s">
        <v>105</v>
      </c>
      <c r="AA251" s="159" t="s">
        <v>49</v>
      </c>
      <c r="AB251" s="159" t="s">
        <v>12</v>
      </c>
      <c r="AC251" s="458" t="s">
        <v>665</v>
      </c>
    </row>
    <row r="252" spans="1:29" ht="20.100000000000001" customHeight="1" x14ac:dyDescent="0.15">
      <c r="A252" s="395"/>
      <c r="B252" s="395"/>
      <c r="C252" s="395"/>
      <c r="D252" s="14"/>
      <c r="E252" s="14"/>
      <c r="F252" s="14"/>
      <c r="G252" s="2" t="s">
        <v>394</v>
      </c>
      <c r="H252" s="743">
        <f>ROUNDUP(N252/J252,-1)</f>
        <v>28232730</v>
      </c>
      <c r="I252" s="158" t="s">
        <v>0</v>
      </c>
      <c r="J252" s="32">
        <v>1.6500000000000001E-2</v>
      </c>
      <c r="K252" s="28"/>
      <c r="L252" s="26"/>
      <c r="M252" s="28" t="s">
        <v>1</v>
      </c>
      <c r="N252" s="157">
        <v>465840</v>
      </c>
      <c r="O252" s="14"/>
      <c r="P252" s="466">
        <f t="shared" ref="P252:P283" si="89">N252-O252</f>
        <v>465840</v>
      </c>
      <c r="Q252" s="139">
        <f>IF(AA252="국비100%",N252*100%,IF(AA252="시도비100%",N252*0%,IF(AA252="시군구비100%",N252*0%,IF(AA252="국비30%, 시도비70%",N252*30%,IF(AA252="국비30%, 시도비20%, 시군구비50%",N252*30%,IF(AA252="국비50%, 시도비50%",N252*50%,IF(AA252="시도비50%, 시군구비50%",N252*0%,IF(AA252="국비30%, 시도비35%, 시군구비35%",N252*30%))))))))</f>
        <v>139752</v>
      </c>
      <c r="R252" s="139">
        <f>IF(AA252="국비100%",N252*0%,IF(AA252="시도비100%",N252*100%,IF(AA252="시군구비100%",N252*0%,IF(AA252="국비30%, 시도비70%",N252*70%,IF(AA252="국비30%, 시도비20%, 시군구비50%",N252*20%,IF(AA252="국비50%, 시도비50%",N252*50%,IF(AA252="시도비50%, 시군구비50%",N252*50%,IF(AA252="국비30%, 시도비35%, 시군구비35%",N252*35%))))))))</f>
        <v>326088</v>
      </c>
      <c r="S252" s="139">
        <f>IF(AA252="국비100%",N252*0%,IF(AA252="시도비100%",N252*0%,IF(AA252="시군구비100%",N252*100%,IF(AA252="국비30%, 시도비70%",N252*0%,IF(AA252="국비30%, 시도비20%, 시군구비50%",N252*50%,IF(AA252="국비50%, 시도비50%",N252*0%,IF(AA252="시도비50%, 시군구비50%",N252*50%,IF(AA252="국비30%, 시도비35%, 시군구비35%",N252*35%))))))))</f>
        <v>0</v>
      </c>
      <c r="T252" s="139">
        <f>IF(AA252="기타보조금",N252*100%,N252*0%)</f>
        <v>0</v>
      </c>
      <c r="U252" s="139">
        <f>SUM(Q252:T252)</f>
        <v>465840</v>
      </c>
      <c r="V252" s="139">
        <f>IF(AA252="자부담",N252*100%,N252*0%)</f>
        <v>0</v>
      </c>
      <c r="W252" s="139">
        <f>IF(AA252="후원금",N252*100%,N252*0%)</f>
        <v>0</v>
      </c>
      <c r="X252" s="139">
        <f>IF(AA252="수익사업",N252*100%,N252*0%)</f>
        <v>0</v>
      </c>
      <c r="Y252" s="162">
        <f>SUM(U252:X252)</f>
        <v>465840</v>
      </c>
      <c r="Z252" s="178" t="s">
        <v>105</v>
      </c>
      <c r="AA252" s="159" t="s">
        <v>49</v>
      </c>
      <c r="AB252" s="159" t="s">
        <v>12</v>
      </c>
      <c r="AC252" s="458" t="s">
        <v>665</v>
      </c>
    </row>
    <row r="253" spans="1:29" ht="20.100000000000001" customHeight="1" x14ac:dyDescent="0.15">
      <c r="A253" s="395"/>
      <c r="B253" s="395"/>
      <c r="C253" s="395"/>
      <c r="D253" s="14"/>
      <c r="E253" s="14"/>
      <c r="F253" s="14"/>
      <c r="G253" s="2" t="s">
        <v>395</v>
      </c>
      <c r="H253" s="743">
        <f>ROUNDUP(N253/J253,-1)</f>
        <v>28237080</v>
      </c>
      <c r="I253" s="158" t="s">
        <v>0</v>
      </c>
      <c r="J253" s="31">
        <v>7.9299999999999995E-3</v>
      </c>
      <c r="K253" s="28"/>
      <c r="L253" s="26"/>
      <c r="M253" s="28" t="s">
        <v>1</v>
      </c>
      <c r="N253" s="157">
        <v>223920</v>
      </c>
      <c r="O253" s="14"/>
      <c r="P253" s="466">
        <f t="shared" si="89"/>
        <v>223920</v>
      </c>
      <c r="Q253" s="139">
        <f>IF(AA253="국비100%",N253*100%,IF(AA253="시도비100%",N253*0%,IF(AA253="시군구비100%",N253*0%,IF(AA253="국비30%, 시도비70%",N253*30%,IF(AA253="국비30%, 시도비20%, 시군구비50%",N253*30%,IF(AA253="국비50%, 시도비50%",N253*50%,IF(AA253="시도비50%, 시군구비50%",N253*0%,IF(AA253="국비30%, 시도비35%, 시군구비35%",N253*30%))))))))</f>
        <v>67176</v>
      </c>
      <c r="R253" s="139">
        <f>IF(AA253="국비100%",N253*0%,IF(AA253="시도비100%",N253*100%,IF(AA253="시군구비100%",N253*0%,IF(AA253="국비30%, 시도비70%",N253*70%,IF(AA253="국비30%, 시도비20%, 시군구비50%",N253*20%,IF(AA253="국비50%, 시도비50%",N253*50%,IF(AA253="시도비50%, 시군구비50%",N253*50%,IF(AA253="국비30%, 시도비35%, 시군구비35%",N253*35%))))))))</f>
        <v>156744</v>
      </c>
      <c r="S253" s="139">
        <f>IF(AA253="국비100%",N253*0%,IF(AA253="시도비100%",N253*0%,IF(AA253="시군구비100%",N253*100%,IF(AA253="국비30%, 시도비70%",N253*0%,IF(AA253="국비30%, 시도비20%, 시군구비50%",N253*50%,IF(AA253="국비50%, 시도비50%",N253*0%,IF(AA253="시도비50%, 시군구비50%",N253*50%,IF(AA253="국비30%, 시도비35%, 시군구비35%",N253*35%))))))))</f>
        <v>0</v>
      </c>
      <c r="T253" s="139">
        <f>IF(AA253="기타보조금",N253*100%,N253*0%)</f>
        <v>0</v>
      </c>
      <c r="U253" s="139">
        <f>SUM(Q253:T253)</f>
        <v>223920</v>
      </c>
      <c r="V253" s="139">
        <f>IF(AA253="자부담",N253*100%,N253*0%)</f>
        <v>0</v>
      </c>
      <c r="W253" s="139">
        <f>IF(AA253="후원금",N253*100%,N253*0%)</f>
        <v>0</v>
      </c>
      <c r="X253" s="139">
        <f>IF(AA253="수익사업",N253*100%,N253*0%)</f>
        <v>0</v>
      </c>
      <c r="Y253" s="162">
        <f>SUM(U253:X253)</f>
        <v>223920</v>
      </c>
      <c r="Z253" s="178" t="s">
        <v>105</v>
      </c>
      <c r="AA253" s="159" t="s">
        <v>49</v>
      </c>
      <c r="AB253" s="159" t="s">
        <v>12</v>
      </c>
      <c r="AC253" s="458" t="s">
        <v>665</v>
      </c>
    </row>
    <row r="254" spans="1:29" s="134" customFormat="1" ht="20.100000000000001" customHeight="1" x14ac:dyDescent="0.15">
      <c r="A254" s="395"/>
      <c r="B254" s="395"/>
      <c r="C254" s="395"/>
      <c r="D254" s="14"/>
      <c r="E254" s="14"/>
      <c r="F254" s="14"/>
      <c r="G254" s="513" t="s">
        <v>292</v>
      </c>
      <c r="H254" s="743"/>
      <c r="I254" s="297"/>
      <c r="J254" s="323"/>
      <c r="K254" s="297"/>
      <c r="L254" s="323"/>
      <c r="M254" s="323"/>
      <c r="N254" s="625"/>
      <c r="O254" s="139"/>
      <c r="P254" s="466">
        <f t="shared" si="89"/>
        <v>0</v>
      </c>
      <c r="Q254" s="139"/>
      <c r="R254" s="139"/>
      <c r="S254" s="139"/>
      <c r="T254" s="139"/>
      <c r="U254" s="139"/>
      <c r="V254" s="139"/>
      <c r="W254" s="139"/>
      <c r="X254" s="139"/>
      <c r="Y254" s="101"/>
      <c r="Z254" s="159" t="s">
        <v>51</v>
      </c>
      <c r="AA254" s="159" t="s">
        <v>49</v>
      </c>
      <c r="AB254" s="159" t="s">
        <v>12</v>
      </c>
      <c r="AC254" s="458" t="s">
        <v>666</v>
      </c>
    </row>
    <row r="255" spans="1:29" s="134" customFormat="1" ht="20.100000000000001" customHeight="1" x14ac:dyDescent="0.15">
      <c r="A255" s="395"/>
      <c r="B255" s="395"/>
      <c r="C255" s="395"/>
      <c r="D255" s="14"/>
      <c r="E255" s="14"/>
      <c r="F255" s="14"/>
      <c r="G255" s="2" t="s">
        <v>391</v>
      </c>
      <c r="H255" s="743">
        <f>ROUNDUP(N255/J255,-1)</f>
        <v>28376680</v>
      </c>
      <c r="I255" s="69" t="s">
        <v>0</v>
      </c>
      <c r="J255" s="32">
        <v>3.4299999999999997E-2</v>
      </c>
      <c r="K255" s="75"/>
      <c r="L255" s="26"/>
      <c r="M255" s="28" t="s">
        <v>1</v>
      </c>
      <c r="N255" s="157">
        <v>973320</v>
      </c>
      <c r="O255" s="14"/>
      <c r="P255" s="466">
        <f t="shared" si="89"/>
        <v>973320</v>
      </c>
      <c r="Q255" s="139">
        <f>IF(AA255="국비100%",N255*100%,IF(AA255="시도비100%",N255*0%,IF(AA255="시군구비100%",N255*0%,IF(AA255="국비30%, 시도비70%",N255*30%,IF(AA255="국비50%, 시도비50%",N255*50%,IF(AA255="시도비50%, 시군구비50%",N255*0%,IF(AA255="국비30%, 시도비35%, 시군구비35%",N255*30%)))))))</f>
        <v>291996</v>
      </c>
      <c r="R255" s="139">
        <f>IF(AA255="국비100%",N255*0%,IF(AA255="시도비100%",N255*100%,IF(AA255="시군구비100%",N255*0%,IF(AA255="국비30%, 시도비70%",N255*70%,IF(AA255="국비50%, 시도비50%",N255*50%,IF(AA255="시도비50%, 시군구비50%",N255*50%,IF(AA255="국비30%, 시도비35%, 시군구비35%",N255*35%)))))))</f>
        <v>681324</v>
      </c>
      <c r="S255" s="139">
        <f>IF(AA255="국비100%",N255*0%,IF(AA255="시도비100%",N255*0%,IF(AA255="시군구비100%",N255*100%,IF(AA255="국비30%, 시도비70%",N255*0%,IF(AA255="국비50%, 시도비50%",N255*0%,IF(AA255="시도비50%, 시군구비50%",N255*50%,IF(AA255="국비30%, 시도비35%, 시군구비35%",N255*35%)))))))</f>
        <v>0</v>
      </c>
      <c r="T255" s="139">
        <f>IF(AA255="기타보조금",N255*100%,N255*0%)</f>
        <v>0</v>
      </c>
      <c r="U255" s="139">
        <f>SUM(Q255:T255)</f>
        <v>973320</v>
      </c>
      <c r="V255" s="139">
        <f>IF(AA255="자부담",N255*100%,N255*0%)</f>
        <v>0</v>
      </c>
      <c r="W255" s="139">
        <f>IF(AA255="후원금",N255*100%,N255*0%)</f>
        <v>0</v>
      </c>
      <c r="X255" s="139">
        <f>IF(AA255="수익사업",N255*100%,N255*0%)</f>
        <v>0</v>
      </c>
      <c r="Y255" s="529">
        <f>SUM(U255:X255)</f>
        <v>973320</v>
      </c>
      <c r="Z255" s="159" t="s">
        <v>51</v>
      </c>
      <c r="AA255" s="159" t="s">
        <v>49</v>
      </c>
      <c r="AB255" s="159" t="s">
        <v>12</v>
      </c>
      <c r="AC255" s="458" t="s">
        <v>666</v>
      </c>
    </row>
    <row r="256" spans="1:29" s="134" customFormat="1" ht="20.100000000000001" customHeight="1" x14ac:dyDescent="0.15">
      <c r="A256" s="395"/>
      <c r="B256" s="395"/>
      <c r="C256" s="395"/>
      <c r="D256" s="14"/>
      <c r="E256" s="14"/>
      <c r="F256" s="14"/>
      <c r="G256" s="2" t="s">
        <v>392</v>
      </c>
      <c r="H256" s="743">
        <f>ROUNDUP(N256/J256,-1)</f>
        <v>972920</v>
      </c>
      <c r="I256" s="70" t="s">
        <v>0</v>
      </c>
      <c r="J256" s="32">
        <v>0.1152</v>
      </c>
      <c r="K256" s="76"/>
      <c r="L256" s="26"/>
      <c r="M256" s="28" t="s">
        <v>1</v>
      </c>
      <c r="N256" s="157">
        <v>112080</v>
      </c>
      <c r="O256" s="14"/>
      <c r="P256" s="466">
        <f t="shared" si="89"/>
        <v>112080</v>
      </c>
      <c r="Q256" s="139">
        <f>IF(AA256="국비100%",N256*100%,IF(AA256="시도비100%",N256*0%,IF(AA256="시군구비100%",N256*0%,IF(AA256="국비30%, 시도비70%",N256*30%,IF(AA256="국비50%, 시도비50%",N256*50%,IF(AA256="시도비50%, 시군구비50%",N256*0%,IF(AA256="국비30%, 시도비35%, 시군구비35%",N256*30%)))))))</f>
        <v>33624</v>
      </c>
      <c r="R256" s="139">
        <f>IF(AA256="국비100%",N256*0%,IF(AA256="시도비100%",N256*100%,IF(AA256="시군구비100%",N256*0%,IF(AA256="국비30%, 시도비70%",N256*70%,IF(AA256="국비50%, 시도비50%",N256*50%,IF(AA256="시도비50%, 시군구비50%",N256*50%,IF(AA256="국비30%, 시도비35%, 시군구비35%",N256*35%)))))))</f>
        <v>78456</v>
      </c>
      <c r="S256" s="139">
        <f>IF(AA256="국비100%",N256*0%,IF(AA256="시도비100%",N256*0%,IF(AA256="시군구비100%",N256*100%,IF(AA256="국비30%, 시도비70%",N256*0%,IF(AA256="국비50%, 시도비50%",N256*0%,IF(AA256="시도비50%, 시군구비50%",N256*50%,IF(AA256="국비30%, 시도비35%, 시군구비35%",N256*35%)))))))</f>
        <v>0</v>
      </c>
      <c r="T256" s="139">
        <f>IF(AA256="기타보조금",N256*100%,N256*0%)</f>
        <v>0</v>
      </c>
      <c r="U256" s="139">
        <f>SUM(Q256:T256)</f>
        <v>112080</v>
      </c>
      <c r="V256" s="139">
        <f>IF(AA256="자부담",N256*100%,N256*0%)</f>
        <v>0</v>
      </c>
      <c r="W256" s="139">
        <f>IF(AA256="후원금",N256*100%,N256*0%)</f>
        <v>0</v>
      </c>
      <c r="X256" s="139">
        <f>IF(AA256="수익사업",N256*100%,N256*0%)</f>
        <v>0</v>
      </c>
      <c r="Y256" s="529">
        <f>SUM(U256:X256)</f>
        <v>112080</v>
      </c>
      <c r="Z256" s="159" t="s">
        <v>51</v>
      </c>
      <c r="AA256" s="159" t="s">
        <v>49</v>
      </c>
      <c r="AB256" s="159" t="s">
        <v>12</v>
      </c>
      <c r="AC256" s="458" t="s">
        <v>666</v>
      </c>
    </row>
    <row r="257" spans="1:29" s="134" customFormat="1" ht="20.100000000000001" customHeight="1" x14ac:dyDescent="0.15">
      <c r="A257" s="392"/>
      <c r="B257" s="392"/>
      <c r="C257" s="392"/>
      <c r="D257" s="15"/>
      <c r="E257" s="15"/>
      <c r="F257" s="15"/>
      <c r="G257" s="4" t="s">
        <v>393</v>
      </c>
      <c r="H257" s="744">
        <f>ROUNDUP(N257/J257,-1)</f>
        <v>28378670</v>
      </c>
      <c r="I257" s="560" t="s">
        <v>0</v>
      </c>
      <c r="J257" s="542">
        <v>4.4999999999999998E-2</v>
      </c>
      <c r="K257" s="561"/>
      <c r="L257" s="29"/>
      <c r="M257" s="30" t="s">
        <v>1</v>
      </c>
      <c r="N257" s="160">
        <v>1277040</v>
      </c>
      <c r="O257" s="15"/>
      <c r="P257" s="491">
        <f t="shared" si="89"/>
        <v>1277040</v>
      </c>
      <c r="Q257" s="148">
        <f>IF(AA257="국비100%",N257*100%,IF(AA257="시도비100%",N257*0%,IF(AA257="시군구비100%",N257*0%,IF(AA257="국비30%, 시도비70%",N257*30%,IF(AA257="국비50%, 시도비50%",N257*50%,IF(AA257="시도비50%, 시군구비50%",N257*0%,IF(AA257="국비30%, 시도비35%, 시군구비35%",N257*30%)))))))</f>
        <v>383112</v>
      </c>
      <c r="R257" s="148">
        <f>IF(AA257="국비100%",N257*0%,IF(AA257="시도비100%",N257*100%,IF(AA257="시군구비100%",N257*0%,IF(AA257="국비30%, 시도비70%",N257*70%,IF(AA257="국비50%, 시도비50%",N257*50%,IF(AA257="시도비50%, 시군구비50%",N257*50%,IF(AA257="국비30%, 시도비35%, 시군구비35%",N257*35%)))))))</f>
        <v>893928</v>
      </c>
      <c r="S257" s="148">
        <f>IF(AA257="국비100%",N257*0%,IF(AA257="시도비100%",N257*0%,IF(AA257="시군구비100%",N257*100%,IF(AA257="국비30%, 시도비70%",N257*0%,IF(AA257="국비50%, 시도비50%",N257*0%,IF(AA257="시도비50%, 시군구비50%",N257*50%,IF(AA257="국비30%, 시도비35%, 시군구비35%",N257*35%)))))))</f>
        <v>0</v>
      </c>
      <c r="T257" s="148">
        <f>IF(AA257="기타보조금",N257*100%,N257*0%)</f>
        <v>0</v>
      </c>
      <c r="U257" s="148">
        <f>SUM(Q257:T257)</f>
        <v>1277040</v>
      </c>
      <c r="V257" s="148">
        <f>IF(AA257="자부담",N257*100%,N257*0%)</f>
        <v>0</v>
      </c>
      <c r="W257" s="148">
        <f>IF(AA257="후원금",N257*100%,N257*0%)</f>
        <v>0</v>
      </c>
      <c r="X257" s="148">
        <f>IF(AA257="수익사업",N257*100%,N257*0%)</f>
        <v>0</v>
      </c>
      <c r="Y257" s="487">
        <f>SUM(U257:X257)</f>
        <v>1277040</v>
      </c>
      <c r="Z257" s="171" t="s">
        <v>51</v>
      </c>
      <c r="AA257" s="171" t="s">
        <v>49</v>
      </c>
      <c r="AB257" s="171" t="s">
        <v>12</v>
      </c>
      <c r="AC257" s="458" t="s">
        <v>666</v>
      </c>
    </row>
    <row r="258" spans="1:29" s="134" customFormat="1" ht="20.100000000000001" customHeight="1" x14ac:dyDescent="0.15">
      <c r="A258" s="406"/>
      <c r="B258" s="406"/>
      <c r="C258" s="406"/>
      <c r="D258" s="17"/>
      <c r="E258" s="17"/>
      <c r="F258" s="17"/>
      <c r="G258" s="1" t="s">
        <v>394</v>
      </c>
      <c r="H258" s="745">
        <f>ROUNDUP(N258/J258,-1)</f>
        <v>28370910</v>
      </c>
      <c r="I258" s="544" t="s">
        <v>0</v>
      </c>
      <c r="J258" s="543">
        <v>1.6500000000000001E-2</v>
      </c>
      <c r="K258" s="545"/>
      <c r="L258" s="90"/>
      <c r="M258" s="48" t="s">
        <v>1</v>
      </c>
      <c r="N258" s="273">
        <v>468120</v>
      </c>
      <c r="O258" s="17"/>
      <c r="P258" s="485">
        <f t="shared" si="89"/>
        <v>468120</v>
      </c>
      <c r="Q258" s="154">
        <f>IF(AA258="국비100%",N258*100%,IF(AA258="시도비100%",N258*0%,IF(AA258="시군구비100%",N258*0%,IF(AA258="국비30%, 시도비70%",N258*30%,IF(AA258="국비50%, 시도비50%",N258*50%,IF(AA258="시도비50%, 시군구비50%",N258*0%,IF(AA258="국비30%, 시도비35%, 시군구비35%",N258*30%)))))))</f>
        <v>140436</v>
      </c>
      <c r="R258" s="154">
        <f>IF(AA258="국비100%",N258*0%,IF(AA258="시도비100%",N258*100%,IF(AA258="시군구비100%",N258*0%,IF(AA258="국비30%, 시도비70%",N258*70%,IF(AA258="국비50%, 시도비50%",N258*50%,IF(AA258="시도비50%, 시군구비50%",N258*50%,IF(AA258="국비30%, 시도비35%, 시군구비35%",N258*35%)))))))</f>
        <v>327684</v>
      </c>
      <c r="S258" s="154">
        <f>IF(AA258="국비100%",N258*0%,IF(AA258="시도비100%",N258*0%,IF(AA258="시군구비100%",N258*100%,IF(AA258="국비30%, 시도비70%",N258*0%,IF(AA258="국비50%, 시도비50%",N258*0%,IF(AA258="시도비50%, 시군구비50%",N258*50%,IF(AA258="국비30%, 시도비35%, 시군구비35%",N258*35%)))))))</f>
        <v>0</v>
      </c>
      <c r="T258" s="154">
        <f>IF(AA258="기타보조금",N258*100%,N258*0%)</f>
        <v>0</v>
      </c>
      <c r="U258" s="154">
        <f>SUM(Q258:T258)</f>
        <v>468120</v>
      </c>
      <c r="V258" s="154">
        <f>IF(AA258="자부담",N258*100%,N258*0%)</f>
        <v>0</v>
      </c>
      <c r="W258" s="154">
        <f>IF(AA258="후원금",N258*100%,N258*0%)</f>
        <v>0</v>
      </c>
      <c r="X258" s="154">
        <f>IF(AA258="수익사업",N258*100%,N258*0%)</f>
        <v>0</v>
      </c>
      <c r="Y258" s="752">
        <f>SUM(U258:X258)</f>
        <v>468120</v>
      </c>
      <c r="Z258" s="170" t="s">
        <v>51</v>
      </c>
      <c r="AA258" s="170" t="s">
        <v>49</v>
      </c>
      <c r="AB258" s="170" t="s">
        <v>12</v>
      </c>
      <c r="AC258" s="458" t="s">
        <v>666</v>
      </c>
    </row>
    <row r="259" spans="1:29" s="134" customFormat="1" ht="20.100000000000001" customHeight="1" x14ac:dyDescent="0.15">
      <c r="A259" s="395"/>
      <c r="B259" s="395"/>
      <c r="C259" s="395"/>
      <c r="D259" s="14"/>
      <c r="E259" s="14"/>
      <c r="F259" s="14"/>
      <c r="G259" s="2" t="s">
        <v>395</v>
      </c>
      <c r="H259" s="743">
        <f>ROUNDUP(N259/J259,-1)</f>
        <v>28373270</v>
      </c>
      <c r="I259" s="70" t="s">
        <v>0</v>
      </c>
      <c r="J259" s="31">
        <v>7.9299999999999995E-3</v>
      </c>
      <c r="K259" s="76"/>
      <c r="L259" s="26"/>
      <c r="M259" s="28" t="s">
        <v>1</v>
      </c>
      <c r="N259" s="157">
        <v>225000</v>
      </c>
      <c r="O259" s="14"/>
      <c r="P259" s="466">
        <f t="shared" si="89"/>
        <v>225000</v>
      </c>
      <c r="Q259" s="139">
        <f>IF(AA259="국비100%",N259*100%,IF(AA259="시도비100%",N259*0%,IF(AA259="시군구비100%",N259*0%,IF(AA259="국비30%, 시도비70%",N259*30%,IF(AA259="국비50%, 시도비50%",N259*50%,IF(AA259="시도비50%, 시군구비50%",N259*0%,IF(AA259="국비30%, 시도비35%, 시군구비35%",N259*30%)))))))</f>
        <v>67500</v>
      </c>
      <c r="R259" s="139">
        <f>IF(AA259="국비100%",N259*0%,IF(AA259="시도비100%",N259*100%,IF(AA259="시군구비100%",N259*0%,IF(AA259="국비30%, 시도비70%",N259*70%,IF(AA259="국비50%, 시도비50%",N259*50%,IF(AA259="시도비50%, 시군구비50%",N259*50%,IF(AA259="국비30%, 시도비35%, 시군구비35%",N259*35%)))))))</f>
        <v>157500</v>
      </c>
      <c r="S259" s="139">
        <f>IF(AA259="국비100%",N259*0%,IF(AA259="시도비100%",N259*0%,IF(AA259="시군구비100%",N259*100%,IF(AA259="국비30%, 시도비70%",N259*0%,IF(AA259="국비50%, 시도비50%",N259*0%,IF(AA259="시도비50%, 시군구비50%",N259*50%,IF(AA259="국비30%, 시도비35%, 시군구비35%",N259*35%)))))))</f>
        <v>0</v>
      </c>
      <c r="T259" s="139">
        <f>IF(AA259="기타보조금",N259*100%,N259*0%)</f>
        <v>0</v>
      </c>
      <c r="U259" s="139">
        <f>SUM(Q259:T259)</f>
        <v>225000</v>
      </c>
      <c r="V259" s="139">
        <f>IF(AA259="자부담",N259*100%,N259*0%)</f>
        <v>0</v>
      </c>
      <c r="W259" s="139">
        <f>IF(AA259="후원금",N259*100%,N259*0%)</f>
        <v>0</v>
      </c>
      <c r="X259" s="139">
        <f>IF(AA259="수익사업",N259*100%,N259*0%)</f>
        <v>0</v>
      </c>
      <c r="Y259" s="529">
        <f>SUM(U259:X259)</f>
        <v>225000</v>
      </c>
      <c r="Z259" s="159" t="s">
        <v>51</v>
      </c>
      <c r="AA259" s="159" t="s">
        <v>49</v>
      </c>
      <c r="AB259" s="159" t="s">
        <v>12</v>
      </c>
      <c r="AC259" s="458" t="s">
        <v>666</v>
      </c>
    </row>
    <row r="260" spans="1:29" s="134" customFormat="1" ht="20.100000000000001" customHeight="1" x14ac:dyDescent="0.15">
      <c r="A260" s="395"/>
      <c r="B260" s="395"/>
      <c r="C260" s="395"/>
      <c r="D260" s="14"/>
      <c r="E260" s="14"/>
      <c r="F260" s="14"/>
      <c r="G260" s="513" t="s">
        <v>293</v>
      </c>
      <c r="H260" s="743"/>
      <c r="I260" s="70"/>
      <c r="J260" s="32"/>
      <c r="K260" s="76"/>
      <c r="L260" s="26"/>
      <c r="M260" s="28"/>
      <c r="N260" s="157"/>
      <c r="O260" s="14"/>
      <c r="P260" s="466">
        <f t="shared" si="89"/>
        <v>0</v>
      </c>
      <c r="Q260" s="139"/>
      <c r="R260" s="139"/>
      <c r="S260" s="139"/>
      <c r="T260" s="139"/>
      <c r="U260" s="139"/>
      <c r="V260" s="139"/>
      <c r="W260" s="139"/>
      <c r="X260" s="139"/>
      <c r="Y260" s="529"/>
      <c r="Z260" s="159" t="s">
        <v>40</v>
      </c>
      <c r="AA260" s="159" t="s">
        <v>49</v>
      </c>
      <c r="AB260" s="159" t="s">
        <v>12</v>
      </c>
      <c r="AC260" s="458" t="s">
        <v>666</v>
      </c>
    </row>
    <row r="261" spans="1:29" s="134" customFormat="1" ht="20.100000000000001" customHeight="1" x14ac:dyDescent="0.15">
      <c r="A261" s="395"/>
      <c r="B261" s="395"/>
      <c r="C261" s="395"/>
      <c r="D261" s="14"/>
      <c r="E261" s="14"/>
      <c r="F261" s="14"/>
      <c r="G261" s="2" t="s">
        <v>391</v>
      </c>
      <c r="H261" s="743">
        <f>ROUNDUP(N261/J261,-1)</f>
        <v>25395920</v>
      </c>
      <c r="I261" s="69" t="s">
        <v>0</v>
      </c>
      <c r="J261" s="32">
        <v>3.4299999999999997E-2</v>
      </c>
      <c r="K261" s="75"/>
      <c r="L261" s="26"/>
      <c r="M261" s="28" t="s">
        <v>1</v>
      </c>
      <c r="N261" s="141">
        <v>871080</v>
      </c>
      <c r="O261" s="139"/>
      <c r="P261" s="466">
        <f t="shared" si="89"/>
        <v>871080</v>
      </c>
      <c r="Q261" s="139">
        <f>IF(AA261="국비100%",N261*100%,IF(AA261="시도비100%",N261*0%,IF(AA261="시군구비100%",N261*0%,IF(AA261="국비30%, 시도비70%",N261*30%,IF(AA261="국비50%, 시도비50%",N261*50%,IF(AA261="시도비50%, 시군구비50%",N261*0%,IF(AA261="국비30%, 시도비35%, 시군구비35%",N261*30%)))))))</f>
        <v>261324</v>
      </c>
      <c r="R261" s="139">
        <f>IF(AA261="국비100%",N261*0%,IF(AA261="시도비100%",N261*100%,IF(AA261="시군구비100%",N261*0%,IF(AA261="국비30%, 시도비70%",N261*70%,IF(AA261="국비50%, 시도비50%",N261*50%,IF(AA261="시도비50%, 시군구비50%",N261*50%,IF(AA261="국비30%, 시도비35%, 시군구비35%",N261*35%)))))))</f>
        <v>609756</v>
      </c>
      <c r="S261" s="139">
        <f>IF(AA261="국비100%",N261*0%,IF(AA261="시도비100%",N261*0%,IF(AA261="시군구비100%",N261*100%,IF(AA261="국비30%, 시도비70%",N261*0%,IF(AA261="국비50%, 시도비50%",N261*0%,IF(AA261="시도비50%, 시군구비50%",N261*50%,IF(AA261="국비30%, 시도비35%, 시군구비35%",N261*35%)))))))</f>
        <v>0</v>
      </c>
      <c r="T261" s="139">
        <f>IF(AA261="기타보조금",N261*100%,N261*0%)</f>
        <v>0</v>
      </c>
      <c r="U261" s="139">
        <f>SUM(Q261:T261)</f>
        <v>871080</v>
      </c>
      <c r="V261" s="139">
        <f>IF(AA261="자부담",N261*100%,N261*0%)</f>
        <v>0</v>
      </c>
      <c r="W261" s="139">
        <f>IF(AA261="후원금",N261*100%,N261*0%)</f>
        <v>0</v>
      </c>
      <c r="X261" s="139">
        <f>IF(AA261="수익사업",N261*100%,N261*0%)</f>
        <v>0</v>
      </c>
      <c r="Y261" s="529">
        <f>SUM(U261:X261)</f>
        <v>871080</v>
      </c>
      <c r="Z261" s="159" t="s">
        <v>40</v>
      </c>
      <c r="AA261" s="159" t="s">
        <v>49</v>
      </c>
      <c r="AB261" s="159" t="s">
        <v>12</v>
      </c>
      <c r="AC261" s="458" t="s">
        <v>666</v>
      </c>
    </row>
    <row r="262" spans="1:29" s="134" customFormat="1" ht="20.100000000000001" customHeight="1" x14ac:dyDescent="0.15">
      <c r="A262" s="395"/>
      <c r="B262" s="395"/>
      <c r="C262" s="395"/>
      <c r="D262" s="14"/>
      <c r="E262" s="14"/>
      <c r="F262" s="14"/>
      <c r="G262" s="2" t="s">
        <v>392</v>
      </c>
      <c r="H262" s="743">
        <f>ROUNDUP(N262/J262,-1)</f>
        <v>870840</v>
      </c>
      <c r="I262" s="70" t="s">
        <v>0</v>
      </c>
      <c r="J262" s="32">
        <v>0.1152</v>
      </c>
      <c r="K262" s="76"/>
      <c r="L262" s="26"/>
      <c r="M262" s="28" t="s">
        <v>1</v>
      </c>
      <c r="N262" s="141">
        <v>100320</v>
      </c>
      <c r="O262" s="139"/>
      <c r="P262" s="466">
        <f t="shared" si="89"/>
        <v>100320</v>
      </c>
      <c r="Q262" s="139">
        <f>IF(AA262="국비100%",N262*100%,IF(AA262="시도비100%",N262*0%,IF(AA262="시군구비100%",N262*0%,IF(AA262="국비30%, 시도비70%",N262*30%,IF(AA262="국비50%, 시도비50%",N262*50%,IF(AA262="시도비50%, 시군구비50%",N262*0%,IF(AA262="국비30%, 시도비35%, 시군구비35%",N262*30%)))))))</f>
        <v>30096</v>
      </c>
      <c r="R262" s="139">
        <f>IF(AA262="국비100%",N262*0%,IF(AA262="시도비100%",N262*100%,IF(AA262="시군구비100%",N262*0%,IF(AA262="국비30%, 시도비70%",N262*70%,IF(AA262="국비50%, 시도비50%",N262*50%,IF(AA262="시도비50%, 시군구비50%",N262*50%,IF(AA262="국비30%, 시도비35%, 시군구비35%",N262*35%)))))))</f>
        <v>70224</v>
      </c>
      <c r="S262" s="139">
        <f>IF(AA262="국비100%",N262*0%,IF(AA262="시도비100%",N262*0%,IF(AA262="시군구비100%",N262*100%,IF(AA262="국비30%, 시도비70%",N262*0%,IF(AA262="국비50%, 시도비50%",N262*0%,IF(AA262="시도비50%, 시군구비50%",N262*50%,IF(AA262="국비30%, 시도비35%, 시군구비35%",N262*35%)))))))</f>
        <v>0</v>
      </c>
      <c r="T262" s="139">
        <f>IF(AA262="기타보조금",N262*100%,N262*0%)</f>
        <v>0</v>
      </c>
      <c r="U262" s="139">
        <f>SUM(Q262:T262)</f>
        <v>100320</v>
      </c>
      <c r="V262" s="139">
        <f>IF(AA262="자부담",N262*100%,N262*0%)</f>
        <v>0</v>
      </c>
      <c r="W262" s="139">
        <f>IF(AA262="후원금",N262*100%,N262*0%)</f>
        <v>0</v>
      </c>
      <c r="X262" s="139">
        <f>IF(AA262="수익사업",N262*100%,N262*0%)</f>
        <v>0</v>
      </c>
      <c r="Y262" s="529">
        <f>SUM(U262:X262)</f>
        <v>100320</v>
      </c>
      <c r="Z262" s="159" t="s">
        <v>40</v>
      </c>
      <c r="AA262" s="159" t="s">
        <v>49</v>
      </c>
      <c r="AB262" s="159" t="s">
        <v>12</v>
      </c>
      <c r="AC262" s="458" t="s">
        <v>666</v>
      </c>
    </row>
    <row r="263" spans="1:29" ht="20.100000000000001" customHeight="1" x14ac:dyDescent="0.15">
      <c r="A263" s="395"/>
      <c r="B263" s="395"/>
      <c r="C263" s="395"/>
      <c r="D263" s="14"/>
      <c r="E263" s="14"/>
      <c r="F263" s="14"/>
      <c r="G263" s="2" t="s">
        <v>393</v>
      </c>
      <c r="H263" s="743">
        <f>ROUNDUP(N263/J263,-1)</f>
        <v>25394670</v>
      </c>
      <c r="I263" s="69" t="s">
        <v>0</v>
      </c>
      <c r="J263" s="32">
        <v>4.4999999999999998E-2</v>
      </c>
      <c r="K263" s="75"/>
      <c r="L263" s="26"/>
      <c r="M263" s="28" t="s">
        <v>1</v>
      </c>
      <c r="N263" s="141">
        <v>1142760</v>
      </c>
      <c r="O263" s="139"/>
      <c r="P263" s="466">
        <f t="shared" si="89"/>
        <v>1142760</v>
      </c>
      <c r="Q263" s="139">
        <f>IF(AA263="국비100%",N263*100%,IF(AA263="시도비100%",N263*0%,IF(AA263="시군구비100%",N263*0%,IF(AA263="국비30%, 시도비70%",N263*30%,IF(AA263="국비50%, 시도비50%",N263*50%,IF(AA263="시도비50%, 시군구비50%",N263*0%,IF(AA263="국비30%, 시도비35%, 시군구비35%",N263*30%)))))))</f>
        <v>342828</v>
      </c>
      <c r="R263" s="139">
        <f>IF(AA263="국비100%",N263*0%,IF(AA263="시도비100%",N263*100%,IF(AA263="시군구비100%",N263*0%,IF(AA263="국비30%, 시도비70%",N263*70%,IF(AA263="국비50%, 시도비50%",N263*50%,IF(AA263="시도비50%, 시군구비50%",N263*50%,IF(AA263="국비30%, 시도비35%, 시군구비35%",N263*35%)))))))</f>
        <v>799932</v>
      </c>
      <c r="S263" s="139">
        <f>IF(AA263="국비100%",N263*0%,IF(AA263="시도비100%",N263*0%,IF(AA263="시군구비100%",N263*100%,IF(AA263="국비30%, 시도비70%",N263*0%,IF(AA263="국비50%, 시도비50%",N263*0%,IF(AA263="시도비50%, 시군구비50%",N263*50%,IF(AA263="국비30%, 시도비35%, 시군구비35%",N263*35%)))))))</f>
        <v>0</v>
      </c>
      <c r="T263" s="139">
        <f>IF(AA263="기타보조금",N263*100%,N263*0%)</f>
        <v>0</v>
      </c>
      <c r="U263" s="139">
        <f>SUM(Q263:T263)</f>
        <v>1142760</v>
      </c>
      <c r="V263" s="139">
        <f>IF(AA263="자부담",N263*100%,N263*0%)</f>
        <v>0</v>
      </c>
      <c r="W263" s="139">
        <f>IF(AA263="후원금",N263*100%,N263*0%)</f>
        <v>0</v>
      </c>
      <c r="X263" s="139">
        <f>IF(AA263="수익사업",N263*100%,N263*0%)</f>
        <v>0</v>
      </c>
      <c r="Y263" s="529">
        <f>SUM(U263:X263)</f>
        <v>1142760</v>
      </c>
      <c r="Z263" s="159" t="s">
        <v>40</v>
      </c>
      <c r="AA263" s="159" t="s">
        <v>49</v>
      </c>
      <c r="AB263" s="159" t="s">
        <v>12</v>
      </c>
      <c r="AC263" s="458" t="s">
        <v>666</v>
      </c>
    </row>
    <row r="264" spans="1:29" ht="20.100000000000001" customHeight="1" x14ac:dyDescent="0.15">
      <c r="A264" s="395"/>
      <c r="B264" s="395"/>
      <c r="C264" s="395"/>
      <c r="D264" s="14"/>
      <c r="E264" s="14"/>
      <c r="F264" s="14"/>
      <c r="G264" s="2" t="s">
        <v>394</v>
      </c>
      <c r="H264" s="743">
        <f>ROUNDUP(N264/J264,-1)</f>
        <v>25389100</v>
      </c>
      <c r="I264" s="70" t="s">
        <v>0</v>
      </c>
      <c r="J264" s="32">
        <v>1.6500000000000001E-2</v>
      </c>
      <c r="K264" s="76"/>
      <c r="L264" s="26"/>
      <c r="M264" s="28" t="s">
        <v>1</v>
      </c>
      <c r="N264" s="141">
        <v>418920</v>
      </c>
      <c r="O264" s="139"/>
      <c r="P264" s="466">
        <f t="shared" si="89"/>
        <v>418920</v>
      </c>
      <c r="Q264" s="139">
        <f>IF(AA264="국비100%",N264*100%,IF(AA264="시도비100%",N264*0%,IF(AA264="시군구비100%",N264*0%,IF(AA264="국비30%, 시도비70%",N264*30%,IF(AA264="국비50%, 시도비50%",N264*50%,IF(AA264="시도비50%, 시군구비50%",N264*0%,IF(AA264="국비30%, 시도비35%, 시군구비35%",N264*30%)))))))</f>
        <v>125676</v>
      </c>
      <c r="R264" s="139">
        <f>IF(AA264="국비100%",N264*0%,IF(AA264="시도비100%",N264*100%,IF(AA264="시군구비100%",N264*0%,IF(AA264="국비30%, 시도비70%",N264*70%,IF(AA264="국비50%, 시도비50%",N264*50%,IF(AA264="시도비50%, 시군구비50%",N264*50%,IF(AA264="국비30%, 시도비35%, 시군구비35%",N264*35%)))))))</f>
        <v>293244</v>
      </c>
      <c r="S264" s="139">
        <f>IF(AA264="국비100%",N264*0%,IF(AA264="시도비100%",N264*0%,IF(AA264="시군구비100%",N264*100%,IF(AA264="국비30%, 시도비70%",N264*0%,IF(AA264="국비50%, 시도비50%",N264*0%,IF(AA264="시도비50%, 시군구비50%",N264*50%,IF(AA264="국비30%, 시도비35%, 시군구비35%",N264*35%)))))))</f>
        <v>0</v>
      </c>
      <c r="T264" s="139">
        <f>IF(AA264="기타보조금",N264*100%,N264*0%)</f>
        <v>0</v>
      </c>
      <c r="U264" s="139">
        <f>SUM(Q264:T264)</f>
        <v>418920</v>
      </c>
      <c r="V264" s="139">
        <f>IF(AA264="자부담",N264*100%,N264*0%)</f>
        <v>0</v>
      </c>
      <c r="W264" s="139">
        <f>IF(AA264="후원금",N264*100%,N264*0%)</f>
        <v>0</v>
      </c>
      <c r="X264" s="139">
        <f>IF(AA264="수익사업",N264*100%,N264*0%)</f>
        <v>0</v>
      </c>
      <c r="Y264" s="529">
        <f>SUM(U264:X264)</f>
        <v>418920</v>
      </c>
      <c r="Z264" s="159" t="s">
        <v>40</v>
      </c>
      <c r="AA264" s="159" t="s">
        <v>49</v>
      </c>
      <c r="AB264" s="159" t="s">
        <v>12</v>
      </c>
      <c r="AC264" s="458" t="s">
        <v>666</v>
      </c>
    </row>
    <row r="265" spans="1:29" ht="20.100000000000001" customHeight="1" x14ac:dyDescent="0.15">
      <c r="A265" s="395"/>
      <c r="B265" s="395"/>
      <c r="C265" s="395"/>
      <c r="D265" s="14"/>
      <c r="E265" s="14"/>
      <c r="F265" s="14"/>
      <c r="G265" s="2" t="s">
        <v>395</v>
      </c>
      <c r="H265" s="743">
        <f>ROUNDUP(N265/J265,-1)</f>
        <v>25392190</v>
      </c>
      <c r="I265" s="70" t="s">
        <v>0</v>
      </c>
      <c r="J265" s="31">
        <v>7.9299999999999995E-3</v>
      </c>
      <c r="K265" s="76"/>
      <c r="L265" s="26"/>
      <c r="M265" s="28" t="s">
        <v>1</v>
      </c>
      <c r="N265" s="141">
        <v>201360</v>
      </c>
      <c r="O265" s="139"/>
      <c r="P265" s="466">
        <f t="shared" si="89"/>
        <v>201360</v>
      </c>
      <c r="Q265" s="139">
        <f>IF(AA265="국비100%",N265*100%,IF(AA265="시도비100%",N265*0%,IF(AA265="시군구비100%",N265*0%,IF(AA265="국비30%, 시도비70%",N265*30%,IF(AA265="국비50%, 시도비50%",N265*50%,IF(AA265="시도비50%, 시군구비50%",N265*0%,IF(AA265="국비30%, 시도비35%, 시군구비35%",N265*30%)))))))</f>
        <v>60408</v>
      </c>
      <c r="R265" s="139">
        <f>IF(AA265="국비100%",N265*0%,IF(AA265="시도비100%",N265*100%,IF(AA265="시군구비100%",N265*0%,IF(AA265="국비30%, 시도비70%",N265*70%,IF(AA265="국비50%, 시도비50%",N265*50%,IF(AA265="시도비50%, 시군구비50%",N265*50%,IF(AA265="국비30%, 시도비35%, 시군구비35%",N265*35%)))))))</f>
        <v>140952</v>
      </c>
      <c r="S265" s="139">
        <f>IF(AA265="국비100%",N265*0%,IF(AA265="시도비100%",N265*0%,IF(AA265="시군구비100%",N265*100%,IF(AA265="국비30%, 시도비70%",N265*0%,IF(AA265="국비50%, 시도비50%",N265*0%,IF(AA265="시도비50%, 시군구비50%",N265*50%,IF(AA265="국비30%, 시도비35%, 시군구비35%",N265*35%)))))))</f>
        <v>0</v>
      </c>
      <c r="T265" s="139">
        <f>IF(AA265="기타보조금",N265*100%,N265*0%)</f>
        <v>0</v>
      </c>
      <c r="U265" s="139">
        <f>SUM(Q265:T265)</f>
        <v>201360</v>
      </c>
      <c r="V265" s="139">
        <f>IF(AA265="자부담",N265*100%,N265*0%)</f>
        <v>0</v>
      </c>
      <c r="W265" s="139">
        <f>IF(AA265="후원금",N265*100%,N265*0%)</f>
        <v>0</v>
      </c>
      <c r="X265" s="139">
        <f>IF(AA265="수익사업",N265*100%,N265*0%)</f>
        <v>0</v>
      </c>
      <c r="Y265" s="529">
        <f>SUM(U265:X265)</f>
        <v>201360</v>
      </c>
      <c r="Z265" s="159" t="s">
        <v>40</v>
      </c>
      <c r="AA265" s="159" t="s">
        <v>49</v>
      </c>
      <c r="AB265" s="159" t="s">
        <v>12</v>
      </c>
      <c r="AC265" s="458" t="s">
        <v>666</v>
      </c>
    </row>
    <row r="266" spans="1:29" ht="20.100000000000001" customHeight="1" x14ac:dyDescent="0.15">
      <c r="A266" s="395"/>
      <c r="B266" s="395"/>
      <c r="C266" s="395"/>
      <c r="D266" s="14"/>
      <c r="E266" s="14"/>
      <c r="F266" s="14"/>
      <c r="G266" s="513" t="s">
        <v>294</v>
      </c>
      <c r="H266" s="743"/>
      <c r="I266" s="70"/>
      <c r="J266" s="32"/>
      <c r="K266" s="76"/>
      <c r="L266" s="26"/>
      <c r="M266" s="28"/>
      <c r="N266" s="629"/>
      <c r="O266" s="139"/>
      <c r="P266" s="466">
        <f t="shared" si="89"/>
        <v>0</v>
      </c>
      <c r="Q266" s="139"/>
      <c r="R266" s="139"/>
      <c r="S266" s="139"/>
      <c r="T266" s="139"/>
      <c r="U266" s="139"/>
      <c r="V266" s="139"/>
      <c r="W266" s="139"/>
      <c r="X266" s="139"/>
      <c r="Y266" s="529"/>
      <c r="Z266" s="159" t="s">
        <v>52</v>
      </c>
      <c r="AA266" s="159" t="s">
        <v>49</v>
      </c>
      <c r="AB266" s="159" t="s">
        <v>12</v>
      </c>
      <c r="AC266" s="458" t="s">
        <v>666</v>
      </c>
    </row>
    <row r="267" spans="1:29" ht="20.100000000000001" customHeight="1" x14ac:dyDescent="0.15">
      <c r="A267" s="395"/>
      <c r="B267" s="395"/>
      <c r="C267" s="395"/>
      <c r="D267" s="14"/>
      <c r="E267" s="14"/>
      <c r="F267" s="14"/>
      <c r="G267" s="2" t="s">
        <v>391</v>
      </c>
      <c r="H267" s="743">
        <f>ROUNDUP(N267/J267,-1)</f>
        <v>56410500</v>
      </c>
      <c r="I267" s="69" t="s">
        <v>0</v>
      </c>
      <c r="J267" s="32">
        <v>3.4299999999999997E-2</v>
      </c>
      <c r="K267" s="75"/>
      <c r="L267" s="26"/>
      <c r="M267" s="28" t="s">
        <v>1</v>
      </c>
      <c r="N267" s="141">
        <v>1934880</v>
      </c>
      <c r="O267" s="139"/>
      <c r="P267" s="466">
        <f t="shared" si="89"/>
        <v>1934880</v>
      </c>
      <c r="Q267" s="139">
        <f>IF(AA267="국비100%",N267*100%,IF(AA267="시도비100%",N267*0%,IF(AA267="시군구비100%",N267*0%,IF(AA267="국비30%, 시도비70%",N267*30%,IF(AA267="국비50%, 시도비50%",N267*50%,IF(AA267="시도비50%, 시군구비50%",N267*0%,IF(AA267="국비30%, 시도비35%, 시군구비35%",N267*30%)))))))</f>
        <v>580464</v>
      </c>
      <c r="R267" s="139">
        <f>IF(AA267="국비100%",N267*0%,IF(AA267="시도비100%",N267*100%,IF(AA267="시군구비100%",N267*0%,IF(AA267="국비30%, 시도비70%",N267*70%,IF(AA267="국비50%, 시도비50%",N267*50%,IF(AA267="시도비50%, 시군구비50%",N267*50%,IF(AA267="국비30%, 시도비35%, 시군구비35%",N267*35%)))))))</f>
        <v>1354416</v>
      </c>
      <c r="S267" s="139">
        <f>IF(AA267="국비100%",N267*0%,IF(AA267="시도비100%",N267*0%,IF(AA267="시군구비100%",N267*100%,IF(AA267="국비30%, 시도비70%",N267*0%,IF(AA267="국비50%, 시도비50%",N267*0%,IF(AA267="시도비50%, 시군구비50%",N267*50%,IF(AA267="국비30%, 시도비35%, 시군구비35%",N267*35%)))))))</f>
        <v>0</v>
      </c>
      <c r="T267" s="139">
        <f>IF(AA267="기타보조금",N267*100%,N267*0%)</f>
        <v>0</v>
      </c>
      <c r="U267" s="139">
        <f>SUM(Q267:T267)</f>
        <v>1934880</v>
      </c>
      <c r="V267" s="139">
        <f>IF(AA267="자부담",N267*100%,N267*0%)</f>
        <v>0</v>
      </c>
      <c r="W267" s="139">
        <f>IF(AA267="후원금",N267*100%,N267*0%)</f>
        <v>0</v>
      </c>
      <c r="X267" s="139">
        <f>IF(AA267="수익사업",N267*100%,N267*0%)</f>
        <v>0</v>
      </c>
      <c r="Y267" s="529">
        <f>SUM(U267:X267)</f>
        <v>1934880</v>
      </c>
      <c r="Z267" s="159" t="s">
        <v>52</v>
      </c>
      <c r="AA267" s="159" t="s">
        <v>49</v>
      </c>
      <c r="AB267" s="159" t="s">
        <v>12</v>
      </c>
      <c r="AC267" s="458" t="s">
        <v>666</v>
      </c>
    </row>
    <row r="268" spans="1:29" ht="20.100000000000001" customHeight="1" x14ac:dyDescent="0.15">
      <c r="A268" s="395"/>
      <c r="B268" s="395"/>
      <c r="C268" s="395"/>
      <c r="D268" s="14"/>
      <c r="E268" s="14"/>
      <c r="F268" s="14"/>
      <c r="G268" s="2" t="s">
        <v>392</v>
      </c>
      <c r="H268" s="743">
        <f>ROUNDUP(N268/J268,-1)</f>
        <v>1934380</v>
      </c>
      <c r="I268" s="70" t="s">
        <v>0</v>
      </c>
      <c r="J268" s="32">
        <v>0.1152</v>
      </c>
      <c r="K268" s="76"/>
      <c r="L268" s="26"/>
      <c r="M268" s="28" t="s">
        <v>1</v>
      </c>
      <c r="N268" s="141">
        <v>222840</v>
      </c>
      <c r="O268" s="139"/>
      <c r="P268" s="466">
        <f t="shared" si="89"/>
        <v>222840</v>
      </c>
      <c r="Q268" s="139">
        <f>IF(AA268="국비100%",N268*100%,IF(AA268="시도비100%",N268*0%,IF(AA268="시군구비100%",N268*0%,IF(AA268="국비30%, 시도비70%",N268*30%,IF(AA268="국비50%, 시도비50%",N268*50%,IF(AA268="시도비50%, 시군구비50%",N268*0%,IF(AA268="국비30%, 시도비35%, 시군구비35%",N268*30%)))))))</f>
        <v>66852</v>
      </c>
      <c r="R268" s="139">
        <f>IF(AA268="국비100%",N268*0%,IF(AA268="시도비100%",N268*100%,IF(AA268="시군구비100%",N268*0%,IF(AA268="국비30%, 시도비70%",N268*70%,IF(AA268="국비50%, 시도비50%",N268*50%,IF(AA268="시도비50%, 시군구비50%",N268*50%,IF(AA268="국비30%, 시도비35%, 시군구비35%",N268*35%)))))))</f>
        <v>155988</v>
      </c>
      <c r="S268" s="139">
        <f>IF(AA268="국비100%",N268*0%,IF(AA268="시도비100%",N268*0%,IF(AA268="시군구비100%",N268*100%,IF(AA268="국비30%, 시도비70%",N268*0%,IF(AA268="국비50%, 시도비50%",N268*0%,IF(AA268="시도비50%, 시군구비50%",N268*50%,IF(AA268="국비30%, 시도비35%, 시군구비35%",N268*35%)))))))</f>
        <v>0</v>
      </c>
      <c r="T268" s="139">
        <f>IF(AA268="기타보조금",N268*100%,N268*0%)</f>
        <v>0</v>
      </c>
      <c r="U268" s="139">
        <f>SUM(Q268:T268)</f>
        <v>222840</v>
      </c>
      <c r="V268" s="139">
        <f>IF(AA268="자부담",N268*100%,N268*0%)</f>
        <v>0</v>
      </c>
      <c r="W268" s="139">
        <f>IF(AA268="후원금",N268*100%,N268*0%)</f>
        <v>0</v>
      </c>
      <c r="X268" s="139">
        <f>IF(AA268="수익사업",N268*100%,N268*0%)</f>
        <v>0</v>
      </c>
      <c r="Y268" s="529">
        <f>SUM(U268:X268)</f>
        <v>222840</v>
      </c>
      <c r="Z268" s="159" t="s">
        <v>52</v>
      </c>
      <c r="AA268" s="159" t="s">
        <v>49</v>
      </c>
      <c r="AB268" s="159" t="s">
        <v>12</v>
      </c>
      <c r="AC268" s="458" t="s">
        <v>666</v>
      </c>
    </row>
    <row r="269" spans="1:29" ht="20.100000000000001" customHeight="1" x14ac:dyDescent="0.15">
      <c r="A269" s="395"/>
      <c r="B269" s="395"/>
      <c r="C269" s="395"/>
      <c r="D269" s="14"/>
      <c r="E269" s="14"/>
      <c r="F269" s="14"/>
      <c r="G269" s="2" t="s">
        <v>393</v>
      </c>
      <c r="H269" s="743">
        <f>ROUNDUP(N269/J269,-1)</f>
        <v>56413340</v>
      </c>
      <c r="I269" s="69" t="s">
        <v>0</v>
      </c>
      <c r="J269" s="32">
        <v>4.4999999999999998E-2</v>
      </c>
      <c r="K269" s="75"/>
      <c r="L269" s="26"/>
      <c r="M269" s="28" t="s">
        <v>1</v>
      </c>
      <c r="N269" s="141">
        <v>2538600</v>
      </c>
      <c r="O269" s="139"/>
      <c r="P269" s="466">
        <f t="shared" si="89"/>
        <v>2538600</v>
      </c>
      <c r="Q269" s="139">
        <f>IF(AA269="국비100%",N269*100%,IF(AA269="시도비100%",N269*0%,IF(AA269="시군구비100%",N269*0%,IF(AA269="국비30%, 시도비70%",N269*30%,IF(AA269="국비50%, 시도비50%",N269*50%,IF(AA269="시도비50%, 시군구비50%",N269*0%,IF(AA269="국비30%, 시도비35%, 시군구비35%",N269*30%)))))))</f>
        <v>761580</v>
      </c>
      <c r="R269" s="139">
        <f>IF(AA269="국비100%",N269*0%,IF(AA269="시도비100%",N269*100%,IF(AA269="시군구비100%",N269*0%,IF(AA269="국비30%, 시도비70%",N269*70%,IF(AA269="국비50%, 시도비50%",N269*50%,IF(AA269="시도비50%, 시군구비50%",N269*50%,IF(AA269="국비30%, 시도비35%, 시군구비35%",N269*35%)))))))</f>
        <v>1777020</v>
      </c>
      <c r="S269" s="139">
        <f>IF(AA269="국비100%",N269*0%,IF(AA269="시도비100%",N269*0%,IF(AA269="시군구비100%",N269*100%,IF(AA269="국비30%, 시도비70%",N269*0%,IF(AA269="국비50%, 시도비50%",N269*0%,IF(AA269="시도비50%, 시군구비50%",N269*50%,IF(AA269="국비30%, 시도비35%, 시군구비35%",N269*35%)))))))</f>
        <v>0</v>
      </c>
      <c r="T269" s="139">
        <f>IF(AA269="기타보조금",N269*100%,N269*0%)</f>
        <v>0</v>
      </c>
      <c r="U269" s="139">
        <f>SUM(Q269:T269)</f>
        <v>2538600</v>
      </c>
      <c r="V269" s="139">
        <f>IF(AA269="자부담",N269*100%,N269*0%)</f>
        <v>0</v>
      </c>
      <c r="W269" s="139">
        <f>IF(AA269="후원금",N269*100%,N269*0%)</f>
        <v>0</v>
      </c>
      <c r="X269" s="139">
        <f>IF(AA269="수익사업",N269*100%,N269*0%)</f>
        <v>0</v>
      </c>
      <c r="Y269" s="529">
        <f>SUM(U269:X269)</f>
        <v>2538600</v>
      </c>
      <c r="Z269" s="159" t="s">
        <v>52</v>
      </c>
      <c r="AA269" s="159" t="s">
        <v>49</v>
      </c>
      <c r="AB269" s="159" t="s">
        <v>12</v>
      </c>
      <c r="AC269" s="458" t="s">
        <v>666</v>
      </c>
    </row>
    <row r="270" spans="1:29" ht="20.100000000000001" customHeight="1" x14ac:dyDescent="0.15">
      <c r="A270" s="395"/>
      <c r="B270" s="395"/>
      <c r="C270" s="395"/>
      <c r="D270" s="14"/>
      <c r="E270" s="14"/>
      <c r="F270" s="14"/>
      <c r="G270" s="2" t="s">
        <v>394</v>
      </c>
      <c r="H270" s="743">
        <f>ROUNDUP(N270/J270,-1)</f>
        <v>56400000</v>
      </c>
      <c r="I270" s="70" t="s">
        <v>0</v>
      </c>
      <c r="J270" s="32">
        <v>1.6500000000000001E-2</v>
      </c>
      <c r="K270" s="76"/>
      <c r="L270" s="26"/>
      <c r="M270" s="28" t="s">
        <v>1</v>
      </c>
      <c r="N270" s="141">
        <v>930600</v>
      </c>
      <c r="O270" s="139"/>
      <c r="P270" s="466">
        <f t="shared" si="89"/>
        <v>930600</v>
      </c>
      <c r="Q270" s="139">
        <f>IF(AA270="국비100%",N270*100%,IF(AA270="시도비100%",N270*0%,IF(AA270="시군구비100%",N270*0%,IF(AA270="국비30%, 시도비70%",N270*30%,IF(AA270="국비50%, 시도비50%",N270*50%,IF(AA270="시도비50%, 시군구비50%",N270*0%,IF(AA270="국비30%, 시도비35%, 시군구비35%",N270*30%)))))))</f>
        <v>279180</v>
      </c>
      <c r="R270" s="139">
        <f>IF(AA270="국비100%",N270*0%,IF(AA270="시도비100%",N270*100%,IF(AA270="시군구비100%",N270*0%,IF(AA270="국비30%, 시도비70%",N270*70%,IF(AA270="국비50%, 시도비50%",N270*50%,IF(AA270="시도비50%, 시군구비50%",N270*50%,IF(AA270="국비30%, 시도비35%, 시군구비35%",N270*35%)))))))</f>
        <v>651420</v>
      </c>
      <c r="S270" s="139">
        <f>IF(AA270="국비100%",N270*0%,IF(AA270="시도비100%",N270*0%,IF(AA270="시군구비100%",N270*100%,IF(AA270="국비30%, 시도비70%",N270*0%,IF(AA270="국비50%, 시도비50%",N270*0%,IF(AA270="시도비50%, 시군구비50%",N270*50%,IF(AA270="국비30%, 시도비35%, 시군구비35%",N270*35%)))))))</f>
        <v>0</v>
      </c>
      <c r="T270" s="139">
        <f>IF(AA270="기타보조금",N270*100%,N270*0%)</f>
        <v>0</v>
      </c>
      <c r="U270" s="139">
        <f>SUM(Q270:T270)</f>
        <v>930600</v>
      </c>
      <c r="V270" s="139">
        <f>IF(AA270="자부담",N270*100%,N270*0%)</f>
        <v>0</v>
      </c>
      <c r="W270" s="139">
        <f>IF(AA270="후원금",N270*100%,N270*0%)</f>
        <v>0</v>
      </c>
      <c r="X270" s="139">
        <f>IF(AA270="수익사업",N270*100%,N270*0%)</f>
        <v>0</v>
      </c>
      <c r="Y270" s="529">
        <f>SUM(U270:X270)</f>
        <v>930600</v>
      </c>
      <c r="Z270" s="159" t="s">
        <v>52</v>
      </c>
      <c r="AA270" s="159" t="s">
        <v>49</v>
      </c>
      <c r="AB270" s="159" t="s">
        <v>12</v>
      </c>
      <c r="AC270" s="458" t="s">
        <v>666</v>
      </c>
    </row>
    <row r="271" spans="1:29" ht="20.100000000000001" customHeight="1" x14ac:dyDescent="0.15">
      <c r="A271" s="395"/>
      <c r="B271" s="395"/>
      <c r="C271" s="395"/>
      <c r="D271" s="14"/>
      <c r="E271" s="14"/>
      <c r="F271" s="14"/>
      <c r="G271" s="2" t="s">
        <v>395</v>
      </c>
      <c r="H271" s="743">
        <f>ROUNDUP(N271/J271,-1)</f>
        <v>56398490</v>
      </c>
      <c r="I271" s="70" t="s">
        <v>0</v>
      </c>
      <c r="J271" s="31">
        <v>7.9299999999999995E-3</v>
      </c>
      <c r="K271" s="76"/>
      <c r="L271" s="26"/>
      <c r="M271" s="28" t="s">
        <v>1</v>
      </c>
      <c r="N271" s="141">
        <v>447240</v>
      </c>
      <c r="O271" s="139"/>
      <c r="P271" s="466">
        <f t="shared" si="89"/>
        <v>447240</v>
      </c>
      <c r="Q271" s="139">
        <f>IF(AA271="국비100%",N271*100%,IF(AA271="시도비100%",N271*0%,IF(AA271="시군구비100%",N271*0%,IF(AA271="국비30%, 시도비70%",N271*30%,IF(AA271="국비50%, 시도비50%",N271*50%,IF(AA271="시도비50%, 시군구비50%",N271*0%,IF(AA271="국비30%, 시도비35%, 시군구비35%",N271*30%)))))))</f>
        <v>134172</v>
      </c>
      <c r="R271" s="139">
        <f>IF(AA271="국비100%",N271*0%,IF(AA271="시도비100%",N271*100%,IF(AA271="시군구비100%",N271*0%,IF(AA271="국비30%, 시도비70%",N271*70%,IF(AA271="국비50%, 시도비50%",N271*50%,IF(AA271="시도비50%, 시군구비50%",N271*50%,IF(AA271="국비30%, 시도비35%, 시군구비35%",N271*35%)))))))</f>
        <v>313068</v>
      </c>
      <c r="S271" s="139">
        <f>IF(AA271="국비100%",N271*0%,IF(AA271="시도비100%",N271*0%,IF(AA271="시군구비100%",N271*100%,IF(AA271="국비30%, 시도비70%",N271*0%,IF(AA271="국비50%, 시도비50%",N271*0%,IF(AA271="시도비50%, 시군구비50%",N271*50%,IF(AA271="국비30%, 시도비35%, 시군구비35%",N271*35%)))))))</f>
        <v>0</v>
      </c>
      <c r="T271" s="139">
        <f>IF(AA271="기타보조금",N271*100%,N271*0%)</f>
        <v>0</v>
      </c>
      <c r="U271" s="139">
        <f>SUM(Q271:T271)</f>
        <v>447240</v>
      </c>
      <c r="V271" s="139">
        <f>IF(AA271="자부담",N271*100%,N271*0%)</f>
        <v>0</v>
      </c>
      <c r="W271" s="139">
        <f>IF(AA271="후원금",N271*100%,N271*0%)</f>
        <v>0</v>
      </c>
      <c r="X271" s="139">
        <f>IF(AA271="수익사업",N271*100%,N271*0%)</f>
        <v>0</v>
      </c>
      <c r="Y271" s="529">
        <f>SUM(U271:X271)</f>
        <v>447240</v>
      </c>
      <c r="Z271" s="159" t="s">
        <v>52</v>
      </c>
      <c r="AA271" s="159" t="s">
        <v>49</v>
      </c>
      <c r="AB271" s="159" t="s">
        <v>12</v>
      </c>
      <c r="AC271" s="458" t="s">
        <v>666</v>
      </c>
    </row>
    <row r="272" spans="1:29" ht="20.100000000000001" customHeight="1" x14ac:dyDescent="0.15">
      <c r="A272" s="395"/>
      <c r="B272" s="395"/>
      <c r="C272" s="395"/>
      <c r="D272" s="14"/>
      <c r="E272" s="14"/>
      <c r="F272" s="14"/>
      <c r="G272" s="513" t="s">
        <v>295</v>
      </c>
      <c r="H272" s="743"/>
      <c r="I272" s="70"/>
      <c r="J272" s="32"/>
      <c r="K272" s="76"/>
      <c r="L272" s="26"/>
      <c r="M272" s="28"/>
      <c r="N272" s="141"/>
      <c r="O272" s="139"/>
      <c r="P272" s="466">
        <f t="shared" si="89"/>
        <v>0</v>
      </c>
      <c r="Q272" s="139"/>
      <c r="R272" s="139"/>
      <c r="S272" s="139"/>
      <c r="T272" s="139"/>
      <c r="U272" s="139"/>
      <c r="V272" s="139"/>
      <c r="W272" s="139"/>
      <c r="X272" s="139"/>
      <c r="Y272" s="529"/>
      <c r="Z272" s="159" t="s">
        <v>53</v>
      </c>
      <c r="AA272" s="159" t="s">
        <v>49</v>
      </c>
      <c r="AB272" s="159" t="s">
        <v>12</v>
      </c>
      <c r="AC272" s="458" t="s">
        <v>666</v>
      </c>
    </row>
    <row r="273" spans="1:29" ht="20.100000000000001" customHeight="1" x14ac:dyDescent="0.15">
      <c r="A273" s="395"/>
      <c r="B273" s="395"/>
      <c r="C273" s="395"/>
      <c r="D273" s="14"/>
      <c r="E273" s="14"/>
      <c r="F273" s="14"/>
      <c r="G273" s="2" t="s">
        <v>391</v>
      </c>
      <c r="H273" s="743">
        <f>ROUNDUP(N273/J273,-1)</f>
        <v>23574930</v>
      </c>
      <c r="I273" s="69" t="s">
        <v>0</v>
      </c>
      <c r="J273" s="32">
        <v>3.4299999999999997E-2</v>
      </c>
      <c r="K273" s="75"/>
      <c r="L273" s="26"/>
      <c r="M273" s="28" t="s">
        <v>1</v>
      </c>
      <c r="N273" s="141">
        <v>808620</v>
      </c>
      <c r="O273" s="139"/>
      <c r="P273" s="466">
        <f t="shared" si="89"/>
        <v>808620</v>
      </c>
      <c r="Q273" s="139">
        <f>IF(AA273="국비100%",N273*100%,IF(AA273="시도비100%",N273*0%,IF(AA273="시군구비100%",N273*0%,IF(AA273="국비30%, 시도비70%",N273*30%,IF(AA273="국비50%, 시도비50%",N273*50%,IF(AA273="시도비50%, 시군구비50%",N273*0%,IF(AA273="국비30%, 시도비35%, 시군구비35%",N273*30%)))))))</f>
        <v>242586</v>
      </c>
      <c r="R273" s="139">
        <f>IF(AA273="국비100%",N273*0%,IF(AA273="시도비100%",N273*100%,IF(AA273="시군구비100%",N273*0%,IF(AA273="국비30%, 시도비70%",N273*70%,IF(AA273="국비50%, 시도비50%",N273*50%,IF(AA273="시도비50%, 시군구비50%",N273*50%,IF(AA273="국비30%, 시도비35%, 시군구비35%",N273*35%)))))))</f>
        <v>566034</v>
      </c>
      <c r="S273" s="139">
        <f>IF(AA273="국비100%",N273*0%,IF(AA273="시도비100%",N273*0%,IF(AA273="시군구비100%",N273*100%,IF(AA273="국비30%, 시도비70%",N273*0%,IF(AA273="국비50%, 시도비50%",N273*0%,IF(AA273="시도비50%, 시군구비50%",N273*50%,IF(AA273="국비30%, 시도비35%, 시군구비35%",N273*35%)))))))</f>
        <v>0</v>
      </c>
      <c r="T273" s="139">
        <f>IF(AA273="기타보조금",N273*100%,N273*0%)</f>
        <v>0</v>
      </c>
      <c r="U273" s="139">
        <f>SUM(Q273:T273)</f>
        <v>808620</v>
      </c>
      <c r="V273" s="139">
        <f>IF(AA273="자부담",N273*100%,N273*0%)</f>
        <v>0</v>
      </c>
      <c r="W273" s="139">
        <f>IF(AA273="후원금",N273*100%,N273*0%)</f>
        <v>0</v>
      </c>
      <c r="X273" s="139">
        <f>IF(AA273="수익사업",N273*100%,N273*0%)</f>
        <v>0</v>
      </c>
      <c r="Y273" s="529">
        <f>SUM(U273:X273)</f>
        <v>808620</v>
      </c>
      <c r="Z273" s="159" t="s">
        <v>53</v>
      </c>
      <c r="AA273" s="159" t="s">
        <v>49</v>
      </c>
      <c r="AB273" s="159" t="s">
        <v>12</v>
      </c>
      <c r="AC273" s="458" t="s">
        <v>666</v>
      </c>
    </row>
    <row r="274" spans="1:29" ht="20.100000000000001" customHeight="1" x14ac:dyDescent="0.15">
      <c r="A274" s="395"/>
      <c r="B274" s="395"/>
      <c r="C274" s="395"/>
      <c r="D274" s="14"/>
      <c r="E274" s="14"/>
      <c r="F274" s="14"/>
      <c r="G274" s="2" t="s">
        <v>392</v>
      </c>
      <c r="H274" s="743">
        <f>ROUNDUP(N274/J274,-1)</f>
        <v>808340</v>
      </c>
      <c r="I274" s="70" t="s">
        <v>0</v>
      </c>
      <c r="J274" s="32">
        <v>0.1152</v>
      </c>
      <c r="K274" s="76"/>
      <c r="L274" s="26"/>
      <c r="M274" s="28" t="s">
        <v>1</v>
      </c>
      <c r="N274" s="141">
        <v>93120</v>
      </c>
      <c r="O274" s="139"/>
      <c r="P274" s="466">
        <f t="shared" si="89"/>
        <v>93120</v>
      </c>
      <c r="Q274" s="139">
        <f>IF(AA274="국비100%",N274*100%,IF(AA274="시도비100%",N274*0%,IF(AA274="시군구비100%",N274*0%,IF(AA274="국비30%, 시도비70%",N274*30%,IF(AA274="국비50%, 시도비50%",N274*50%,IF(AA274="시도비50%, 시군구비50%",N274*0%,IF(AA274="국비30%, 시도비35%, 시군구비35%",N274*30%)))))))</f>
        <v>27936</v>
      </c>
      <c r="R274" s="139">
        <f>IF(AA274="국비100%",N274*0%,IF(AA274="시도비100%",N274*100%,IF(AA274="시군구비100%",N274*0%,IF(AA274="국비30%, 시도비70%",N274*70%,IF(AA274="국비50%, 시도비50%",N274*50%,IF(AA274="시도비50%, 시군구비50%",N274*50%,IF(AA274="국비30%, 시도비35%, 시군구비35%",N274*35%)))))))</f>
        <v>65183.999999999993</v>
      </c>
      <c r="S274" s="139">
        <f>IF(AA274="국비100%",N274*0%,IF(AA274="시도비100%",N274*0%,IF(AA274="시군구비100%",N274*100%,IF(AA274="국비30%, 시도비70%",N274*0%,IF(AA274="국비50%, 시도비50%",N274*0%,IF(AA274="시도비50%, 시군구비50%",N274*50%,IF(AA274="국비30%, 시도비35%, 시군구비35%",N274*35%)))))))</f>
        <v>0</v>
      </c>
      <c r="T274" s="139">
        <f>IF(AA274="기타보조금",N274*100%,N274*0%)</f>
        <v>0</v>
      </c>
      <c r="U274" s="139">
        <f>SUM(Q274:T274)</f>
        <v>93120</v>
      </c>
      <c r="V274" s="139">
        <f>IF(AA274="자부담",N274*100%,N274*0%)</f>
        <v>0</v>
      </c>
      <c r="W274" s="139">
        <f>IF(AA274="후원금",N274*100%,N274*0%)</f>
        <v>0</v>
      </c>
      <c r="X274" s="139">
        <f>IF(AA274="수익사업",N274*100%,N274*0%)</f>
        <v>0</v>
      </c>
      <c r="Y274" s="529">
        <f>SUM(U274:X274)</f>
        <v>93120</v>
      </c>
      <c r="Z274" s="159" t="s">
        <v>53</v>
      </c>
      <c r="AA274" s="159" t="s">
        <v>49</v>
      </c>
      <c r="AB274" s="159" t="s">
        <v>12</v>
      </c>
      <c r="AC274" s="458" t="s">
        <v>666</v>
      </c>
    </row>
    <row r="275" spans="1:29" ht="20.100000000000001" customHeight="1" x14ac:dyDescent="0.15">
      <c r="A275" s="395"/>
      <c r="B275" s="395"/>
      <c r="C275" s="395"/>
      <c r="D275" s="14"/>
      <c r="E275" s="14"/>
      <c r="F275" s="14"/>
      <c r="G275" s="2" t="s">
        <v>393</v>
      </c>
      <c r="H275" s="743">
        <f>ROUNDUP(N275/J275,-1)</f>
        <v>23574670</v>
      </c>
      <c r="I275" s="69" t="s">
        <v>0</v>
      </c>
      <c r="J275" s="32">
        <v>4.4999999999999998E-2</v>
      </c>
      <c r="K275" s="75"/>
      <c r="L275" s="26"/>
      <c r="M275" s="28" t="s">
        <v>1</v>
      </c>
      <c r="N275" s="141">
        <v>1060860</v>
      </c>
      <c r="O275" s="139"/>
      <c r="P275" s="466">
        <f t="shared" si="89"/>
        <v>1060860</v>
      </c>
      <c r="Q275" s="139">
        <f>IF(AA275="국비100%",N275*100%,IF(AA275="시도비100%",N275*0%,IF(AA275="시군구비100%",N275*0%,IF(AA275="국비30%, 시도비70%",N275*30%,IF(AA275="국비50%, 시도비50%",N275*50%,IF(AA275="시도비50%, 시군구비50%",N275*0%,IF(AA275="국비30%, 시도비35%, 시군구비35%",N275*30%)))))))</f>
        <v>318258</v>
      </c>
      <c r="R275" s="139">
        <f>IF(AA275="국비100%",N275*0%,IF(AA275="시도비100%",N275*100%,IF(AA275="시군구비100%",N275*0%,IF(AA275="국비30%, 시도비70%",N275*70%,IF(AA275="국비50%, 시도비50%",N275*50%,IF(AA275="시도비50%, 시군구비50%",N275*50%,IF(AA275="국비30%, 시도비35%, 시군구비35%",N275*35%)))))))</f>
        <v>742602</v>
      </c>
      <c r="S275" s="139">
        <f>IF(AA275="국비100%",N275*0%,IF(AA275="시도비100%",N275*0%,IF(AA275="시군구비100%",N275*100%,IF(AA275="국비30%, 시도비70%",N275*0%,IF(AA275="국비50%, 시도비50%",N275*0%,IF(AA275="시도비50%, 시군구비50%",N275*50%,IF(AA275="국비30%, 시도비35%, 시군구비35%",N275*35%)))))))</f>
        <v>0</v>
      </c>
      <c r="T275" s="139">
        <f>IF(AA275="기타보조금",N275*100%,N275*0%)</f>
        <v>0</v>
      </c>
      <c r="U275" s="139">
        <f>SUM(Q275:T275)</f>
        <v>1060860</v>
      </c>
      <c r="V275" s="139">
        <f>IF(AA275="자부담",N275*100%,N275*0%)</f>
        <v>0</v>
      </c>
      <c r="W275" s="139">
        <f>IF(AA275="후원금",N275*100%,N275*0%)</f>
        <v>0</v>
      </c>
      <c r="X275" s="139">
        <f>IF(AA275="수익사업",N275*100%,N275*0%)</f>
        <v>0</v>
      </c>
      <c r="Y275" s="529">
        <f>SUM(U275:X275)</f>
        <v>1060860</v>
      </c>
      <c r="Z275" s="159" t="s">
        <v>53</v>
      </c>
      <c r="AA275" s="159" t="s">
        <v>49</v>
      </c>
      <c r="AB275" s="159" t="s">
        <v>12</v>
      </c>
      <c r="AC275" s="458" t="s">
        <v>666</v>
      </c>
    </row>
    <row r="276" spans="1:29" ht="20.100000000000001" customHeight="1" x14ac:dyDescent="0.15">
      <c r="A276" s="395"/>
      <c r="B276" s="395"/>
      <c r="C276" s="395"/>
      <c r="D276" s="14"/>
      <c r="E276" s="14"/>
      <c r="F276" s="14"/>
      <c r="G276" s="2" t="s">
        <v>394</v>
      </c>
      <c r="H276" s="743">
        <f>ROUNDUP(N276/J276,-1)</f>
        <v>23570910</v>
      </c>
      <c r="I276" s="70" t="s">
        <v>0</v>
      </c>
      <c r="J276" s="32">
        <v>1.6500000000000001E-2</v>
      </c>
      <c r="K276" s="76"/>
      <c r="L276" s="26"/>
      <c r="M276" s="28" t="s">
        <v>1</v>
      </c>
      <c r="N276" s="141">
        <v>388920</v>
      </c>
      <c r="O276" s="139"/>
      <c r="P276" s="466">
        <f t="shared" si="89"/>
        <v>388920</v>
      </c>
      <c r="Q276" s="139">
        <f>IF(AA276="국비100%",N276*100%,IF(AA276="시도비100%",N276*0%,IF(AA276="시군구비100%",N276*0%,IF(AA276="국비30%, 시도비70%",N276*30%,IF(AA276="국비50%, 시도비50%",N276*50%,IF(AA276="시도비50%, 시군구비50%",N276*0%,IF(AA276="국비30%, 시도비35%, 시군구비35%",N276*30%)))))))</f>
        <v>116676</v>
      </c>
      <c r="R276" s="139">
        <f>IF(AA276="국비100%",N276*0%,IF(AA276="시도비100%",N276*100%,IF(AA276="시군구비100%",N276*0%,IF(AA276="국비30%, 시도비70%",N276*70%,IF(AA276="국비50%, 시도비50%",N276*50%,IF(AA276="시도비50%, 시군구비50%",N276*50%,IF(AA276="국비30%, 시도비35%, 시군구비35%",N276*35%)))))))</f>
        <v>272244</v>
      </c>
      <c r="S276" s="139">
        <f>IF(AA276="국비100%",N276*0%,IF(AA276="시도비100%",N276*0%,IF(AA276="시군구비100%",N276*100%,IF(AA276="국비30%, 시도비70%",N276*0%,IF(AA276="국비50%, 시도비50%",N276*0%,IF(AA276="시도비50%, 시군구비50%",N276*50%,IF(AA276="국비30%, 시도비35%, 시군구비35%",N276*35%)))))))</f>
        <v>0</v>
      </c>
      <c r="T276" s="139">
        <f>IF(AA276="기타보조금",N276*100%,N276*0%)</f>
        <v>0</v>
      </c>
      <c r="U276" s="139">
        <f>SUM(Q276:T276)</f>
        <v>388920</v>
      </c>
      <c r="V276" s="139">
        <f>IF(AA276="자부담",N276*100%,N276*0%)</f>
        <v>0</v>
      </c>
      <c r="W276" s="139">
        <f>IF(AA276="후원금",N276*100%,N276*0%)</f>
        <v>0</v>
      </c>
      <c r="X276" s="139">
        <f>IF(AA276="수익사업",N276*100%,N276*0%)</f>
        <v>0</v>
      </c>
      <c r="Y276" s="529">
        <f>SUM(U276:X276)</f>
        <v>388920</v>
      </c>
      <c r="Z276" s="159" t="s">
        <v>53</v>
      </c>
      <c r="AA276" s="159" t="s">
        <v>49</v>
      </c>
      <c r="AB276" s="159" t="s">
        <v>12</v>
      </c>
      <c r="AC276" s="458" t="s">
        <v>666</v>
      </c>
    </row>
    <row r="277" spans="1:29" ht="20.100000000000001" customHeight="1" x14ac:dyDescent="0.15">
      <c r="A277" s="395"/>
      <c r="B277" s="395"/>
      <c r="C277" s="395"/>
      <c r="D277" s="14"/>
      <c r="E277" s="14"/>
      <c r="F277" s="14"/>
      <c r="G277" s="2" t="s">
        <v>395</v>
      </c>
      <c r="H277" s="743">
        <f>ROUNDUP(N277/J277,-1)</f>
        <v>23568730</v>
      </c>
      <c r="I277" s="70" t="s">
        <v>0</v>
      </c>
      <c r="J277" s="31">
        <v>7.9299999999999995E-3</v>
      </c>
      <c r="K277" s="76"/>
      <c r="L277" s="26"/>
      <c r="M277" s="28" t="s">
        <v>1</v>
      </c>
      <c r="N277" s="141">
        <v>186900</v>
      </c>
      <c r="O277" s="139"/>
      <c r="P277" s="466">
        <f t="shared" si="89"/>
        <v>186900</v>
      </c>
      <c r="Q277" s="139">
        <f>IF(AA277="국비100%",N277*100%,IF(AA277="시도비100%",N277*0%,IF(AA277="시군구비100%",N277*0%,IF(AA277="국비30%, 시도비70%",N277*30%,IF(AA277="국비50%, 시도비50%",N277*50%,IF(AA277="시도비50%, 시군구비50%",N277*0%,IF(AA277="국비30%, 시도비35%, 시군구비35%",N277*30%)))))))</f>
        <v>56070</v>
      </c>
      <c r="R277" s="139">
        <f>IF(AA277="국비100%",N277*0%,IF(AA277="시도비100%",N277*100%,IF(AA277="시군구비100%",N277*0%,IF(AA277="국비30%, 시도비70%",N277*70%,IF(AA277="국비50%, 시도비50%",N277*50%,IF(AA277="시도비50%, 시군구비50%",N277*50%,IF(AA277="국비30%, 시도비35%, 시군구비35%",N277*35%)))))))</f>
        <v>130829.99999999999</v>
      </c>
      <c r="S277" s="139">
        <f>IF(AA277="국비100%",N277*0%,IF(AA277="시도비100%",N277*0%,IF(AA277="시군구비100%",N277*100%,IF(AA277="국비30%, 시도비70%",N277*0%,IF(AA277="국비50%, 시도비50%",N277*0%,IF(AA277="시도비50%, 시군구비50%",N277*50%,IF(AA277="국비30%, 시도비35%, 시군구비35%",N277*35%)))))))</f>
        <v>0</v>
      </c>
      <c r="T277" s="139">
        <f>IF(AA277="기타보조금",N277*100%,N277*0%)</f>
        <v>0</v>
      </c>
      <c r="U277" s="139">
        <f>SUM(Q277:T277)</f>
        <v>186900</v>
      </c>
      <c r="V277" s="139">
        <f>IF(AA277="자부담",N277*100%,N277*0%)</f>
        <v>0</v>
      </c>
      <c r="W277" s="139">
        <f>IF(AA277="후원금",N277*100%,N277*0%)</f>
        <v>0</v>
      </c>
      <c r="X277" s="139">
        <f>IF(AA277="수익사업",N277*100%,N277*0%)</f>
        <v>0</v>
      </c>
      <c r="Y277" s="529">
        <f>SUM(U277:X277)</f>
        <v>186900</v>
      </c>
      <c r="Z277" s="159" t="s">
        <v>53</v>
      </c>
      <c r="AA277" s="159" t="s">
        <v>49</v>
      </c>
      <c r="AB277" s="159" t="s">
        <v>12</v>
      </c>
      <c r="AC277" s="458" t="s">
        <v>666</v>
      </c>
    </row>
    <row r="278" spans="1:29" ht="20.100000000000001" customHeight="1" x14ac:dyDescent="0.15">
      <c r="A278" s="395"/>
      <c r="B278" s="395"/>
      <c r="C278" s="395"/>
      <c r="D278" s="14"/>
      <c r="E278" s="14"/>
      <c r="F278" s="14"/>
      <c r="G278" s="513" t="s">
        <v>296</v>
      </c>
      <c r="H278" s="743"/>
      <c r="I278" s="70"/>
      <c r="J278" s="32"/>
      <c r="K278" s="76"/>
      <c r="L278" s="26"/>
      <c r="M278" s="28"/>
      <c r="N278" s="629"/>
      <c r="O278" s="139"/>
      <c r="P278" s="466">
        <f t="shared" si="89"/>
        <v>0</v>
      </c>
      <c r="Q278" s="139"/>
      <c r="R278" s="139"/>
      <c r="S278" s="139"/>
      <c r="T278" s="139"/>
      <c r="U278" s="139"/>
      <c r="V278" s="139"/>
      <c r="W278" s="139"/>
      <c r="X278" s="139"/>
      <c r="Y278" s="529"/>
      <c r="Z278" s="159" t="s">
        <v>50</v>
      </c>
      <c r="AA278" s="159" t="s">
        <v>49</v>
      </c>
      <c r="AB278" s="159" t="s">
        <v>12</v>
      </c>
      <c r="AC278" s="458" t="s">
        <v>666</v>
      </c>
    </row>
    <row r="279" spans="1:29" ht="20.100000000000001" customHeight="1" x14ac:dyDescent="0.15">
      <c r="A279" s="395"/>
      <c r="B279" s="395"/>
      <c r="C279" s="395"/>
      <c r="D279" s="14"/>
      <c r="E279" s="14"/>
      <c r="F279" s="14"/>
      <c r="G279" s="2" t="s">
        <v>391</v>
      </c>
      <c r="H279" s="743">
        <v>97436580</v>
      </c>
      <c r="I279" s="31" t="s">
        <v>0</v>
      </c>
      <c r="J279" s="32">
        <v>3.4299999999999997E-2</v>
      </c>
      <c r="K279" s="32"/>
      <c r="L279" s="26"/>
      <c r="M279" s="28" t="s">
        <v>1</v>
      </c>
      <c r="N279" s="157">
        <f>ROUNDDOWN(H279*J279, -1)</f>
        <v>3342070</v>
      </c>
      <c r="O279" s="14"/>
      <c r="P279" s="466">
        <f t="shared" si="89"/>
        <v>3342070</v>
      </c>
      <c r="Q279" s="139">
        <f>IF(AA279="국비100%",N279*100%,IF(AA279="시도비100%",N279*0%,IF(AA279="시군구비100%",N279*0%,IF(AA279="국비30%, 시도비70%",N279*30%,IF(AA279="국비50%, 시도비50%",N279*50%,IF(AA279="시도비50%, 시군구비50%",N279*0%,IF(AA279="국비30%, 시도비35%, 시군구비35%",N279*30%)))))))</f>
        <v>1002621</v>
      </c>
      <c r="R279" s="139">
        <f>IF(AA279="국비100%",N279*0%,IF(AA279="시도비100%",N279*100%,IF(AA279="시군구비100%",N279*0%,IF(AA279="국비30%, 시도비70%",N279*70%,IF(AA279="국비50%, 시도비50%",N279*50%,IF(AA279="시도비50%, 시군구비50%",N279*50%,IF(AA279="국비30%, 시도비35%, 시군구비35%",N279*35%)))))))</f>
        <v>2339449</v>
      </c>
      <c r="S279" s="139">
        <f>IF(AA279="국비100%",N279*0%,IF(AA279="시도비100%",N279*0%,IF(AA279="시군구비100%",N279*100%,IF(AA279="국비30%, 시도비70%",N279*0%,IF(AA279="국비50%, 시도비50%",N279*0%,IF(AA279="시도비50%, 시군구비50%",N279*50%,IF(AA279="국비30%, 시도비35%, 시군구비35%",N279*35%)))))))</f>
        <v>0</v>
      </c>
      <c r="T279" s="139">
        <f>IF(AA279="기타보조금",N279*100%,N279*0%)</f>
        <v>0</v>
      </c>
      <c r="U279" s="139">
        <f>SUM(Q279:T279)</f>
        <v>3342070</v>
      </c>
      <c r="V279" s="139">
        <f>IF(AA279="자부담",N279*100%,N279*0%)</f>
        <v>0</v>
      </c>
      <c r="W279" s="139">
        <f>IF(AA279="후원금",N279*100%,N279*0%)</f>
        <v>0</v>
      </c>
      <c r="X279" s="139">
        <f>IF(AA279="수익사업",N279*100%,N279*0%)</f>
        <v>0</v>
      </c>
      <c r="Y279" s="529">
        <f>SUM(U279:X279)</f>
        <v>3342070</v>
      </c>
      <c r="Z279" s="159" t="s">
        <v>50</v>
      </c>
      <c r="AA279" s="159" t="s">
        <v>49</v>
      </c>
      <c r="AB279" s="159" t="s">
        <v>12</v>
      </c>
      <c r="AC279" s="458" t="s">
        <v>666</v>
      </c>
    </row>
    <row r="280" spans="1:29" ht="20.100000000000001" customHeight="1" x14ac:dyDescent="0.15">
      <c r="A280" s="395"/>
      <c r="B280" s="395"/>
      <c r="C280" s="395"/>
      <c r="D280" s="14"/>
      <c r="E280" s="14"/>
      <c r="F280" s="14"/>
      <c r="G280" s="2" t="s">
        <v>392</v>
      </c>
      <c r="H280" s="743">
        <f>N279</f>
        <v>3342070</v>
      </c>
      <c r="I280" s="158" t="s">
        <v>0</v>
      </c>
      <c r="J280" s="32">
        <v>0.1152</v>
      </c>
      <c r="K280" s="28"/>
      <c r="L280" s="26"/>
      <c r="M280" s="28" t="s">
        <v>1</v>
      </c>
      <c r="N280" s="157">
        <f>ROUNDDOWN(N279*J280, -1)</f>
        <v>385000</v>
      </c>
      <c r="O280" s="14"/>
      <c r="P280" s="466">
        <f t="shared" si="89"/>
        <v>385000</v>
      </c>
      <c r="Q280" s="139">
        <f>IF(AA280="국비100%",N280*100%,IF(AA280="시도비100%",N280*0%,IF(AA280="시군구비100%",N280*0%,IF(AA280="국비30%, 시도비70%",N280*30%,IF(AA280="국비50%, 시도비50%",N280*50%,IF(AA280="시도비50%, 시군구비50%",N280*0%,IF(AA280="국비30%, 시도비35%, 시군구비35%",N280*30%)))))))</f>
        <v>115500</v>
      </c>
      <c r="R280" s="139">
        <f>IF(AA280="국비100%",N280*0%,IF(AA280="시도비100%",N280*100%,IF(AA280="시군구비100%",N280*0%,IF(AA280="국비30%, 시도비70%",N280*70%,IF(AA280="국비50%, 시도비50%",N280*50%,IF(AA280="시도비50%, 시군구비50%",N280*50%,IF(AA280="국비30%, 시도비35%, 시군구비35%",N280*35%)))))))</f>
        <v>269500</v>
      </c>
      <c r="S280" s="139">
        <f>IF(AA280="국비100%",N280*0%,IF(AA280="시도비100%",N280*0%,IF(AA280="시군구비100%",N280*100%,IF(AA280="국비30%, 시도비70%",N280*0%,IF(AA280="국비50%, 시도비50%",N280*0%,IF(AA280="시도비50%, 시군구비50%",N280*50%,IF(AA280="국비30%, 시도비35%, 시군구비35%",N280*35%)))))))</f>
        <v>0</v>
      </c>
      <c r="T280" s="139">
        <f>IF(AA280="기타보조금",N280*100%,N280*0%)</f>
        <v>0</v>
      </c>
      <c r="U280" s="139">
        <f>SUM(Q280:T280)</f>
        <v>385000</v>
      </c>
      <c r="V280" s="139">
        <f>IF(AA280="자부담",N280*100%,N280*0%)</f>
        <v>0</v>
      </c>
      <c r="W280" s="139">
        <f>IF(AA280="후원금",N280*100%,N280*0%)</f>
        <v>0</v>
      </c>
      <c r="X280" s="139">
        <f>IF(AA280="수익사업",N280*100%,N280*0%)</f>
        <v>0</v>
      </c>
      <c r="Y280" s="529">
        <f>SUM(U280:X280)</f>
        <v>385000</v>
      </c>
      <c r="Z280" s="159" t="s">
        <v>50</v>
      </c>
      <c r="AA280" s="159" t="s">
        <v>49</v>
      </c>
      <c r="AB280" s="159" t="s">
        <v>12</v>
      </c>
      <c r="AC280" s="458" t="s">
        <v>666</v>
      </c>
    </row>
    <row r="281" spans="1:29" ht="20.100000000000001" customHeight="1" x14ac:dyDescent="0.15">
      <c r="A281" s="395"/>
      <c r="B281" s="395"/>
      <c r="C281" s="395"/>
      <c r="D281" s="14"/>
      <c r="E281" s="14"/>
      <c r="F281" s="14"/>
      <c r="G281" s="2" t="s">
        <v>393</v>
      </c>
      <c r="H281" s="743">
        <f>H279</f>
        <v>97436580</v>
      </c>
      <c r="I281" s="31" t="s">
        <v>0</v>
      </c>
      <c r="J281" s="32">
        <v>4.4999999999999998E-2</v>
      </c>
      <c r="K281" s="32"/>
      <c r="L281" s="26"/>
      <c r="M281" s="28" t="s">
        <v>1</v>
      </c>
      <c r="N281" s="157">
        <f>ROUNDDOWN(H281*J281, -1)</f>
        <v>4384640</v>
      </c>
      <c r="O281" s="14"/>
      <c r="P281" s="466">
        <f t="shared" si="89"/>
        <v>4384640</v>
      </c>
      <c r="Q281" s="139">
        <f>IF(AA281="국비100%",N281*100%,IF(AA281="시도비100%",N281*0%,IF(AA281="시군구비100%",N281*0%,IF(AA281="국비30%, 시도비70%",N281*30%,IF(AA281="국비50%, 시도비50%",N281*50%,IF(AA281="시도비50%, 시군구비50%",N281*0%,IF(AA281="국비30%, 시도비35%, 시군구비35%",N281*30%)))))))</f>
        <v>1315392</v>
      </c>
      <c r="R281" s="139">
        <f>IF(AA281="국비100%",N281*0%,IF(AA281="시도비100%",N281*100%,IF(AA281="시군구비100%",N281*0%,IF(AA281="국비30%, 시도비70%",N281*70%,IF(AA281="국비50%, 시도비50%",N281*50%,IF(AA281="시도비50%, 시군구비50%",N281*50%,IF(AA281="국비30%, 시도비35%, 시군구비35%",N281*35%)))))))</f>
        <v>3069248</v>
      </c>
      <c r="S281" s="139">
        <f>IF(AA281="국비100%",N281*0%,IF(AA281="시도비100%",N281*0%,IF(AA281="시군구비100%",N281*100%,IF(AA281="국비30%, 시도비70%",N281*0%,IF(AA281="국비50%, 시도비50%",N281*0%,IF(AA281="시도비50%, 시군구비50%",N281*50%,IF(AA281="국비30%, 시도비35%, 시군구비35%",N281*35%)))))))</f>
        <v>0</v>
      </c>
      <c r="T281" s="139">
        <f>IF(AA281="기타보조금",N281*100%,N281*0%)</f>
        <v>0</v>
      </c>
      <c r="U281" s="139">
        <f>SUM(Q281:T281)</f>
        <v>4384640</v>
      </c>
      <c r="V281" s="139">
        <f>IF(AA281="자부담",N281*100%,N281*0%)</f>
        <v>0</v>
      </c>
      <c r="W281" s="139">
        <f>IF(AA281="후원금",N281*100%,N281*0%)</f>
        <v>0</v>
      </c>
      <c r="X281" s="139">
        <f>IF(AA281="수익사업",N281*100%,N281*0%)</f>
        <v>0</v>
      </c>
      <c r="Y281" s="529">
        <f>SUM(U281:X281)</f>
        <v>4384640</v>
      </c>
      <c r="Z281" s="159" t="s">
        <v>50</v>
      </c>
      <c r="AA281" s="159" t="s">
        <v>49</v>
      </c>
      <c r="AB281" s="159" t="s">
        <v>12</v>
      </c>
      <c r="AC281" s="458" t="s">
        <v>666</v>
      </c>
    </row>
    <row r="282" spans="1:29" ht="20.100000000000001" customHeight="1" x14ac:dyDescent="0.15">
      <c r="A282" s="395"/>
      <c r="B282" s="395"/>
      <c r="C282" s="395"/>
      <c r="D282" s="14"/>
      <c r="E282" s="14"/>
      <c r="F282" s="14"/>
      <c r="G282" s="2" t="s">
        <v>394</v>
      </c>
      <c r="H282" s="743">
        <f>H279</f>
        <v>97436580</v>
      </c>
      <c r="I282" s="158" t="s">
        <v>0</v>
      </c>
      <c r="J282" s="32">
        <v>1.6500000000000001E-2</v>
      </c>
      <c r="K282" s="28"/>
      <c r="L282" s="26"/>
      <c r="M282" s="28" t="s">
        <v>1</v>
      </c>
      <c r="N282" s="157">
        <f>ROUNDDOWN(H282*J282, -1)</f>
        <v>1607700</v>
      </c>
      <c r="O282" s="14"/>
      <c r="P282" s="466">
        <f t="shared" si="89"/>
        <v>1607700</v>
      </c>
      <c r="Q282" s="139">
        <f>IF(AA282="국비100%",N282*100%,IF(AA282="시도비100%",N282*0%,IF(AA282="시군구비100%",N282*0%,IF(AA282="국비30%, 시도비70%",N282*30%,IF(AA282="국비50%, 시도비50%",N282*50%,IF(AA282="시도비50%, 시군구비50%",N282*0%,IF(AA282="국비30%, 시도비35%, 시군구비35%",N282*30%)))))))</f>
        <v>482310</v>
      </c>
      <c r="R282" s="139">
        <f>IF(AA282="국비100%",N282*0%,IF(AA282="시도비100%",N282*100%,IF(AA282="시군구비100%",N282*0%,IF(AA282="국비30%, 시도비70%",N282*70%,IF(AA282="국비50%, 시도비50%",N282*50%,IF(AA282="시도비50%, 시군구비50%",N282*50%,IF(AA282="국비30%, 시도비35%, 시군구비35%",N282*35%)))))))</f>
        <v>1125390</v>
      </c>
      <c r="S282" s="139">
        <f>IF(AA282="국비100%",N282*0%,IF(AA282="시도비100%",N282*0%,IF(AA282="시군구비100%",N282*100%,IF(AA282="국비30%, 시도비70%",N282*0%,IF(AA282="국비50%, 시도비50%",N282*0%,IF(AA282="시도비50%, 시군구비50%",N282*50%,IF(AA282="국비30%, 시도비35%, 시군구비35%",N282*35%)))))))</f>
        <v>0</v>
      </c>
      <c r="T282" s="139">
        <f>IF(AA282="기타보조금",N282*100%,N282*0%)</f>
        <v>0</v>
      </c>
      <c r="U282" s="139">
        <f>SUM(Q282:T282)</f>
        <v>1607700</v>
      </c>
      <c r="V282" s="139">
        <f>IF(AA282="자부담",N282*100%,N282*0%)</f>
        <v>0</v>
      </c>
      <c r="W282" s="139">
        <f>IF(AA282="후원금",N282*100%,N282*0%)</f>
        <v>0</v>
      </c>
      <c r="X282" s="139">
        <f>IF(AA282="수익사업",N282*100%,N282*0%)</f>
        <v>0</v>
      </c>
      <c r="Y282" s="529">
        <f>SUM(U282:X282)</f>
        <v>1607700</v>
      </c>
      <c r="Z282" s="159" t="s">
        <v>50</v>
      </c>
      <c r="AA282" s="159" t="s">
        <v>49</v>
      </c>
      <c r="AB282" s="159" t="s">
        <v>12</v>
      </c>
      <c r="AC282" s="458" t="s">
        <v>666</v>
      </c>
    </row>
    <row r="283" spans="1:29" ht="20.100000000000001" customHeight="1" x14ac:dyDescent="0.15">
      <c r="A283" s="395"/>
      <c r="B283" s="395"/>
      <c r="C283" s="395"/>
      <c r="D283" s="14"/>
      <c r="E283" s="14"/>
      <c r="F283" s="14"/>
      <c r="G283" s="2" t="s">
        <v>395</v>
      </c>
      <c r="H283" s="743">
        <f>H279</f>
        <v>97436580</v>
      </c>
      <c r="I283" s="158" t="s">
        <v>0</v>
      </c>
      <c r="J283" s="31">
        <v>7.9299999999999995E-3</v>
      </c>
      <c r="K283" s="28"/>
      <c r="L283" s="26"/>
      <c r="M283" s="28" t="s">
        <v>1</v>
      </c>
      <c r="N283" s="157">
        <f>ROUNDDOWN(H283*J283, -1)</f>
        <v>772670</v>
      </c>
      <c r="O283" s="14"/>
      <c r="P283" s="466">
        <f t="shared" si="89"/>
        <v>772670</v>
      </c>
      <c r="Q283" s="139">
        <f>IF(AA283="국비100%",N283*100%,IF(AA283="시도비100%",N283*0%,IF(AA283="시군구비100%",N283*0%,IF(AA283="국비30%, 시도비70%",N283*30%,IF(AA283="국비50%, 시도비50%",N283*50%,IF(AA283="시도비50%, 시군구비50%",N283*0%,IF(AA283="국비30%, 시도비35%, 시군구비35%",N283*30%)))))))</f>
        <v>231801</v>
      </c>
      <c r="R283" s="139">
        <f>IF(AA283="국비100%",N283*0%,IF(AA283="시도비100%",N283*100%,IF(AA283="시군구비100%",N283*0%,IF(AA283="국비30%, 시도비70%",N283*70%,IF(AA283="국비50%, 시도비50%",N283*50%,IF(AA283="시도비50%, 시군구비50%",N283*50%,IF(AA283="국비30%, 시도비35%, 시군구비35%",N283*35%)))))))</f>
        <v>540869</v>
      </c>
      <c r="S283" s="139">
        <f>IF(AA283="국비100%",N283*0%,IF(AA283="시도비100%",N283*0%,IF(AA283="시군구비100%",N283*100%,IF(AA283="국비30%, 시도비70%",N283*0%,IF(AA283="국비50%, 시도비50%",N283*0%,IF(AA283="시도비50%, 시군구비50%",N283*50%,IF(AA283="국비30%, 시도비35%, 시군구비35%",N283*35%)))))))</f>
        <v>0</v>
      </c>
      <c r="T283" s="139">
        <f>IF(AA283="기타보조금",N283*100%,N283*0%)</f>
        <v>0</v>
      </c>
      <c r="U283" s="139">
        <f>SUM(Q283:T283)</f>
        <v>772670</v>
      </c>
      <c r="V283" s="139">
        <f>IF(AA283="자부담",N283*100%,N283*0%)</f>
        <v>0</v>
      </c>
      <c r="W283" s="139">
        <f>IF(AA283="후원금",N283*100%,N283*0%)</f>
        <v>0</v>
      </c>
      <c r="X283" s="139">
        <f>IF(AA283="수익사업",N283*100%,N283*0%)</f>
        <v>0</v>
      </c>
      <c r="Y283" s="529">
        <f>SUM(U283:X283)</f>
        <v>772670</v>
      </c>
      <c r="Z283" s="159" t="s">
        <v>50</v>
      </c>
      <c r="AA283" s="159" t="s">
        <v>49</v>
      </c>
      <c r="AB283" s="159" t="s">
        <v>12</v>
      </c>
      <c r="AC283" s="458" t="s">
        <v>666</v>
      </c>
    </row>
    <row r="284" spans="1:29" ht="20.100000000000001" customHeight="1" x14ac:dyDescent="0.15">
      <c r="A284" s="395"/>
      <c r="B284" s="395"/>
      <c r="C284" s="395"/>
      <c r="D284" s="14"/>
      <c r="E284" s="14"/>
      <c r="F284" s="14"/>
      <c r="G284" s="513" t="s">
        <v>311</v>
      </c>
      <c r="H284" s="323"/>
      <c r="I284" s="297"/>
      <c r="J284" s="323"/>
      <c r="K284" s="297"/>
      <c r="L284" s="323"/>
      <c r="M284" s="323"/>
      <c r="N284" s="290"/>
      <c r="O284" s="54"/>
      <c r="P284" s="139"/>
      <c r="Q284" s="139"/>
      <c r="R284" s="139"/>
      <c r="S284" s="139"/>
      <c r="T284" s="139"/>
      <c r="U284" s="139"/>
      <c r="V284" s="139"/>
      <c r="W284" s="139"/>
      <c r="X284" s="139"/>
      <c r="Y284" s="101"/>
      <c r="Z284" s="178" t="s">
        <v>55</v>
      </c>
      <c r="AA284" s="178" t="s">
        <v>57</v>
      </c>
      <c r="AB284" s="178" t="s">
        <v>13</v>
      </c>
      <c r="AC284" s="458" t="s">
        <v>55</v>
      </c>
    </row>
    <row r="285" spans="1:29" s="134" customFormat="1" ht="20.100000000000001" customHeight="1" x14ac:dyDescent="0.15">
      <c r="A285" s="395"/>
      <c r="B285" s="395"/>
      <c r="C285" s="395"/>
      <c r="D285" s="14"/>
      <c r="E285" s="14"/>
      <c r="F285" s="14"/>
      <c r="G285" s="2" t="s">
        <v>391</v>
      </c>
      <c r="H285" s="743">
        <f>ROUNDUP(N285/J285,-1)</f>
        <v>26483970</v>
      </c>
      <c r="I285" s="69" t="s">
        <v>0</v>
      </c>
      <c r="J285" s="32">
        <v>3.4299999999999997E-2</v>
      </c>
      <c r="K285" s="75"/>
      <c r="L285" s="26"/>
      <c r="M285" s="28" t="s">
        <v>1</v>
      </c>
      <c r="N285" s="157">
        <v>908400</v>
      </c>
      <c r="O285" s="157"/>
      <c r="P285" s="466">
        <f>N285-O285</f>
        <v>908400</v>
      </c>
      <c r="Q285" s="139">
        <f>IF(AA285="국비100%",N285*100%,IF(AA285="시도비100%",N285*0%,IF(AA285="시군구비100%",N285*0%,IF(AA285="국비30%, 시도비70%",N285*30%,IF(AA285="국비50%, 시도비50%",N285*50%,IF(AA285="시도비50%, 시군구비50%",N285*0%,IF(AA285="국비30%, 시도비35%, 시군구비35%",N285*30%)))))))</f>
        <v>272520</v>
      </c>
      <c r="R285" s="139">
        <f>IF(AA285="국비100%",N285*0%,IF(AA285="시도비100%",N285*100%,IF(AA285="시군구비100%",N285*0%,IF(AA285="국비30%, 시도비70%",N285*70%,IF(AA285="국비50%, 시도비50%",N285*50%,IF(AA285="시도비50%, 시군구비50%",N285*50%,IF(AA285="국비30%, 시도비35%, 시군구비35%",N285*35%)))))))</f>
        <v>317940</v>
      </c>
      <c r="S285" s="139">
        <f>IF(AA285="국비100%",N285*0%,IF(AA285="시도비100%",N285*0%,IF(AA285="시군구비100%",N285*100%,IF(AA285="국비30%, 시도비70%",N285*0%,IF(AA285="국비50%, 시도비50%",N285*0%,IF(AA285="시도비50%, 시군구비50%",N285*50%,IF(AA285="국비30%, 시도비35%, 시군구비35%",N285*35%)))))))</f>
        <v>317940</v>
      </c>
      <c r="T285" s="139">
        <f>IF(AA285="기타보조금",N285*100%,N285*0%)</f>
        <v>0</v>
      </c>
      <c r="U285" s="139">
        <f>SUM(Q285:T285)</f>
        <v>908400</v>
      </c>
      <c r="V285" s="139">
        <f>IF(AA285="자부담",N285*100%,N285*0%)</f>
        <v>0</v>
      </c>
      <c r="W285" s="139">
        <f>IF(AA285="후원금",N285*100%,N285*0%)</f>
        <v>0</v>
      </c>
      <c r="X285" s="139">
        <f>IF(AA285="수익사업",N285*100%,N285*0%)</f>
        <v>0</v>
      </c>
      <c r="Y285" s="101">
        <f>SUM(U285:X285)</f>
        <v>908400</v>
      </c>
      <c r="Z285" s="178" t="s">
        <v>55</v>
      </c>
      <c r="AA285" s="178" t="s">
        <v>57</v>
      </c>
      <c r="AB285" s="178" t="s">
        <v>13</v>
      </c>
      <c r="AC285" s="458" t="s">
        <v>55</v>
      </c>
    </row>
    <row r="286" spans="1:29" s="134" customFormat="1" ht="20.100000000000001" customHeight="1" x14ac:dyDescent="0.15">
      <c r="A286" s="395"/>
      <c r="B286" s="395"/>
      <c r="C286" s="395"/>
      <c r="D286" s="14"/>
      <c r="E286" s="14"/>
      <c r="F286" s="14"/>
      <c r="G286" s="2" t="s">
        <v>392</v>
      </c>
      <c r="H286" s="743">
        <f>ROUNDUP(N286/J286,-1)</f>
        <v>908340</v>
      </c>
      <c r="I286" s="70" t="s">
        <v>0</v>
      </c>
      <c r="J286" s="32">
        <v>0.1152</v>
      </c>
      <c r="K286" s="76"/>
      <c r="L286" s="26"/>
      <c r="M286" s="28" t="s">
        <v>1</v>
      </c>
      <c r="N286" s="157">
        <v>104640</v>
      </c>
      <c r="O286" s="157"/>
      <c r="P286" s="466">
        <f>N286-O286</f>
        <v>104640</v>
      </c>
      <c r="Q286" s="139">
        <f>IF(AA286="국비100%",N286*100%,IF(AA286="시도비100%",N286*0%,IF(AA286="시군구비100%",N286*0%,IF(AA286="국비30%, 시도비70%",N286*30%,IF(AA286="국비50%, 시도비50%",N286*50%,IF(AA286="시도비50%, 시군구비50%",N286*0%,IF(AA286="국비30%, 시도비35%, 시군구비35%",N286*30%)))))))</f>
        <v>31392</v>
      </c>
      <c r="R286" s="139">
        <f>IF(AA286="국비100%",N286*0%,IF(AA286="시도비100%",N286*100%,IF(AA286="시군구비100%",N286*0%,IF(AA286="국비30%, 시도비70%",N286*70%,IF(AA286="국비50%, 시도비50%",N286*50%,IF(AA286="시도비50%, 시군구비50%",N286*50%,IF(AA286="국비30%, 시도비35%, 시군구비35%",N286*35%)))))))</f>
        <v>36624</v>
      </c>
      <c r="S286" s="139">
        <f>IF(AA286="국비100%",N286*0%,IF(AA286="시도비100%",N286*0%,IF(AA286="시군구비100%",N286*100%,IF(AA286="국비30%, 시도비70%",N286*0%,IF(AA286="국비50%, 시도비50%",N286*0%,IF(AA286="시도비50%, 시군구비50%",N286*50%,IF(AA286="국비30%, 시도비35%, 시군구비35%",N286*35%)))))))</f>
        <v>36624</v>
      </c>
      <c r="T286" s="139">
        <f>IF(AA286="기타보조금",N286*100%,N286*0%)</f>
        <v>0</v>
      </c>
      <c r="U286" s="139">
        <f>SUM(Q286:T286)</f>
        <v>104640</v>
      </c>
      <c r="V286" s="139">
        <f>IF(AA286="자부담",N286*100%,N286*0%)</f>
        <v>0</v>
      </c>
      <c r="W286" s="139">
        <f>IF(AA286="후원금",N286*100%,N286*0%)</f>
        <v>0</v>
      </c>
      <c r="X286" s="139">
        <f>IF(AA286="수익사업",N286*100%,N286*0%)</f>
        <v>0</v>
      </c>
      <c r="Y286" s="101">
        <f>SUM(U286:X286)</f>
        <v>104640</v>
      </c>
      <c r="Z286" s="178" t="s">
        <v>55</v>
      </c>
      <c r="AA286" s="178" t="s">
        <v>57</v>
      </c>
      <c r="AB286" s="178" t="s">
        <v>13</v>
      </c>
      <c r="AC286" s="458" t="s">
        <v>55</v>
      </c>
    </row>
    <row r="287" spans="1:29" s="134" customFormat="1" ht="20.100000000000001" customHeight="1" x14ac:dyDescent="0.15">
      <c r="A287" s="395"/>
      <c r="B287" s="395"/>
      <c r="C287" s="395"/>
      <c r="D287" s="14"/>
      <c r="E287" s="14"/>
      <c r="F287" s="14"/>
      <c r="G287" s="2" t="s">
        <v>393</v>
      </c>
      <c r="H287" s="743">
        <f>ROUNDUP(N287/J287,-1)</f>
        <v>26485340</v>
      </c>
      <c r="I287" s="69" t="s">
        <v>0</v>
      </c>
      <c r="J287" s="32">
        <v>4.4999999999999998E-2</v>
      </c>
      <c r="K287" s="75"/>
      <c r="L287" s="26"/>
      <c r="M287" s="28" t="s">
        <v>1</v>
      </c>
      <c r="N287" s="157">
        <v>1191840</v>
      </c>
      <c r="O287" s="157"/>
      <c r="P287" s="466">
        <f>N287-O287</f>
        <v>1191840</v>
      </c>
      <c r="Q287" s="139">
        <f>IF(AA287="국비100%",N287*100%,IF(AA287="시도비100%",N287*0%,IF(AA287="시군구비100%",N287*0%,IF(AA287="국비30%, 시도비70%",N287*30%,IF(AA287="국비50%, 시도비50%",N287*50%,IF(AA287="시도비50%, 시군구비50%",N287*0%,IF(AA287="국비30%, 시도비35%, 시군구비35%",N287*30%)))))))</f>
        <v>357552</v>
      </c>
      <c r="R287" s="139">
        <f>IF(AA287="국비100%",N287*0%,IF(AA287="시도비100%",N287*100%,IF(AA287="시군구비100%",N287*0%,IF(AA287="국비30%, 시도비70%",N287*70%,IF(AA287="국비50%, 시도비50%",N287*50%,IF(AA287="시도비50%, 시군구비50%",N287*50%,IF(AA287="국비30%, 시도비35%, 시군구비35%",N287*35%)))))))</f>
        <v>417144</v>
      </c>
      <c r="S287" s="139">
        <f>IF(AA287="국비100%",N287*0%,IF(AA287="시도비100%",N287*0%,IF(AA287="시군구비100%",N287*100%,IF(AA287="국비30%, 시도비70%",N287*0%,IF(AA287="국비50%, 시도비50%",N287*0%,IF(AA287="시도비50%, 시군구비50%",N287*50%,IF(AA287="국비30%, 시도비35%, 시군구비35%",N287*35%)))))))</f>
        <v>417144</v>
      </c>
      <c r="T287" s="139">
        <f>IF(AA287="기타보조금",N287*100%,N287*0%)</f>
        <v>0</v>
      </c>
      <c r="U287" s="139">
        <f>SUM(Q287:T287)</f>
        <v>1191840</v>
      </c>
      <c r="V287" s="139">
        <f>IF(AA287="자부담",N287*100%,N287*0%)</f>
        <v>0</v>
      </c>
      <c r="W287" s="139">
        <f>IF(AA287="후원금",N287*100%,N287*0%)</f>
        <v>0</v>
      </c>
      <c r="X287" s="139">
        <f>IF(AA287="수익사업",N287*100%,N287*0%)</f>
        <v>0</v>
      </c>
      <c r="Y287" s="101">
        <f>SUM(U287:X287)</f>
        <v>1191840</v>
      </c>
      <c r="Z287" s="178" t="s">
        <v>55</v>
      </c>
      <c r="AA287" s="178" t="s">
        <v>56</v>
      </c>
      <c r="AB287" s="178" t="s">
        <v>13</v>
      </c>
      <c r="AC287" s="458" t="s">
        <v>55</v>
      </c>
    </row>
    <row r="288" spans="1:29" s="134" customFormat="1" ht="20.100000000000001" customHeight="1" x14ac:dyDescent="0.15">
      <c r="A288" s="395"/>
      <c r="B288" s="395"/>
      <c r="C288" s="395"/>
      <c r="D288" s="14"/>
      <c r="E288" s="14"/>
      <c r="F288" s="14"/>
      <c r="G288" s="2" t="s">
        <v>394</v>
      </c>
      <c r="H288" s="743">
        <f>ROUNDUP(N288/J288,-1)</f>
        <v>26480000</v>
      </c>
      <c r="I288" s="70" t="s">
        <v>0</v>
      </c>
      <c r="J288" s="32">
        <v>1.6500000000000001E-2</v>
      </c>
      <c r="K288" s="76"/>
      <c r="L288" s="26"/>
      <c r="M288" s="28" t="s">
        <v>1</v>
      </c>
      <c r="N288" s="157">
        <v>436920</v>
      </c>
      <c r="O288" s="157"/>
      <c r="P288" s="466">
        <f>N288-O288</f>
        <v>436920</v>
      </c>
      <c r="Q288" s="139">
        <f>IF(AA288="국비100%",N288*100%,IF(AA288="시도비100%",N288*0%,IF(AA288="시군구비100%",N288*0%,IF(AA288="국비30%, 시도비70%",N288*30%,IF(AA288="국비50%, 시도비50%",N288*50%,IF(AA288="시도비50%, 시군구비50%",N288*0%,IF(AA288="국비30%, 시도비35%, 시군구비35%",N288*30%)))))))</f>
        <v>131076</v>
      </c>
      <c r="R288" s="139">
        <f>IF(AA288="국비100%",N288*0%,IF(AA288="시도비100%",N288*100%,IF(AA288="시군구비100%",N288*0%,IF(AA288="국비30%, 시도비70%",N288*70%,IF(AA288="국비50%, 시도비50%",N288*50%,IF(AA288="시도비50%, 시군구비50%",N288*50%,IF(AA288="국비30%, 시도비35%, 시군구비35%",N288*35%)))))))</f>
        <v>152922</v>
      </c>
      <c r="S288" s="139">
        <f>IF(AA288="국비100%",N288*0%,IF(AA288="시도비100%",N288*0%,IF(AA288="시군구비100%",N288*100%,IF(AA288="국비30%, 시도비70%",N288*0%,IF(AA288="국비50%, 시도비50%",N288*0%,IF(AA288="시도비50%, 시군구비50%",N288*50%,IF(AA288="국비30%, 시도비35%, 시군구비35%",N288*35%)))))))</f>
        <v>152922</v>
      </c>
      <c r="T288" s="139">
        <f>IF(AA288="기타보조금",N288*100%,N288*0%)</f>
        <v>0</v>
      </c>
      <c r="U288" s="139">
        <f>SUM(Q288:T288)</f>
        <v>436920</v>
      </c>
      <c r="V288" s="139">
        <f>IF(AA288="자부담",N288*100%,N288*0%)</f>
        <v>0</v>
      </c>
      <c r="W288" s="139">
        <f>IF(AA288="후원금",N288*100%,N288*0%)</f>
        <v>0</v>
      </c>
      <c r="X288" s="139">
        <f>IF(AA288="수익사업",N288*100%,N288*0%)</f>
        <v>0</v>
      </c>
      <c r="Y288" s="101">
        <f>SUM(U288:X288)</f>
        <v>436920</v>
      </c>
      <c r="Z288" s="178" t="s">
        <v>55</v>
      </c>
      <c r="AA288" s="178" t="s">
        <v>56</v>
      </c>
      <c r="AB288" s="178" t="s">
        <v>13</v>
      </c>
      <c r="AC288" s="458" t="s">
        <v>55</v>
      </c>
    </row>
    <row r="289" spans="1:29" s="134" customFormat="1" ht="20.100000000000001" customHeight="1" x14ac:dyDescent="0.15">
      <c r="A289" s="392"/>
      <c r="B289" s="392"/>
      <c r="C289" s="392"/>
      <c r="D289" s="15"/>
      <c r="E289" s="15"/>
      <c r="F289" s="15"/>
      <c r="G289" s="4" t="s">
        <v>395</v>
      </c>
      <c r="H289" s="744">
        <f>ROUNDUP(N289/J289,-1)</f>
        <v>26478460</v>
      </c>
      <c r="I289" s="71" t="s">
        <v>0</v>
      </c>
      <c r="J289" s="49">
        <v>6.7299999999999999E-3</v>
      </c>
      <c r="K289" s="77"/>
      <c r="L289" s="29"/>
      <c r="M289" s="30" t="s">
        <v>1</v>
      </c>
      <c r="N289" s="160">
        <v>178200</v>
      </c>
      <c r="O289" s="160"/>
      <c r="P289" s="491">
        <f>N289-O289</f>
        <v>178200</v>
      </c>
      <c r="Q289" s="148">
        <f>IF(AA289="국비100%",N289*100%,IF(AA289="시도비100%",N289*0%,IF(AA289="시군구비100%",N289*0%,IF(AA289="국비30%, 시도비70%",N289*30%,IF(AA289="국비50%, 시도비50%",N289*50%,IF(AA289="시도비50%, 시군구비50%",N289*0%,IF(AA289="국비30%, 시도비35%, 시군구비35%",N289*30%)))))))</f>
        <v>53460</v>
      </c>
      <c r="R289" s="148">
        <f>IF(AA289="국비100%",N289*0%,IF(AA289="시도비100%",N289*100%,IF(AA289="시군구비100%",N289*0%,IF(AA289="국비30%, 시도비70%",N289*70%,IF(AA289="국비50%, 시도비50%",N289*50%,IF(AA289="시도비50%, 시군구비50%",N289*50%,IF(AA289="국비30%, 시도비35%, 시군구비35%",N289*35%)))))))</f>
        <v>62369.999999999993</v>
      </c>
      <c r="S289" s="148">
        <f>IF(AA289="국비100%",N289*0%,IF(AA289="시도비100%",N289*0%,IF(AA289="시군구비100%",N289*100%,IF(AA289="국비30%, 시도비70%",N289*0%,IF(AA289="국비50%, 시도비50%",N289*0%,IF(AA289="시도비50%, 시군구비50%",N289*50%,IF(AA289="국비30%, 시도비35%, 시군구비35%",N289*35%)))))))</f>
        <v>62369.999999999993</v>
      </c>
      <c r="T289" s="148">
        <f>IF(AA289="기타보조금",N289*100%,N289*0%)</f>
        <v>0</v>
      </c>
      <c r="U289" s="148">
        <f>SUM(Q289:T289)</f>
        <v>178200</v>
      </c>
      <c r="V289" s="148">
        <f>IF(AA289="자부담",N289*100%,N289*0%)</f>
        <v>0</v>
      </c>
      <c r="W289" s="148">
        <f>IF(AA289="후원금",N289*100%,N289*0%)</f>
        <v>0</v>
      </c>
      <c r="X289" s="148">
        <f>IF(AA289="수익사업",N289*100%,N289*0%)</f>
        <v>0</v>
      </c>
      <c r="Y289" s="95">
        <f>SUM(U289:X289)</f>
        <v>178200</v>
      </c>
      <c r="Z289" s="314" t="s">
        <v>55</v>
      </c>
      <c r="AA289" s="314" t="s">
        <v>56</v>
      </c>
      <c r="AB289" s="314" t="s">
        <v>13</v>
      </c>
      <c r="AC289" s="458" t="s">
        <v>55</v>
      </c>
    </row>
    <row r="290" spans="1:29" s="134" customFormat="1" ht="20.100000000000001" customHeight="1" x14ac:dyDescent="0.15">
      <c r="A290" s="406"/>
      <c r="B290" s="406"/>
      <c r="C290" s="406"/>
      <c r="D290" s="17"/>
      <c r="E290" s="17"/>
      <c r="F290" s="17"/>
      <c r="G290" s="753" t="s">
        <v>334</v>
      </c>
      <c r="H290" s="318"/>
      <c r="I290" s="319"/>
      <c r="J290" s="318"/>
      <c r="K290" s="319"/>
      <c r="L290" s="318"/>
      <c r="M290" s="318"/>
      <c r="N290" s="489"/>
      <c r="O290" s="57"/>
      <c r="P290" s="154"/>
      <c r="Q290" s="154"/>
      <c r="R290" s="154"/>
      <c r="S290" s="154"/>
      <c r="T290" s="154"/>
      <c r="U290" s="154"/>
      <c r="V290" s="154"/>
      <c r="W290" s="154"/>
      <c r="X290" s="154"/>
      <c r="Y290" s="131"/>
      <c r="Z290" s="305" t="s">
        <v>331</v>
      </c>
      <c r="AA290" s="305" t="s">
        <v>57</v>
      </c>
      <c r="AB290" s="305" t="s">
        <v>13</v>
      </c>
      <c r="AC290" s="458" t="s">
        <v>55</v>
      </c>
    </row>
    <row r="291" spans="1:29" s="134" customFormat="1" ht="20.100000000000001" customHeight="1" x14ac:dyDescent="0.15">
      <c r="A291" s="395"/>
      <c r="B291" s="395"/>
      <c r="C291" s="395"/>
      <c r="D291" s="14"/>
      <c r="E291" s="14"/>
      <c r="F291" s="14"/>
      <c r="G291" s="2" t="s">
        <v>394</v>
      </c>
      <c r="H291" s="743">
        <f>ROUNDUP(N291/J291,-1)</f>
        <v>5854550</v>
      </c>
      <c r="I291" s="70" t="s">
        <v>0</v>
      </c>
      <c r="J291" s="32">
        <v>1.6500000000000001E-2</v>
      </c>
      <c r="K291" s="76"/>
      <c r="L291" s="26"/>
      <c r="M291" s="28" t="s">
        <v>1</v>
      </c>
      <c r="N291" s="157">
        <v>96600</v>
      </c>
      <c r="O291" s="157"/>
      <c r="P291" s="466">
        <f>N291-O291</f>
        <v>96600</v>
      </c>
      <c r="Q291" s="139">
        <f>IF(AA291="국비100%",N291*100%,IF(AA291="시도비100%",N291*0%,IF(AA291="시군구비100%",N291*0%,IF(AA291="국비30%, 시도비70%",N291*30%,IF(AA291="국비50%, 시도비50%",N291*50%,IF(AA291="시도비50%, 시군구비50%",N291*0%,IF(AA291="국비30%, 시도비35%, 시군구비35%",N291*30%)))))))</f>
        <v>28980</v>
      </c>
      <c r="R291" s="139">
        <f>IF(AA291="국비100%",N291*0%,IF(AA291="시도비100%",N291*100%,IF(AA291="시군구비100%",N291*0%,IF(AA291="국비30%, 시도비70%",N291*70%,IF(AA291="국비50%, 시도비50%",N291*50%,IF(AA291="시도비50%, 시군구비50%",N291*50%,IF(AA291="국비30%, 시도비35%, 시군구비35%",N291*35%)))))))</f>
        <v>33810</v>
      </c>
      <c r="S291" s="139">
        <f>IF(AA291="국비100%",N291*0%,IF(AA291="시도비100%",N291*0%,IF(AA291="시군구비100%",N291*100%,IF(AA291="국비30%, 시도비70%",N291*0%,IF(AA291="국비50%, 시도비50%",N291*0%,IF(AA291="시도비50%, 시군구비50%",N291*50%,IF(AA291="국비30%, 시도비35%, 시군구비35%",N291*35%)))))))</f>
        <v>33810</v>
      </c>
      <c r="T291" s="139">
        <f>IF(AA291="기타보조금",N291*100%,N291*0%)</f>
        <v>0</v>
      </c>
      <c r="U291" s="139">
        <f>SUM(Q291:T291)</f>
        <v>96600</v>
      </c>
      <c r="V291" s="139">
        <f>IF(AA291="자부담",N291*100%,N291*0%)</f>
        <v>0</v>
      </c>
      <c r="W291" s="139">
        <f>IF(AA291="후원금",N291*100%,N291*0%)</f>
        <v>0</v>
      </c>
      <c r="X291" s="139">
        <f>IF(AA291="수익사업",N291*100%,N291*0%)</f>
        <v>0</v>
      </c>
      <c r="Y291" s="101">
        <f>SUM(U291:X291)</f>
        <v>96600</v>
      </c>
      <c r="Z291" s="178" t="s">
        <v>331</v>
      </c>
      <c r="AA291" s="178" t="s">
        <v>57</v>
      </c>
      <c r="AB291" s="178" t="s">
        <v>13</v>
      </c>
      <c r="AC291" s="458" t="s">
        <v>55</v>
      </c>
    </row>
    <row r="292" spans="1:29" s="134" customFormat="1" ht="20.100000000000001" customHeight="1" x14ac:dyDescent="0.15">
      <c r="A292" s="395"/>
      <c r="B292" s="395"/>
      <c r="C292" s="395"/>
      <c r="D292" s="14"/>
      <c r="E292" s="14"/>
      <c r="F292" s="14"/>
      <c r="G292" s="2" t="s">
        <v>395</v>
      </c>
      <c r="H292" s="743">
        <f>ROUNDUP(N292/J292,-1)</f>
        <v>5973260</v>
      </c>
      <c r="I292" s="70" t="s">
        <v>0</v>
      </c>
      <c r="J292" s="31">
        <v>6.7299999999999999E-3</v>
      </c>
      <c r="K292" s="76"/>
      <c r="L292" s="26"/>
      <c r="M292" s="28" t="s">
        <v>1</v>
      </c>
      <c r="N292" s="157">
        <v>40200</v>
      </c>
      <c r="O292" s="157"/>
      <c r="P292" s="466">
        <f>N292-O292</f>
        <v>40200</v>
      </c>
      <c r="Q292" s="139">
        <f>IF(AA292="국비100%",N292*100%,IF(AA292="시도비100%",N292*0%,IF(AA292="시군구비100%",N292*0%,IF(AA292="국비30%, 시도비70%",N292*30%,IF(AA292="국비50%, 시도비50%",N292*50%,IF(AA292="시도비50%, 시군구비50%",N292*0%,IF(AA292="국비30%, 시도비35%, 시군구비35%",N292*30%)))))))</f>
        <v>12060</v>
      </c>
      <c r="R292" s="139">
        <f>IF(AA292="국비100%",N292*0%,IF(AA292="시도비100%",N292*100%,IF(AA292="시군구비100%",N292*0%,IF(AA292="국비30%, 시도비70%",N292*70%,IF(AA292="국비50%, 시도비50%",N292*50%,IF(AA292="시도비50%, 시군구비50%",N292*50%,IF(AA292="국비30%, 시도비35%, 시군구비35%",N292*35%)))))))</f>
        <v>14070</v>
      </c>
      <c r="S292" s="139">
        <f>IF(AA292="국비100%",N292*0%,IF(AA292="시도비100%",N292*0%,IF(AA292="시군구비100%",N292*100%,IF(AA292="국비30%, 시도비70%",N292*0%,IF(AA292="국비50%, 시도비50%",N292*0%,IF(AA292="시도비50%, 시군구비50%",N292*50%,IF(AA292="국비30%, 시도비35%, 시군구비35%",N292*35%)))))))</f>
        <v>14070</v>
      </c>
      <c r="T292" s="139">
        <f>IF(AA292="기타보조금",N292*100%,N292*0%)</f>
        <v>0</v>
      </c>
      <c r="U292" s="139">
        <f>SUM(Q292:T292)</f>
        <v>40200</v>
      </c>
      <c r="V292" s="139">
        <f>IF(AA292="자부담",N292*100%,N292*0%)</f>
        <v>0</v>
      </c>
      <c r="W292" s="139">
        <f>IF(AA292="후원금",N292*100%,N292*0%)</f>
        <v>0</v>
      </c>
      <c r="X292" s="139">
        <f>IF(AA292="수익사업",N292*100%,N292*0%)</f>
        <v>0</v>
      </c>
      <c r="Y292" s="101">
        <f>SUM(U292:X292)</f>
        <v>40200</v>
      </c>
      <c r="Z292" s="178" t="s">
        <v>331</v>
      </c>
      <c r="AA292" s="178" t="s">
        <v>57</v>
      </c>
      <c r="AB292" s="178" t="s">
        <v>13</v>
      </c>
      <c r="AC292" s="458" t="s">
        <v>55</v>
      </c>
    </row>
    <row r="293" spans="1:29" s="134" customFormat="1" ht="20.100000000000001" customHeight="1" x14ac:dyDescent="0.15">
      <c r="A293" s="395"/>
      <c r="B293" s="395"/>
      <c r="C293" s="395"/>
      <c r="D293" s="14"/>
      <c r="E293" s="14"/>
      <c r="F293" s="14"/>
      <c r="G293" s="513" t="s">
        <v>314</v>
      </c>
      <c r="H293" s="323"/>
      <c r="I293" s="297"/>
      <c r="J293" s="323"/>
      <c r="K293" s="297"/>
      <c r="L293" s="323"/>
      <c r="M293" s="323"/>
      <c r="N293" s="290"/>
      <c r="O293" s="54"/>
      <c r="P293" s="139"/>
      <c r="Q293" s="139"/>
      <c r="R293" s="139"/>
      <c r="S293" s="139"/>
      <c r="T293" s="139"/>
      <c r="U293" s="139"/>
      <c r="V293" s="139"/>
      <c r="W293" s="139"/>
      <c r="X293" s="139"/>
      <c r="Y293" s="101"/>
      <c r="Z293" s="178" t="s">
        <v>186</v>
      </c>
      <c r="AA293" s="178" t="s">
        <v>46</v>
      </c>
      <c r="AB293" s="178" t="s">
        <v>13</v>
      </c>
      <c r="AC293" s="458" t="s">
        <v>186</v>
      </c>
    </row>
    <row r="294" spans="1:29" s="134" customFormat="1" ht="20.100000000000001" customHeight="1" x14ac:dyDescent="0.15">
      <c r="A294" s="395"/>
      <c r="B294" s="395"/>
      <c r="C294" s="395"/>
      <c r="D294" s="14"/>
      <c r="E294" s="14"/>
      <c r="F294" s="14"/>
      <c r="G294" s="2" t="s">
        <v>391</v>
      </c>
      <c r="H294" s="743">
        <f>ROUNDUP(N294/J294,-1)</f>
        <v>31806710</v>
      </c>
      <c r="I294" s="69" t="s">
        <v>0</v>
      </c>
      <c r="J294" s="32">
        <v>3.4299999999999997E-2</v>
      </c>
      <c r="K294" s="75"/>
      <c r="L294" s="26"/>
      <c r="M294" s="28" t="s">
        <v>1</v>
      </c>
      <c r="N294" s="157">
        <v>1090970</v>
      </c>
      <c r="O294" s="157"/>
      <c r="P294" s="466">
        <f>N294-O294</f>
        <v>1090970</v>
      </c>
      <c r="Q294" s="139">
        <f>IF(AA294="국비100%",N294*100%,IF(AA294="시도비100%",N294*0%,IF(AA294="시군구비100%",N294*0%,IF(AA294="국비30%, 시도비70%",N294*30%,IF(AA294="국비50%, 시도비50%",N294*50%,IF(AA294="시도비50%, 시군구비50%",N294*0%,IF(AA294="국비30%, 시도비35%, 시군구비35%",N294*30%)))))))</f>
        <v>0</v>
      </c>
      <c r="R294" s="139">
        <f>IF(AA294="국비100%",N294*0%,IF(AA294="시도비100%",N294*100%,IF(AA294="시군구비100%",N294*0%,IF(AA294="국비30%, 시도비70%",N294*70%,IF(AA294="국비50%, 시도비50%",N294*50%,IF(AA294="시도비50%, 시군구비50%",N294*50%,IF(AA294="국비30%, 시도비35%, 시군구비35%",N294*35%)))))))</f>
        <v>1090970</v>
      </c>
      <c r="S294" s="139">
        <f>IF(AA294="국비100%",N294*0%,IF(AA294="시도비100%",N294*0%,IF(AA294="시군구비100%",N294*100%,IF(AA294="국비30%, 시도비70%",N294*0%,IF(AA294="국비50%, 시도비50%",N294*0%,IF(AA294="시도비50%, 시군구비50%",N294*50%,IF(AA294="국비30%, 시도비35%, 시군구비35%",N294*35%)))))))</f>
        <v>0</v>
      </c>
      <c r="T294" s="139">
        <f>IF(AA294="기타보조금",N294*100%,N294*0%)</f>
        <v>0</v>
      </c>
      <c r="U294" s="139">
        <f>SUM(Q294:T294)</f>
        <v>1090970</v>
      </c>
      <c r="V294" s="139">
        <f>IF(AA294="자부담",N294*100%,N294*0%)</f>
        <v>0</v>
      </c>
      <c r="W294" s="139">
        <f>IF(AA294="후원금",N294*100%,N294*0%)</f>
        <v>0</v>
      </c>
      <c r="X294" s="139">
        <f>IF(AA294="수익사업",N294*100%,N294*0%)</f>
        <v>0</v>
      </c>
      <c r="Y294" s="101">
        <f>SUM(U294:X294)</f>
        <v>1090970</v>
      </c>
      <c r="Z294" s="178" t="s">
        <v>186</v>
      </c>
      <c r="AA294" s="178" t="s">
        <v>46</v>
      </c>
      <c r="AB294" s="178" t="s">
        <v>13</v>
      </c>
      <c r="AC294" s="458" t="s">
        <v>186</v>
      </c>
    </row>
    <row r="295" spans="1:29" ht="20.100000000000001" customHeight="1" x14ac:dyDescent="0.15">
      <c r="A295" s="395"/>
      <c r="B295" s="395"/>
      <c r="C295" s="395"/>
      <c r="D295" s="14"/>
      <c r="E295" s="14"/>
      <c r="F295" s="14"/>
      <c r="G295" s="2" t="s">
        <v>392</v>
      </c>
      <c r="H295" s="743">
        <f>ROUNDUP(N295/J295,-1)</f>
        <v>992370</v>
      </c>
      <c r="I295" s="70" t="s">
        <v>0</v>
      </c>
      <c r="J295" s="32">
        <v>0.1152</v>
      </c>
      <c r="K295" s="76"/>
      <c r="L295" s="26"/>
      <c r="M295" s="28" t="s">
        <v>1</v>
      </c>
      <c r="N295" s="157">
        <v>114320</v>
      </c>
      <c r="O295" s="157"/>
      <c r="P295" s="466">
        <f>N295-O295</f>
        <v>114320</v>
      </c>
      <c r="Q295" s="139">
        <f>IF(AA295="국비100%",N295*100%,IF(AA295="시도비100%",N295*0%,IF(AA295="시군구비100%",N295*0%,IF(AA295="국비30%, 시도비70%",N295*30%,IF(AA295="국비50%, 시도비50%",N295*50%,IF(AA295="시도비50%, 시군구비50%",N295*0%,IF(AA295="국비30%, 시도비35%, 시군구비35%",N295*30%)))))))</f>
        <v>0</v>
      </c>
      <c r="R295" s="139">
        <f>IF(AA295="국비100%",N295*0%,IF(AA295="시도비100%",N295*100%,IF(AA295="시군구비100%",N295*0%,IF(AA295="국비30%, 시도비70%",N295*70%,IF(AA295="국비50%, 시도비50%",N295*50%,IF(AA295="시도비50%, 시군구비50%",N295*50%,IF(AA295="국비30%, 시도비35%, 시군구비35%",N295*35%)))))))</f>
        <v>114320</v>
      </c>
      <c r="S295" s="139">
        <f>IF(AA295="국비100%",N295*0%,IF(AA295="시도비100%",N295*0%,IF(AA295="시군구비100%",N295*100%,IF(AA295="국비30%, 시도비70%",N295*0%,IF(AA295="국비50%, 시도비50%",N295*0%,IF(AA295="시도비50%, 시군구비50%",N295*50%,IF(AA295="국비30%, 시도비35%, 시군구비35%",N295*35%)))))))</f>
        <v>0</v>
      </c>
      <c r="T295" s="139">
        <f>IF(AA295="기타보조금",N295*100%,N295*0%)</f>
        <v>0</v>
      </c>
      <c r="U295" s="139">
        <f>SUM(Q295:T295)</f>
        <v>114320</v>
      </c>
      <c r="V295" s="139">
        <f>IF(AA295="자부담",N295*100%,N295*0%)</f>
        <v>0</v>
      </c>
      <c r="W295" s="139">
        <f>IF(AA295="후원금",N295*100%,N295*0%)</f>
        <v>0</v>
      </c>
      <c r="X295" s="139">
        <f>IF(AA295="수익사업",N295*100%,N295*0%)</f>
        <v>0</v>
      </c>
      <c r="Y295" s="101">
        <f>SUM(U295:X295)</f>
        <v>114320</v>
      </c>
      <c r="Z295" s="178" t="s">
        <v>186</v>
      </c>
      <c r="AA295" s="178" t="s">
        <v>46</v>
      </c>
      <c r="AB295" s="178" t="s">
        <v>13</v>
      </c>
      <c r="AC295" s="458" t="s">
        <v>186</v>
      </c>
    </row>
    <row r="296" spans="1:29" ht="20.100000000000001" customHeight="1" x14ac:dyDescent="0.15">
      <c r="A296" s="395"/>
      <c r="B296" s="395"/>
      <c r="C296" s="395"/>
      <c r="D296" s="14"/>
      <c r="E296" s="14"/>
      <c r="F296" s="14"/>
      <c r="G296" s="2" t="s">
        <v>393</v>
      </c>
      <c r="H296" s="743">
        <f>ROUNDUP(N296/J296,-1)</f>
        <v>26787560</v>
      </c>
      <c r="I296" s="69" t="s">
        <v>0</v>
      </c>
      <c r="J296" s="32">
        <v>4.4999999999999998E-2</v>
      </c>
      <c r="K296" s="75"/>
      <c r="L296" s="26"/>
      <c r="M296" s="28" t="s">
        <v>1</v>
      </c>
      <c r="N296" s="157">
        <v>1205440</v>
      </c>
      <c r="O296" s="157"/>
      <c r="P296" s="466">
        <f>N296-O296</f>
        <v>1205440</v>
      </c>
      <c r="Q296" s="139">
        <f>IF(AA296="국비100%",N296*100%,IF(AA296="시도비100%",N296*0%,IF(AA296="시군구비100%",N296*0%,IF(AA296="국비30%, 시도비70%",N296*30%,IF(AA296="국비50%, 시도비50%",N296*50%,IF(AA296="시도비50%, 시군구비50%",N296*0%,IF(AA296="국비30%, 시도비35%, 시군구비35%",N296*30%)))))))</f>
        <v>0</v>
      </c>
      <c r="R296" s="139">
        <f>IF(AA296="국비100%",N296*0%,IF(AA296="시도비100%",N296*100%,IF(AA296="시군구비100%",N296*0%,IF(AA296="국비30%, 시도비70%",N296*70%,IF(AA296="국비50%, 시도비50%",N296*50%,IF(AA296="시도비50%, 시군구비50%",N296*50%,IF(AA296="국비30%, 시도비35%, 시군구비35%",N296*35%)))))))</f>
        <v>1205440</v>
      </c>
      <c r="S296" s="139">
        <f>IF(AA296="국비100%",N296*0%,IF(AA296="시도비100%",N296*0%,IF(AA296="시군구비100%",N296*100%,IF(AA296="국비30%, 시도비70%",N296*0%,IF(AA296="국비50%, 시도비50%",N296*0%,IF(AA296="시도비50%, 시군구비50%",N296*50%,IF(AA296="국비30%, 시도비35%, 시군구비35%",N296*35%)))))))</f>
        <v>0</v>
      </c>
      <c r="T296" s="139">
        <f>IF(AA296="기타보조금",N296*100%,N296*0%)</f>
        <v>0</v>
      </c>
      <c r="U296" s="139">
        <f>SUM(Q296:T296)</f>
        <v>1205440</v>
      </c>
      <c r="V296" s="139">
        <f>IF(AA296="자부담",N296*100%,N296*0%)</f>
        <v>0</v>
      </c>
      <c r="W296" s="139">
        <f>IF(AA296="후원금",N296*100%,N296*0%)</f>
        <v>0</v>
      </c>
      <c r="X296" s="139">
        <f>IF(AA296="수익사업",N296*100%,N296*0%)</f>
        <v>0</v>
      </c>
      <c r="Y296" s="101">
        <f>SUM(U296:X296)</f>
        <v>1205440</v>
      </c>
      <c r="Z296" s="178" t="s">
        <v>186</v>
      </c>
      <c r="AA296" s="178" t="s">
        <v>46</v>
      </c>
      <c r="AB296" s="178" t="s">
        <v>13</v>
      </c>
      <c r="AC296" s="458" t="s">
        <v>186</v>
      </c>
    </row>
    <row r="297" spans="1:29" ht="20.100000000000001" customHeight="1" x14ac:dyDescent="0.15">
      <c r="A297" s="395"/>
      <c r="B297" s="395"/>
      <c r="C297" s="395"/>
      <c r="D297" s="14"/>
      <c r="E297" s="14"/>
      <c r="F297" s="14"/>
      <c r="G297" s="2" t="s">
        <v>394</v>
      </c>
      <c r="H297" s="743">
        <f>ROUNDUP(N297/J297,-1)</f>
        <v>28938190</v>
      </c>
      <c r="I297" s="70" t="s">
        <v>0</v>
      </c>
      <c r="J297" s="32">
        <v>1.6500000000000001E-2</v>
      </c>
      <c r="K297" s="76"/>
      <c r="L297" s="26"/>
      <c r="M297" s="28" t="s">
        <v>1</v>
      </c>
      <c r="N297" s="157">
        <v>477480</v>
      </c>
      <c r="O297" s="157"/>
      <c r="P297" s="466">
        <f>N297-O297</f>
        <v>477480</v>
      </c>
      <c r="Q297" s="139">
        <f>IF(AA297="국비100%",N297*100%,IF(AA297="시도비100%",N297*0%,IF(AA297="시군구비100%",N297*0%,IF(AA297="국비30%, 시도비70%",N297*30%,IF(AA297="국비50%, 시도비50%",N297*50%,IF(AA297="시도비50%, 시군구비50%",N297*0%,IF(AA297="국비30%, 시도비35%, 시군구비35%",N297*30%)))))))</f>
        <v>0</v>
      </c>
      <c r="R297" s="139">
        <f>IF(AA297="국비100%",N297*0%,IF(AA297="시도비100%",N297*100%,IF(AA297="시군구비100%",N297*0%,IF(AA297="국비30%, 시도비70%",N297*70%,IF(AA297="국비50%, 시도비50%",N297*50%,IF(AA297="시도비50%, 시군구비50%",N297*50%,IF(AA297="국비30%, 시도비35%, 시군구비35%",N297*35%)))))))</f>
        <v>477480</v>
      </c>
      <c r="S297" s="139">
        <f>IF(AA297="국비100%",N297*0%,IF(AA297="시도비100%",N297*0%,IF(AA297="시군구비100%",N297*100%,IF(AA297="국비30%, 시도비70%",N297*0%,IF(AA297="국비50%, 시도비50%",N297*0%,IF(AA297="시도비50%, 시군구비50%",N297*50%,IF(AA297="국비30%, 시도비35%, 시군구비35%",N297*35%)))))))</f>
        <v>0</v>
      </c>
      <c r="T297" s="139">
        <f>IF(AA297="기타보조금",N297*100%,N297*0%)</f>
        <v>0</v>
      </c>
      <c r="U297" s="139">
        <f>SUM(Q297:T297)</f>
        <v>477480</v>
      </c>
      <c r="V297" s="139">
        <f>IF(AA297="자부담",N297*100%,N297*0%)</f>
        <v>0</v>
      </c>
      <c r="W297" s="139">
        <f>IF(AA297="후원금",N297*100%,N297*0%)</f>
        <v>0</v>
      </c>
      <c r="X297" s="139">
        <f>IF(AA297="수익사업",N297*100%,N297*0%)</f>
        <v>0</v>
      </c>
      <c r="Y297" s="101">
        <f>SUM(U297:X297)</f>
        <v>477480</v>
      </c>
      <c r="Z297" s="178" t="s">
        <v>186</v>
      </c>
      <c r="AA297" s="178" t="s">
        <v>46</v>
      </c>
      <c r="AB297" s="178" t="s">
        <v>13</v>
      </c>
      <c r="AC297" s="458" t="s">
        <v>186</v>
      </c>
    </row>
    <row r="298" spans="1:29" ht="20.100000000000001" customHeight="1" x14ac:dyDescent="0.15">
      <c r="A298" s="395"/>
      <c r="B298" s="395"/>
      <c r="C298" s="395"/>
      <c r="D298" s="14"/>
      <c r="E298" s="14"/>
      <c r="F298" s="14"/>
      <c r="G298" s="2" t="s">
        <v>395</v>
      </c>
      <c r="H298" s="743">
        <f>ROUNDUP(N298/J298,-1)</f>
        <v>28939080</v>
      </c>
      <c r="I298" s="70" t="s">
        <v>0</v>
      </c>
      <c r="J298" s="31">
        <v>6.7299999999999999E-3</v>
      </c>
      <c r="K298" s="76"/>
      <c r="L298" s="26"/>
      <c r="M298" s="28" t="s">
        <v>1</v>
      </c>
      <c r="N298" s="157">
        <v>194760</v>
      </c>
      <c r="O298" s="157"/>
      <c r="P298" s="466">
        <f>N298-O298</f>
        <v>194760</v>
      </c>
      <c r="Q298" s="139">
        <f>IF(AA298="국비100%",N298*100%,IF(AA298="시도비100%",N298*0%,IF(AA298="시군구비100%",N298*0%,IF(AA298="국비30%, 시도비70%",N298*30%,IF(AA298="국비50%, 시도비50%",N298*50%,IF(AA298="시도비50%, 시군구비50%",N298*0%,IF(AA298="국비30%, 시도비35%, 시군구비35%",N298*30%)))))))</f>
        <v>0</v>
      </c>
      <c r="R298" s="139">
        <f>IF(AA298="국비100%",N298*0%,IF(AA298="시도비100%",N298*100%,IF(AA298="시군구비100%",N298*0%,IF(AA298="국비30%, 시도비70%",N298*70%,IF(AA298="국비50%, 시도비50%",N298*50%,IF(AA298="시도비50%, 시군구비50%",N298*50%,IF(AA298="국비30%, 시도비35%, 시군구비35%",N298*35%)))))))</f>
        <v>194760</v>
      </c>
      <c r="S298" s="139">
        <f>IF(AA298="국비100%",N298*0%,IF(AA298="시도비100%",N298*0%,IF(AA298="시군구비100%",N298*100%,IF(AA298="국비30%, 시도비70%",N298*0%,IF(AA298="국비50%, 시도비50%",N298*0%,IF(AA298="시도비50%, 시군구비50%",N298*50%,IF(AA298="국비30%, 시도비35%, 시군구비35%",N298*35%)))))))</f>
        <v>0</v>
      </c>
      <c r="T298" s="139">
        <f>IF(AA298="기타보조금",N298*100%,N298*0%)</f>
        <v>0</v>
      </c>
      <c r="U298" s="139">
        <f>SUM(Q298:T298)</f>
        <v>194760</v>
      </c>
      <c r="V298" s="139">
        <f>IF(AA298="자부담",N298*100%,N298*0%)</f>
        <v>0</v>
      </c>
      <c r="W298" s="139">
        <f>IF(AA298="후원금",N298*100%,N298*0%)</f>
        <v>0</v>
      </c>
      <c r="X298" s="139">
        <f>IF(AA298="수익사업",N298*100%,N298*0%)</f>
        <v>0</v>
      </c>
      <c r="Y298" s="101">
        <f>SUM(U298:X298)</f>
        <v>194760</v>
      </c>
      <c r="Z298" s="178" t="s">
        <v>186</v>
      </c>
      <c r="AA298" s="178" t="s">
        <v>46</v>
      </c>
      <c r="AB298" s="178" t="s">
        <v>13</v>
      </c>
      <c r="AC298" s="458" t="s">
        <v>186</v>
      </c>
    </row>
    <row r="299" spans="1:29" ht="20.100000000000001" customHeight="1" x14ac:dyDescent="0.15">
      <c r="A299" s="395"/>
      <c r="B299" s="395"/>
      <c r="C299" s="395"/>
      <c r="D299" s="14"/>
      <c r="E299" s="14"/>
      <c r="F299" s="14"/>
      <c r="G299" s="513" t="s">
        <v>319</v>
      </c>
      <c r="H299" s="323"/>
      <c r="I299" s="297"/>
      <c r="J299" s="323"/>
      <c r="K299" s="297"/>
      <c r="L299" s="323"/>
      <c r="M299" s="323"/>
      <c r="N299" s="290"/>
      <c r="O299" s="54"/>
      <c r="P299" s="139"/>
      <c r="Q299" s="139"/>
      <c r="R299" s="139"/>
      <c r="S299" s="139"/>
      <c r="T299" s="139"/>
      <c r="U299" s="139"/>
      <c r="V299" s="139"/>
      <c r="W299" s="139"/>
      <c r="X299" s="139"/>
      <c r="Y299" s="101"/>
      <c r="Z299" s="178" t="s">
        <v>320</v>
      </c>
      <c r="AA299" s="178" t="s">
        <v>63</v>
      </c>
      <c r="AB299" s="178" t="s">
        <v>13</v>
      </c>
      <c r="AC299" s="458" t="s">
        <v>320</v>
      </c>
    </row>
    <row r="300" spans="1:29" ht="20.100000000000001" customHeight="1" x14ac:dyDescent="0.15">
      <c r="A300" s="395"/>
      <c r="B300" s="395"/>
      <c r="C300" s="395"/>
      <c r="D300" s="14"/>
      <c r="E300" s="14"/>
      <c r="F300" s="14"/>
      <c r="G300" s="2" t="s">
        <v>391</v>
      </c>
      <c r="H300" s="743">
        <f>ROUNDUP(N300/J300,-1)</f>
        <v>27474060</v>
      </c>
      <c r="I300" s="69" t="s">
        <v>0</v>
      </c>
      <c r="J300" s="32">
        <v>3.4299999999999997E-2</v>
      </c>
      <c r="K300" s="75"/>
      <c r="L300" s="26"/>
      <c r="M300" s="28" t="s">
        <v>1</v>
      </c>
      <c r="N300" s="157">
        <v>942360</v>
      </c>
      <c r="O300" s="157"/>
      <c r="P300" s="466">
        <f>N300-O300</f>
        <v>942360</v>
      </c>
      <c r="Q300" s="139">
        <f>IF(AA300="국비100%",N300*100%,IF(AA300="시도비100%",N300*0%,IF(AA300="시군구비100%",N300*0%,IF(AA300="국비30%, 시도비70%",N300*30%,IF(AA300="국비50%, 시도비50%",N300*50%,IF(AA300="시도비50%, 시군구비50%",N300*0%,IF(AA300="국비30%, 시도비35%, 시군구비35%",N300*30%)))))))</f>
        <v>0</v>
      </c>
      <c r="R300" s="139">
        <f>IF(AA300="국비100%",N300*0%,IF(AA300="시도비100%",N300*100%,IF(AA300="시군구비100%",N300*0%,IF(AA300="국비30%, 시도비70%",N300*70%,IF(AA300="국비50%, 시도비50%",N300*50%,IF(AA300="시도비50%, 시군구비50%",N300*50%,IF(AA300="국비30%, 시도비35%, 시군구비35%",N300*35%)))))))</f>
        <v>471180</v>
      </c>
      <c r="S300" s="139">
        <f>IF(AA300="국비100%",N300*0%,IF(AA300="시도비100%",N300*0%,IF(AA300="시군구비100%",N300*100%,IF(AA300="국비30%, 시도비70%",N300*0%,IF(AA300="국비50%, 시도비50%",N300*0%,IF(AA300="시도비50%, 시군구비50%",N300*50%,IF(AA300="국비30%, 시도비35%, 시군구비35%",N300*35%)))))))</f>
        <v>471180</v>
      </c>
      <c r="T300" s="139">
        <f>IF(AA300="기타보조금",N300*100%,N300*0%)</f>
        <v>0</v>
      </c>
      <c r="U300" s="139">
        <f>SUM(Q300:T300)</f>
        <v>942360</v>
      </c>
      <c r="V300" s="139">
        <f>IF(AA300="자부담",N300*100%,N300*0%)</f>
        <v>0</v>
      </c>
      <c r="W300" s="139">
        <f>IF(AA300="후원금",N300*100%,N300*0%)</f>
        <v>0</v>
      </c>
      <c r="X300" s="139">
        <f>IF(AA300="수익사업",N300*100%,N300*0%)</f>
        <v>0</v>
      </c>
      <c r="Y300" s="101">
        <f>SUM(U300:X300)</f>
        <v>942360</v>
      </c>
      <c r="Z300" s="178" t="s">
        <v>320</v>
      </c>
      <c r="AA300" s="178" t="s">
        <v>63</v>
      </c>
      <c r="AB300" s="178" t="s">
        <v>13</v>
      </c>
      <c r="AC300" s="458" t="s">
        <v>320</v>
      </c>
    </row>
    <row r="301" spans="1:29" ht="20.100000000000001" customHeight="1" x14ac:dyDescent="0.15">
      <c r="A301" s="395"/>
      <c r="B301" s="395"/>
      <c r="C301" s="395"/>
      <c r="D301" s="14"/>
      <c r="E301" s="14"/>
      <c r="F301" s="14"/>
      <c r="G301" s="2" t="s">
        <v>392</v>
      </c>
      <c r="H301" s="743">
        <f>ROUNDUP(N301/J301,-1)</f>
        <v>941670</v>
      </c>
      <c r="I301" s="70" t="s">
        <v>0</v>
      </c>
      <c r="J301" s="32">
        <v>0.1152</v>
      </c>
      <c r="K301" s="76"/>
      <c r="L301" s="26"/>
      <c r="M301" s="28" t="s">
        <v>1</v>
      </c>
      <c r="N301" s="157">
        <v>108480</v>
      </c>
      <c r="O301" s="157"/>
      <c r="P301" s="466">
        <f>N301-O301</f>
        <v>108480</v>
      </c>
      <c r="Q301" s="139">
        <f>IF(AA301="국비100%",N301*100%,IF(AA301="시도비100%",N301*0%,IF(AA301="시군구비100%",N301*0%,IF(AA301="국비30%, 시도비70%",N301*30%,IF(AA301="국비50%, 시도비50%",N301*50%,IF(AA301="시도비50%, 시군구비50%",N301*0%,IF(AA301="국비30%, 시도비35%, 시군구비35%",N301*30%)))))))</f>
        <v>0</v>
      </c>
      <c r="R301" s="139">
        <f>IF(AA301="국비100%",N301*0%,IF(AA301="시도비100%",N301*100%,IF(AA301="시군구비100%",N301*0%,IF(AA301="국비30%, 시도비70%",N301*70%,IF(AA301="국비50%, 시도비50%",N301*50%,IF(AA301="시도비50%, 시군구비50%",N301*50%,IF(AA301="국비30%, 시도비35%, 시군구비35%",N301*35%)))))))</f>
        <v>54240</v>
      </c>
      <c r="S301" s="139">
        <f>IF(AA301="국비100%",N301*0%,IF(AA301="시도비100%",N301*0%,IF(AA301="시군구비100%",N301*100%,IF(AA301="국비30%, 시도비70%",N301*0%,IF(AA301="국비50%, 시도비50%",N301*0%,IF(AA301="시도비50%, 시군구비50%",N301*50%,IF(AA301="국비30%, 시도비35%, 시군구비35%",N301*35%)))))))</f>
        <v>54240</v>
      </c>
      <c r="T301" s="139">
        <f>IF(AA301="기타보조금",N301*100%,N301*0%)</f>
        <v>0</v>
      </c>
      <c r="U301" s="139">
        <f>SUM(Q301:T301)</f>
        <v>108480</v>
      </c>
      <c r="V301" s="139">
        <f>IF(AA301="자부담",N301*100%,N301*0%)</f>
        <v>0</v>
      </c>
      <c r="W301" s="139">
        <f>IF(AA301="후원금",N301*100%,N301*0%)</f>
        <v>0</v>
      </c>
      <c r="X301" s="139">
        <f>IF(AA301="수익사업",N301*100%,N301*0%)</f>
        <v>0</v>
      </c>
      <c r="Y301" s="101">
        <f>SUM(U301:X301)</f>
        <v>108480</v>
      </c>
      <c r="Z301" s="178" t="s">
        <v>320</v>
      </c>
      <c r="AA301" s="178" t="s">
        <v>63</v>
      </c>
      <c r="AB301" s="178" t="s">
        <v>13</v>
      </c>
      <c r="AC301" s="458" t="s">
        <v>320</v>
      </c>
    </row>
    <row r="302" spans="1:29" ht="20.100000000000001" customHeight="1" x14ac:dyDescent="0.15">
      <c r="A302" s="395"/>
      <c r="B302" s="395"/>
      <c r="C302" s="395"/>
      <c r="D302" s="14"/>
      <c r="E302" s="14"/>
      <c r="F302" s="14"/>
      <c r="G302" s="2" t="s">
        <v>393</v>
      </c>
      <c r="H302" s="743">
        <f>ROUNDUP(N302/J302,-1)</f>
        <v>27474670</v>
      </c>
      <c r="I302" s="69" t="s">
        <v>0</v>
      </c>
      <c r="J302" s="32">
        <v>4.4999999999999998E-2</v>
      </c>
      <c r="K302" s="75"/>
      <c r="L302" s="26"/>
      <c r="M302" s="28" t="s">
        <v>1</v>
      </c>
      <c r="N302" s="157">
        <v>1236360</v>
      </c>
      <c r="O302" s="157"/>
      <c r="P302" s="466">
        <f>N302-O302</f>
        <v>1236360</v>
      </c>
      <c r="Q302" s="139">
        <f>IF(AA302="국비100%",N302*100%,IF(AA302="시도비100%",N302*0%,IF(AA302="시군구비100%",N302*0%,IF(AA302="국비30%, 시도비70%",N302*30%,IF(AA302="국비50%, 시도비50%",N302*50%,IF(AA302="시도비50%, 시군구비50%",N302*0%,IF(AA302="국비30%, 시도비35%, 시군구비35%",N302*30%)))))))</f>
        <v>0</v>
      </c>
      <c r="R302" s="139">
        <f>IF(AA302="국비100%",N302*0%,IF(AA302="시도비100%",N302*100%,IF(AA302="시군구비100%",N302*0%,IF(AA302="국비30%, 시도비70%",N302*70%,IF(AA302="국비50%, 시도비50%",N302*50%,IF(AA302="시도비50%, 시군구비50%",N302*50%,IF(AA302="국비30%, 시도비35%, 시군구비35%",N302*35%)))))))</f>
        <v>618180</v>
      </c>
      <c r="S302" s="139">
        <f>IF(AA302="국비100%",N302*0%,IF(AA302="시도비100%",N302*0%,IF(AA302="시군구비100%",N302*100%,IF(AA302="국비30%, 시도비70%",N302*0%,IF(AA302="국비50%, 시도비50%",N302*0%,IF(AA302="시도비50%, 시군구비50%",N302*50%,IF(AA302="국비30%, 시도비35%, 시군구비35%",N302*35%)))))))</f>
        <v>618180</v>
      </c>
      <c r="T302" s="139">
        <f>IF(AA302="기타보조금",N302*100%,N302*0%)</f>
        <v>0</v>
      </c>
      <c r="U302" s="139">
        <f>SUM(Q302:T302)</f>
        <v>1236360</v>
      </c>
      <c r="V302" s="139">
        <f>IF(AA302="자부담",N302*100%,N302*0%)</f>
        <v>0</v>
      </c>
      <c r="W302" s="139">
        <f>IF(AA302="후원금",N302*100%,N302*0%)</f>
        <v>0</v>
      </c>
      <c r="X302" s="139">
        <f>IF(AA302="수익사업",N302*100%,N302*0%)</f>
        <v>0</v>
      </c>
      <c r="Y302" s="101">
        <f>SUM(U302:X302)</f>
        <v>1236360</v>
      </c>
      <c r="Z302" s="178" t="s">
        <v>320</v>
      </c>
      <c r="AA302" s="178" t="s">
        <v>63</v>
      </c>
      <c r="AB302" s="178" t="s">
        <v>13</v>
      </c>
      <c r="AC302" s="458" t="s">
        <v>320</v>
      </c>
    </row>
    <row r="303" spans="1:29" ht="20.100000000000001" customHeight="1" x14ac:dyDescent="0.15">
      <c r="A303" s="395"/>
      <c r="B303" s="395"/>
      <c r="C303" s="395"/>
      <c r="D303" s="14"/>
      <c r="E303" s="14"/>
      <c r="F303" s="14"/>
      <c r="G303" s="2" t="s">
        <v>394</v>
      </c>
      <c r="H303" s="743">
        <f>ROUNDUP(N303/J303,-1)</f>
        <v>27469100</v>
      </c>
      <c r="I303" s="70" t="s">
        <v>0</v>
      </c>
      <c r="J303" s="32">
        <v>1.6500000000000001E-2</v>
      </c>
      <c r="K303" s="76"/>
      <c r="L303" s="26"/>
      <c r="M303" s="28" t="s">
        <v>1</v>
      </c>
      <c r="N303" s="157">
        <v>453240</v>
      </c>
      <c r="O303" s="157"/>
      <c r="P303" s="466">
        <f>N303-O303</f>
        <v>453240</v>
      </c>
      <c r="Q303" s="139">
        <f>IF(AA303="국비100%",N303*100%,IF(AA303="시도비100%",N303*0%,IF(AA303="시군구비100%",N303*0%,IF(AA303="국비30%, 시도비70%",N303*30%,IF(AA303="국비50%, 시도비50%",N303*50%,IF(AA303="시도비50%, 시군구비50%",N303*0%,IF(AA303="국비30%, 시도비35%, 시군구비35%",N303*30%)))))))</f>
        <v>0</v>
      </c>
      <c r="R303" s="139">
        <f>IF(AA303="국비100%",N303*0%,IF(AA303="시도비100%",N303*100%,IF(AA303="시군구비100%",N303*0%,IF(AA303="국비30%, 시도비70%",N303*70%,IF(AA303="국비50%, 시도비50%",N303*50%,IF(AA303="시도비50%, 시군구비50%",N303*50%,IF(AA303="국비30%, 시도비35%, 시군구비35%",N303*35%)))))))</f>
        <v>226620</v>
      </c>
      <c r="S303" s="139">
        <f>IF(AA303="국비100%",N303*0%,IF(AA303="시도비100%",N303*0%,IF(AA303="시군구비100%",N303*100%,IF(AA303="국비30%, 시도비70%",N303*0%,IF(AA303="국비50%, 시도비50%",N303*0%,IF(AA303="시도비50%, 시군구비50%",N303*50%,IF(AA303="국비30%, 시도비35%, 시군구비35%",N303*35%)))))))</f>
        <v>226620</v>
      </c>
      <c r="T303" s="139">
        <f>IF(AA303="기타보조금",N303*100%,N303*0%)</f>
        <v>0</v>
      </c>
      <c r="U303" s="139">
        <f>SUM(Q303:T303)</f>
        <v>453240</v>
      </c>
      <c r="V303" s="139">
        <f>IF(AA303="자부담",N303*100%,N303*0%)</f>
        <v>0</v>
      </c>
      <c r="W303" s="139">
        <f>IF(AA303="후원금",N303*100%,N303*0%)</f>
        <v>0</v>
      </c>
      <c r="X303" s="139">
        <f>IF(AA303="수익사업",N303*100%,N303*0%)</f>
        <v>0</v>
      </c>
      <c r="Y303" s="101">
        <f>SUM(U303:X303)</f>
        <v>453240</v>
      </c>
      <c r="Z303" s="178" t="s">
        <v>320</v>
      </c>
      <c r="AA303" s="178" t="s">
        <v>63</v>
      </c>
      <c r="AB303" s="178" t="s">
        <v>13</v>
      </c>
      <c r="AC303" s="458" t="s">
        <v>320</v>
      </c>
    </row>
    <row r="304" spans="1:29" ht="20.100000000000001" customHeight="1" x14ac:dyDescent="0.15">
      <c r="A304" s="395"/>
      <c r="B304" s="395"/>
      <c r="C304" s="395"/>
      <c r="D304" s="14"/>
      <c r="E304" s="14"/>
      <c r="F304" s="14"/>
      <c r="G304" s="2" t="s">
        <v>395</v>
      </c>
      <c r="H304" s="744">
        <f>ROUNDUP(N304/J304,-1)</f>
        <v>28634480</v>
      </c>
      <c r="I304" s="71" t="s">
        <v>0</v>
      </c>
      <c r="J304" s="31">
        <v>6.7299999999999999E-3</v>
      </c>
      <c r="K304" s="77"/>
      <c r="L304" s="29"/>
      <c r="M304" s="30" t="s">
        <v>1</v>
      </c>
      <c r="N304" s="160">
        <v>192710</v>
      </c>
      <c r="O304" s="157"/>
      <c r="P304" s="466">
        <f>N304-O304</f>
        <v>192710</v>
      </c>
      <c r="Q304" s="139">
        <f>IF(AA304="국비100%",N304*100%,IF(AA304="시도비100%",N304*0%,IF(AA304="시군구비100%",N304*0%,IF(AA304="국비30%, 시도비70%",N304*30%,IF(AA304="국비50%, 시도비50%",N304*50%,IF(AA304="시도비50%, 시군구비50%",N304*0%,IF(AA304="국비30%, 시도비35%, 시군구비35%",N304*30%)))))))</f>
        <v>0</v>
      </c>
      <c r="R304" s="139">
        <f>IF(AA304="국비100%",N304*0%,IF(AA304="시도비100%",N304*100%,IF(AA304="시군구비100%",N304*0%,IF(AA304="국비30%, 시도비70%",N304*70%,IF(AA304="국비50%, 시도비50%",N304*50%,IF(AA304="시도비50%, 시군구비50%",N304*50%,IF(AA304="국비30%, 시도비35%, 시군구비35%",N304*35%)))))))</f>
        <v>96355</v>
      </c>
      <c r="S304" s="139">
        <f>IF(AA304="국비100%",N304*0%,IF(AA304="시도비100%",N304*0%,IF(AA304="시군구비100%",N304*100%,IF(AA304="국비30%, 시도비70%",N304*0%,IF(AA304="국비50%, 시도비50%",N304*0%,IF(AA304="시도비50%, 시군구비50%",N304*50%,IF(AA304="국비30%, 시도비35%, 시군구비35%",N304*35%)))))))</f>
        <v>96355</v>
      </c>
      <c r="T304" s="139">
        <f>IF(AA304="기타보조금",N304*100%,N304*0%)</f>
        <v>0</v>
      </c>
      <c r="U304" s="139">
        <f>SUM(Q304:T304)</f>
        <v>192710</v>
      </c>
      <c r="V304" s="139">
        <f>IF(AA304="자부담",N304*100%,N304*0%)</f>
        <v>0</v>
      </c>
      <c r="W304" s="139">
        <f>IF(AA304="후원금",N304*100%,N304*0%)</f>
        <v>0</v>
      </c>
      <c r="X304" s="139">
        <f>IF(AA304="수익사업",N304*100%,N304*0%)</f>
        <v>0</v>
      </c>
      <c r="Y304" s="101">
        <f>SUM(U304:X304)</f>
        <v>192710</v>
      </c>
      <c r="Z304" s="178" t="s">
        <v>320</v>
      </c>
      <c r="AA304" s="178" t="s">
        <v>63</v>
      </c>
      <c r="AB304" s="178" t="s">
        <v>13</v>
      </c>
      <c r="AC304" s="458" t="s">
        <v>320</v>
      </c>
    </row>
    <row r="305" spans="1:29" ht="20.100000000000001" customHeight="1" x14ac:dyDescent="0.15">
      <c r="A305" s="395"/>
      <c r="B305" s="395"/>
      <c r="C305" s="409" t="s">
        <v>242</v>
      </c>
      <c r="D305" s="13">
        <f>SUM(N306:N312)</f>
        <v>7670000</v>
      </c>
      <c r="E305" s="13">
        <v>11213370</v>
      </c>
      <c r="F305" s="13">
        <f>SUM(D305-E305)</f>
        <v>-3543370</v>
      </c>
      <c r="G305" s="3"/>
      <c r="H305" s="746"/>
      <c r="I305" s="164"/>
      <c r="J305" s="519"/>
      <c r="K305" s="165"/>
      <c r="L305" s="41"/>
      <c r="M305" s="146"/>
      <c r="N305" s="161"/>
      <c r="O305" s="152">
        <f t="shared" ref="O305:Y305" si="90">SUM(O306:O312)</f>
        <v>0</v>
      </c>
      <c r="P305" s="152">
        <f t="shared" si="90"/>
        <v>7670000</v>
      </c>
      <c r="Q305" s="152">
        <f t="shared" si="90"/>
        <v>0</v>
      </c>
      <c r="R305" s="152">
        <f t="shared" si="90"/>
        <v>4820000</v>
      </c>
      <c r="S305" s="152">
        <f t="shared" si="90"/>
        <v>0</v>
      </c>
      <c r="T305" s="152">
        <f t="shared" si="90"/>
        <v>0</v>
      </c>
      <c r="U305" s="152">
        <f t="shared" si="90"/>
        <v>4820000</v>
      </c>
      <c r="V305" s="152">
        <f t="shared" si="90"/>
        <v>2850000</v>
      </c>
      <c r="W305" s="152">
        <f t="shared" si="90"/>
        <v>0</v>
      </c>
      <c r="X305" s="152">
        <f t="shared" si="90"/>
        <v>0</v>
      </c>
      <c r="Y305" s="152">
        <f t="shared" si="90"/>
        <v>7670000</v>
      </c>
      <c r="Z305" s="179"/>
      <c r="AA305" s="179"/>
      <c r="AB305" s="179"/>
      <c r="AC305" s="458"/>
    </row>
    <row r="306" spans="1:29" ht="20.100000000000001" customHeight="1" x14ac:dyDescent="0.15">
      <c r="A306" s="395"/>
      <c r="B306" s="395"/>
      <c r="C306" s="406"/>
      <c r="D306" s="17"/>
      <c r="E306" s="17"/>
      <c r="F306" s="17"/>
      <c r="G306" s="1" t="s">
        <v>78</v>
      </c>
      <c r="H306" s="89"/>
      <c r="I306" s="72"/>
      <c r="J306" s="90"/>
      <c r="K306" s="112"/>
      <c r="L306" s="90"/>
      <c r="M306" s="89"/>
      <c r="N306" s="462"/>
      <c r="O306" s="317"/>
      <c r="P306" s="14"/>
      <c r="Q306" s="139"/>
      <c r="R306" s="139"/>
      <c r="S306" s="139"/>
      <c r="T306" s="139"/>
      <c r="U306" s="139"/>
      <c r="V306" s="139"/>
      <c r="W306" s="139"/>
      <c r="X306" s="139"/>
      <c r="Y306" s="162"/>
      <c r="Z306" s="159"/>
      <c r="AA306" s="178"/>
      <c r="AB306" s="159"/>
      <c r="AC306" s="458"/>
    </row>
    <row r="307" spans="1:29" ht="20.100000000000001" customHeight="1" x14ac:dyDescent="0.15">
      <c r="A307" s="395"/>
      <c r="B307" s="395"/>
      <c r="C307" s="395"/>
      <c r="D307" s="14"/>
      <c r="E307" s="14"/>
      <c r="F307" s="14"/>
      <c r="G307" s="2" t="s">
        <v>411</v>
      </c>
      <c r="H307" s="743">
        <v>330000</v>
      </c>
      <c r="I307" s="67" t="s">
        <v>2</v>
      </c>
      <c r="J307" s="43">
        <v>1</v>
      </c>
      <c r="K307" s="67" t="s">
        <v>2</v>
      </c>
      <c r="L307" s="283">
        <v>2</v>
      </c>
      <c r="M307" s="28" t="s">
        <v>1</v>
      </c>
      <c r="N307" s="157">
        <f t="shared" ref="N307:N312" si="91">SUM(H307*J307*L307)</f>
        <v>660000</v>
      </c>
      <c r="O307" s="14"/>
      <c r="P307" s="14">
        <f t="shared" ref="P307:P312" si="92">N307-O307</f>
        <v>660000</v>
      </c>
      <c r="Q307" s="139">
        <f>IF(AA307="국비100%",N307*100%,IF(AA307="시도비100%",N307*0%,IF(AA307="시군구비100%",N307*0%,IF(AA307="국비30%, 시도비70%",N307*30%,IF(AA307="국비30%, 시도비20%, 시군구비50%",N307*30%,IF(AA307="국비50%, 시도비50%",N307*50%,IF(AA307="시도비50%, 시군구비50%",N307*0%,IF(AA307="국비30%, 시도비35%, 시군구비35%",N307*30%))))))))</f>
        <v>0</v>
      </c>
      <c r="R307" s="139">
        <f>IF(AA307="국비100%",N307*0%,IF(AA307="시도비100%",N307*100%,IF(AA307="시군구비100%",N307*0%,IF(AA307="국비30%, 시도비70%",N307*70%,IF(AA307="국비30%, 시도비20%, 시군구비50%",N307*20%,IF(AA307="국비50%, 시도비50%",N307*50%,IF(AA307="시도비50%, 시군구비50%",N307*50%,IF(AA307="국비30%, 시도비35%, 시군구비35%",N307*35%))))))))</f>
        <v>660000</v>
      </c>
      <c r="S307" s="139">
        <f>IF(AA307="국비100%",N307*0%,IF(AA307="시도비100%",N307*0%,IF(AA307="시군구비100%",N307*100%,IF(AA307="국비30%, 시도비70%",N307*0%,IF(AA307="국비30%, 시도비20%, 시군구비50%",N307*50%,IF(AA307="국비50%, 시도비50%",N307*0%,IF(AA307="시도비50%, 시군구비50%",N307*50%,IF(AA307="국비30%, 시도비35%, 시군구비35%",N307*35%))))))))</f>
        <v>0</v>
      </c>
      <c r="T307" s="139">
        <f>IF(AA307="기타보조금",N307*100%,N307*0%)</f>
        <v>0</v>
      </c>
      <c r="U307" s="139">
        <f t="shared" ref="U307:U312" si="93">SUM(Q307:T307)</f>
        <v>660000</v>
      </c>
      <c r="V307" s="139">
        <f t="shared" ref="V307:V312" si="94">IF(AA307="자부담",N307*100%,N307*0%)</f>
        <v>0</v>
      </c>
      <c r="W307" s="139">
        <f>IF(AA307="후원금",N307*100%,N307*0%)</f>
        <v>0</v>
      </c>
      <c r="X307" s="139">
        <f>IF(AA307="수익사업",N307*100%,N307*0%)</f>
        <v>0</v>
      </c>
      <c r="Y307" s="162">
        <f t="shared" ref="Y307:Y312" si="95">SUM(U307:X307)</f>
        <v>660000</v>
      </c>
      <c r="Z307" s="159" t="s">
        <v>41</v>
      </c>
      <c r="AA307" s="178" t="s">
        <v>46</v>
      </c>
      <c r="AB307" s="159" t="s">
        <v>12</v>
      </c>
      <c r="AC307" s="458" t="s">
        <v>664</v>
      </c>
    </row>
    <row r="308" spans="1:29" ht="20.100000000000001" customHeight="1" x14ac:dyDescent="0.15">
      <c r="A308" s="395"/>
      <c r="B308" s="395"/>
      <c r="C308" s="506"/>
      <c r="D308" s="14"/>
      <c r="E308" s="14"/>
      <c r="F308" s="14"/>
      <c r="G308" s="2" t="s">
        <v>412</v>
      </c>
      <c r="H308" s="743">
        <v>250000</v>
      </c>
      <c r="I308" s="67" t="s">
        <v>2</v>
      </c>
      <c r="J308" s="43">
        <v>1</v>
      </c>
      <c r="K308" s="67" t="s">
        <v>2</v>
      </c>
      <c r="L308" s="283">
        <v>5</v>
      </c>
      <c r="M308" s="28" t="s">
        <v>1</v>
      </c>
      <c r="N308" s="157">
        <f t="shared" si="91"/>
        <v>1250000</v>
      </c>
      <c r="O308" s="14"/>
      <c r="P308" s="14">
        <f t="shared" si="92"/>
        <v>1250000</v>
      </c>
      <c r="Q308" s="139">
        <f>IF(AA308="국비100%",N308*100%,IF(AA308="시도비100%",N308*0%,IF(AA308="시군구비100%",N308*0%,IF(AA308="국비30%, 시도비70%",N308*30%,IF(AA308="국비30%, 시도비20%, 시군구비50%",N308*30%,IF(AA308="국비50%, 시도비50%",N308*50%,IF(AA308="시도비50%, 시군구비50%",N308*0%,IF(AA308="국비30%, 시도비35%, 시군구비35%",N308*30%))))))))</f>
        <v>0</v>
      </c>
      <c r="R308" s="139">
        <f>IF(AA308="국비100%",N308*0%,IF(AA308="시도비100%",N308*100%,IF(AA308="시군구비100%",N308*0%,IF(AA308="국비30%, 시도비70%",N308*70%,IF(AA308="국비30%, 시도비20%, 시군구비50%",N308*20%,IF(AA308="국비50%, 시도비50%",N308*50%,IF(AA308="시도비50%, 시군구비50%",N308*50%,IF(AA308="국비30%, 시도비35%, 시군구비35%",N308*35%))))))))</f>
        <v>1250000</v>
      </c>
      <c r="S308" s="139">
        <f>IF(AA308="국비100%",N308*0%,IF(AA308="시도비100%",N308*0%,IF(AA308="시군구비100%",N308*100%,IF(AA308="국비30%, 시도비70%",N308*0%,IF(AA308="국비30%, 시도비20%, 시군구비50%",N308*50%,IF(AA308="국비50%, 시도비50%",N308*0%,IF(AA308="시도비50%, 시군구비50%",N308*50%,IF(AA308="국비30%, 시도비35%, 시군구비35%",N308*35%))))))))</f>
        <v>0</v>
      </c>
      <c r="T308" s="139">
        <f>IF(AA308="기타보조금",N308*100%,N308*0%)</f>
        <v>0</v>
      </c>
      <c r="U308" s="139">
        <f t="shared" si="93"/>
        <v>1250000</v>
      </c>
      <c r="V308" s="139">
        <f t="shared" si="94"/>
        <v>0</v>
      </c>
      <c r="W308" s="139">
        <f>IF(AA308="후원금",N308*100%,N308*0%)</f>
        <v>0</v>
      </c>
      <c r="X308" s="139">
        <f>IF(AA308="수익사업",N308*100%,N308*0%)</f>
        <v>0</v>
      </c>
      <c r="Y308" s="162">
        <f t="shared" si="95"/>
        <v>1250000</v>
      </c>
      <c r="Z308" s="159" t="s">
        <v>41</v>
      </c>
      <c r="AA308" s="178" t="s">
        <v>46</v>
      </c>
      <c r="AB308" s="159" t="s">
        <v>12</v>
      </c>
      <c r="AC308" s="458" t="s">
        <v>664</v>
      </c>
    </row>
    <row r="309" spans="1:29" ht="20.100000000000001" customHeight="1" x14ac:dyDescent="0.15">
      <c r="A309" s="395"/>
      <c r="B309" s="395"/>
      <c r="C309" s="506"/>
      <c r="D309" s="14"/>
      <c r="E309" s="14"/>
      <c r="F309" s="14"/>
      <c r="G309" s="2" t="s">
        <v>411</v>
      </c>
      <c r="H309" s="743">
        <v>330000</v>
      </c>
      <c r="I309" s="67" t="s">
        <v>2</v>
      </c>
      <c r="J309" s="43">
        <v>1</v>
      </c>
      <c r="K309" s="67" t="s">
        <v>2</v>
      </c>
      <c r="L309" s="283">
        <v>2</v>
      </c>
      <c r="M309" s="28" t="s">
        <v>1</v>
      </c>
      <c r="N309" s="157">
        <f t="shared" si="91"/>
        <v>660000</v>
      </c>
      <c r="O309" s="14"/>
      <c r="P309" s="466">
        <f t="shared" si="92"/>
        <v>660000</v>
      </c>
      <c r="Q309" s="139">
        <f>IF(AA309="국비100%",N309*100%,IF(AA309="시도비100%",N309*0%,IF(AA309="시군구비100%",N309*0%,IF(AA309="국비30%, 시도비70%",N309*30%,IF(AA309="국비30%, 시도비20%, 시군구비50%",N309*30%,IF(AA309="국비50%, 시도비50%",N309*50%,IF(AA309="시도비50%, 시군구비50%",N309*0%,IF(AA309="국비30%, 시도비35%, 시군구비35%",N309*30%))))))))</f>
        <v>0</v>
      </c>
      <c r="R309" s="139">
        <f>IF(AA309="국비100%",N309*0%,IF(AA309="시도비100%",N309*100%,IF(AA309="시군구비100%",N309*0%,IF(AA309="국비30%, 시도비70%",N309*70%,IF(AA309="국비30%, 시도비20%, 시군구비50%",N309*20%,IF(AA309="국비50%, 시도비50%",N309*50%,IF(AA309="시도비50%, 시군구비50%",N309*50%,IF(AA309="국비30%, 시도비35%, 시군구비35%",N309*35%))))))))</f>
        <v>660000</v>
      </c>
      <c r="S309" s="139">
        <f>IF(AA309="국비100%",N309*0%,IF(AA309="시도비100%",N309*0%,IF(AA309="시군구비100%",N309*100%,IF(AA309="국비30%, 시도비70%",N309*0%,IF(AA309="국비30%, 시도비20%, 시군구비50%",N309*50%,IF(AA309="국비50%, 시도비50%",N309*0%,IF(AA309="시도비50%, 시군구비50%",N309*50%,IF(AA309="국비30%, 시도비35%, 시군구비35%",N309*35%))))))))</f>
        <v>0</v>
      </c>
      <c r="T309" s="139">
        <f>IF(AA309="기타보조금",N309*100%,N309*0%)</f>
        <v>0</v>
      </c>
      <c r="U309" s="139">
        <f t="shared" si="93"/>
        <v>660000</v>
      </c>
      <c r="V309" s="139">
        <f t="shared" si="94"/>
        <v>0</v>
      </c>
      <c r="W309" s="139">
        <f>IF(AA309="후원금",N309*100%,N309*0%)</f>
        <v>0</v>
      </c>
      <c r="X309" s="139">
        <f>IF(AA309="수익사업",N309*100%,N309*0%)</f>
        <v>0</v>
      </c>
      <c r="Y309" s="162">
        <f t="shared" si="95"/>
        <v>660000</v>
      </c>
      <c r="Z309" s="178" t="s">
        <v>42</v>
      </c>
      <c r="AA309" s="159" t="s">
        <v>45</v>
      </c>
      <c r="AB309" s="159" t="s">
        <v>12</v>
      </c>
      <c r="AC309" s="458" t="s">
        <v>665</v>
      </c>
    </row>
    <row r="310" spans="1:29" ht="20.100000000000001" customHeight="1" x14ac:dyDescent="0.15">
      <c r="A310" s="395"/>
      <c r="B310" s="395"/>
      <c r="C310" s="395"/>
      <c r="D310" s="14"/>
      <c r="E310" s="14"/>
      <c r="F310" s="14"/>
      <c r="G310" s="2" t="s">
        <v>412</v>
      </c>
      <c r="H310" s="743">
        <v>250000</v>
      </c>
      <c r="I310" s="67" t="s">
        <v>2</v>
      </c>
      <c r="J310" s="43">
        <v>1</v>
      </c>
      <c r="K310" s="67" t="s">
        <v>2</v>
      </c>
      <c r="L310" s="283">
        <v>9</v>
      </c>
      <c r="M310" s="28" t="s">
        <v>1</v>
      </c>
      <c r="N310" s="157">
        <f t="shared" si="91"/>
        <v>2250000</v>
      </c>
      <c r="O310" s="14"/>
      <c r="P310" s="466">
        <f t="shared" si="92"/>
        <v>2250000</v>
      </c>
      <c r="Q310" s="139">
        <f>IF(AA310="국비100%",N310*100%,IF(AA310="시도비100%",N310*0%,IF(AA310="시군구비100%",N310*0%,IF(AA310="국비30%, 시도비70%",N310*30%,IF(AA310="국비30%, 시도비20%, 시군구비50%",N310*30%,IF(AA310="국비50%, 시도비50%",N310*50%,IF(AA310="시도비50%, 시군구비50%",N310*0%,IF(AA310="국비30%, 시도비35%, 시군구비35%",N310*30%))))))))</f>
        <v>0</v>
      </c>
      <c r="R310" s="139">
        <f>IF(AA310="국비100%",N310*0%,IF(AA310="시도비100%",N310*100%,IF(AA310="시군구비100%",N310*0%,IF(AA310="국비30%, 시도비70%",N310*70%,IF(AA310="국비30%, 시도비20%, 시군구비50%",N310*20%,IF(AA310="국비50%, 시도비50%",N310*50%,IF(AA310="시도비50%, 시군구비50%",N310*50%,IF(AA310="국비30%, 시도비35%, 시군구비35%",N310*35%))))))))</f>
        <v>2250000</v>
      </c>
      <c r="S310" s="139">
        <f>IF(AA310="국비100%",N310*0%,IF(AA310="시도비100%",N310*0%,IF(AA310="시군구비100%",N310*100%,IF(AA310="국비30%, 시도비70%",N310*0%,IF(AA310="국비30%, 시도비20%, 시군구비50%",N310*50%,IF(AA310="국비50%, 시도비50%",N310*0%,IF(AA310="시도비50%, 시군구비50%",N310*50%,IF(AA310="국비30%, 시도비35%, 시군구비35%",N310*35%))))))))</f>
        <v>0</v>
      </c>
      <c r="T310" s="139">
        <f>IF(AA310="기타보조금",N310*100%,N310*0%)</f>
        <v>0</v>
      </c>
      <c r="U310" s="139">
        <f t="shared" si="93"/>
        <v>2250000</v>
      </c>
      <c r="V310" s="139">
        <f t="shared" si="94"/>
        <v>0</v>
      </c>
      <c r="W310" s="139">
        <f>IF(AA310="후원금",N310*100%,N310*0%)</f>
        <v>0</v>
      </c>
      <c r="X310" s="139">
        <f>IF(AA310="수익사업",N310*100%,N310*0%)</f>
        <v>0</v>
      </c>
      <c r="Y310" s="162">
        <f t="shared" si="95"/>
        <v>2250000</v>
      </c>
      <c r="Z310" s="178" t="s">
        <v>42</v>
      </c>
      <c r="AA310" s="159" t="s">
        <v>45</v>
      </c>
      <c r="AB310" s="159" t="s">
        <v>12</v>
      </c>
      <c r="AC310" s="458" t="s">
        <v>665</v>
      </c>
    </row>
    <row r="311" spans="1:29" ht="20.100000000000001" customHeight="1" x14ac:dyDescent="0.15">
      <c r="A311" s="395"/>
      <c r="B311" s="395"/>
      <c r="C311" s="395"/>
      <c r="D311" s="14"/>
      <c r="E311" s="14"/>
      <c r="F311" s="14"/>
      <c r="G311" s="513"/>
      <c r="H311" s="35">
        <v>250000</v>
      </c>
      <c r="I311" s="110" t="s">
        <v>7</v>
      </c>
      <c r="J311" s="372">
        <v>1</v>
      </c>
      <c r="K311" s="67" t="s">
        <v>7</v>
      </c>
      <c r="L311" s="283">
        <v>1</v>
      </c>
      <c r="M311" s="535" t="s">
        <v>1</v>
      </c>
      <c r="N311" s="141">
        <f t="shared" si="91"/>
        <v>250000</v>
      </c>
      <c r="O311" s="14"/>
      <c r="P311" s="139">
        <f t="shared" si="92"/>
        <v>250000</v>
      </c>
      <c r="Q311" s="139"/>
      <c r="R311" s="139"/>
      <c r="S311" s="139"/>
      <c r="T311" s="139"/>
      <c r="U311" s="139">
        <f t="shared" si="93"/>
        <v>0</v>
      </c>
      <c r="V311" s="139">
        <f t="shared" si="94"/>
        <v>250000</v>
      </c>
      <c r="W311" s="139"/>
      <c r="X311" s="139"/>
      <c r="Y311" s="101">
        <f t="shared" si="95"/>
        <v>250000</v>
      </c>
      <c r="Z311" s="178" t="s">
        <v>8</v>
      </c>
      <c r="AA311" s="178" t="s">
        <v>24</v>
      </c>
      <c r="AB311" s="169" t="s">
        <v>12</v>
      </c>
      <c r="AC311" s="458" t="s">
        <v>8</v>
      </c>
    </row>
    <row r="312" spans="1:29" ht="20.100000000000001" customHeight="1" x14ac:dyDescent="0.15">
      <c r="A312" s="395"/>
      <c r="B312" s="395"/>
      <c r="C312" s="395"/>
      <c r="D312" s="14"/>
      <c r="E312" s="14"/>
      <c r="F312" s="14"/>
      <c r="G312" s="513" t="s">
        <v>349</v>
      </c>
      <c r="H312" s="35">
        <v>100000</v>
      </c>
      <c r="I312" s="110" t="s">
        <v>7</v>
      </c>
      <c r="J312" s="372">
        <v>1</v>
      </c>
      <c r="K312" s="67" t="s">
        <v>7</v>
      </c>
      <c r="L312" s="283">
        <v>26</v>
      </c>
      <c r="M312" s="535" t="s">
        <v>1</v>
      </c>
      <c r="N312" s="141">
        <f t="shared" si="91"/>
        <v>2600000</v>
      </c>
      <c r="O312" s="14"/>
      <c r="P312" s="139">
        <f t="shared" si="92"/>
        <v>2600000</v>
      </c>
      <c r="Q312" s="139"/>
      <c r="R312" s="139"/>
      <c r="S312" s="139"/>
      <c r="T312" s="139"/>
      <c r="U312" s="139">
        <f t="shared" si="93"/>
        <v>0</v>
      </c>
      <c r="V312" s="139">
        <f t="shared" si="94"/>
        <v>2600000</v>
      </c>
      <c r="W312" s="139"/>
      <c r="X312" s="139"/>
      <c r="Y312" s="101">
        <f t="shared" si="95"/>
        <v>2600000</v>
      </c>
      <c r="Z312" s="178" t="s">
        <v>8</v>
      </c>
      <c r="AA312" s="178" t="s">
        <v>24</v>
      </c>
      <c r="AB312" s="169" t="s">
        <v>13</v>
      </c>
      <c r="AC312" s="458" t="s">
        <v>8</v>
      </c>
    </row>
    <row r="313" spans="1:29" s="514" customFormat="1" ht="20.100000000000001" customHeight="1" x14ac:dyDescent="0.15">
      <c r="A313" s="395"/>
      <c r="B313" s="409" t="s">
        <v>241</v>
      </c>
      <c r="C313" s="179" t="s">
        <v>6</v>
      </c>
      <c r="D313" s="5">
        <f>SUM(D314+D317)</f>
        <v>11600000</v>
      </c>
      <c r="E313" s="5">
        <f>SUM(E314+E317)</f>
        <v>8435200</v>
      </c>
      <c r="F313" s="5">
        <f>SUM(F314+F317)</f>
        <v>3164800</v>
      </c>
      <c r="G313" s="623"/>
      <c r="H313" s="320"/>
      <c r="I313" s="320"/>
      <c r="J313" s="320"/>
      <c r="K313" s="33"/>
      <c r="L313" s="34"/>
      <c r="M313" s="33"/>
      <c r="N313" s="627"/>
      <c r="O313" s="5">
        <f t="shared" ref="O313:Y313" si="96">SUM(O314+O317)</f>
        <v>0</v>
      </c>
      <c r="P313" s="5">
        <f t="shared" si="96"/>
        <v>11600000</v>
      </c>
      <c r="Q313" s="5">
        <f t="shared" si="96"/>
        <v>0</v>
      </c>
      <c r="R313" s="5">
        <f t="shared" si="96"/>
        <v>4000000</v>
      </c>
      <c r="S313" s="5">
        <f t="shared" si="96"/>
        <v>4000000</v>
      </c>
      <c r="T313" s="5">
        <f t="shared" si="96"/>
        <v>0</v>
      </c>
      <c r="U313" s="5">
        <f t="shared" si="96"/>
        <v>8000000</v>
      </c>
      <c r="V313" s="5">
        <f t="shared" si="96"/>
        <v>3600000</v>
      </c>
      <c r="W313" s="5">
        <f t="shared" si="96"/>
        <v>0</v>
      </c>
      <c r="X313" s="5">
        <f t="shared" si="96"/>
        <v>0</v>
      </c>
      <c r="Y313" s="5">
        <f t="shared" si="96"/>
        <v>11600000</v>
      </c>
      <c r="Z313" s="516"/>
      <c r="AA313" s="516"/>
      <c r="AB313" s="515"/>
      <c r="AC313" s="527"/>
    </row>
    <row r="314" spans="1:29" s="514" customFormat="1" ht="20.100000000000001" customHeight="1" x14ac:dyDescent="0.15">
      <c r="A314" s="395"/>
      <c r="B314" s="395"/>
      <c r="C314" s="409" t="s">
        <v>240</v>
      </c>
      <c r="D314" s="5">
        <f>SUM(N315:N316)</f>
        <v>4800000</v>
      </c>
      <c r="E314" s="5">
        <v>4200000</v>
      </c>
      <c r="F314" s="13">
        <f>SUM(D314-E314)</f>
        <v>600000</v>
      </c>
      <c r="G314" s="623"/>
      <c r="H314" s="320"/>
      <c r="I314" s="320"/>
      <c r="J314" s="320"/>
      <c r="K314" s="320"/>
      <c r="L314" s="320"/>
      <c r="M314" s="320"/>
      <c r="N314" s="627"/>
      <c r="O314" s="152">
        <f t="shared" ref="O314:Y314" si="97">SUM(O315:O316)</f>
        <v>0</v>
      </c>
      <c r="P314" s="152">
        <f t="shared" si="97"/>
        <v>4800000</v>
      </c>
      <c r="Q314" s="152">
        <f t="shared" si="97"/>
        <v>0</v>
      </c>
      <c r="R314" s="152">
        <f t="shared" si="97"/>
        <v>1200000</v>
      </c>
      <c r="S314" s="152">
        <f t="shared" si="97"/>
        <v>1200000</v>
      </c>
      <c r="T314" s="152">
        <f t="shared" si="97"/>
        <v>0</v>
      </c>
      <c r="U314" s="152">
        <f t="shared" si="97"/>
        <v>2400000</v>
      </c>
      <c r="V314" s="152">
        <f t="shared" si="97"/>
        <v>2400000</v>
      </c>
      <c r="W314" s="152">
        <f t="shared" si="97"/>
        <v>0</v>
      </c>
      <c r="X314" s="152">
        <f t="shared" si="97"/>
        <v>0</v>
      </c>
      <c r="Y314" s="152">
        <f t="shared" si="97"/>
        <v>4800000</v>
      </c>
      <c r="Z314" s="516"/>
      <c r="AA314" s="516"/>
      <c r="AB314" s="515"/>
      <c r="AC314" s="527"/>
    </row>
    <row r="315" spans="1:29" s="514" customFormat="1" ht="20.100000000000001" customHeight="1" x14ac:dyDescent="0.15">
      <c r="A315" s="395"/>
      <c r="B315" s="395"/>
      <c r="C315" s="395"/>
      <c r="D315" s="23"/>
      <c r="E315" s="23"/>
      <c r="F315" s="14"/>
      <c r="G315" s="60" t="s">
        <v>109</v>
      </c>
      <c r="H315" s="743">
        <v>200000</v>
      </c>
      <c r="I315" s="67" t="s">
        <v>0</v>
      </c>
      <c r="J315" s="27">
        <v>12</v>
      </c>
      <c r="K315" s="67"/>
      <c r="L315" s="283"/>
      <c r="M315" s="28" t="s">
        <v>1</v>
      </c>
      <c r="N315" s="157">
        <f>SUM(H315*J315)</f>
        <v>2400000</v>
      </c>
      <c r="O315" s="14"/>
      <c r="P315" s="14">
        <f>N315-O315</f>
        <v>2400000</v>
      </c>
      <c r="Q315" s="139">
        <f>IF(AA315="국비100%",N315*100%,IF(AA315="시도비100%",N315*0%,IF(AA315="시군구비100%",N315*0%,IF(AA315="국비30%, 시도비70%",N315*30%,IF(AA315="국비30%, 시도비20%, 시군구비50%",N315*30%,IF(AA315="국비50%, 시도비50%",N315*50%,IF(AA315="시도비50%, 시군구비50%",N315*0%,IF(AA315="국비30%, 시도비35%, 시군구비35%",N315*30%))))))))</f>
        <v>0</v>
      </c>
      <c r="R315" s="139">
        <f>IF(AA315="국비100%",N315*0%,IF(AA315="시도비100%",N315*100%,IF(AA315="시군구비100%",N315*0%,IF(AA315="국비30%, 시도비70%",N315*70%,IF(AA315="국비30%, 시도비20%, 시군구비50%",N315*20%,IF(AA315="국비50%, 시도비50%",N315*50%,IF(AA315="시도비50%, 시군구비50%",N315*50%,IF(AA315="국비30%, 시도비35%, 시군구비35%",N315*35%))))))))</f>
        <v>1200000</v>
      </c>
      <c r="S315" s="139">
        <f>IF(AA315="국비100%",N315*0%,IF(AA315="시도비100%",N315*0%,IF(AA315="시군구비100%",N315*100%,IF(AA315="국비30%, 시도비70%",N315*0%,IF(AA315="국비30%, 시도비20%, 시군구비50%",N315*50%,IF(AA315="국비50%, 시도비50%",N315*0%,IF(AA315="시도비50%, 시군구비50%",N315*50%,IF(AA315="국비30%, 시도비35%, 시군구비35%",N315*35%))))))))</f>
        <v>1200000</v>
      </c>
      <c r="T315" s="139">
        <f>IF(AA315="기타보조금",N315*100%,N315*0%)</f>
        <v>0</v>
      </c>
      <c r="U315" s="139">
        <f>SUM(Q315:T315)</f>
        <v>2400000</v>
      </c>
      <c r="V315" s="139">
        <f>IF(AA315="자부담",N315*100%,N315*0%)</f>
        <v>0</v>
      </c>
      <c r="W315" s="139">
        <f>IF(AA315="후원금",N315*100%,N315*0%)</f>
        <v>0</v>
      </c>
      <c r="X315" s="139">
        <f>IF(AA315="수익사업",N315*100%,N315*0%)</f>
        <v>0</v>
      </c>
      <c r="Y315" s="162">
        <f>SUM(U315:X315)</f>
        <v>2400000</v>
      </c>
      <c r="Z315" s="159" t="s">
        <v>62</v>
      </c>
      <c r="AA315" s="178" t="s">
        <v>63</v>
      </c>
      <c r="AB315" s="159" t="s">
        <v>12</v>
      </c>
      <c r="AC315" s="458" t="s">
        <v>664</v>
      </c>
    </row>
    <row r="316" spans="1:29" s="514" customFormat="1" ht="20.100000000000001" customHeight="1" x14ac:dyDescent="0.15">
      <c r="A316" s="395"/>
      <c r="B316" s="395"/>
      <c r="C316" s="395"/>
      <c r="D316" s="23"/>
      <c r="E316" s="23"/>
      <c r="F316" s="14"/>
      <c r="G316" s="22"/>
      <c r="H316" s="35">
        <v>200000</v>
      </c>
      <c r="I316" s="67" t="s">
        <v>0</v>
      </c>
      <c r="J316" s="533">
        <v>12</v>
      </c>
      <c r="K316" s="67"/>
      <c r="L316" s="35"/>
      <c r="M316" s="535" t="s">
        <v>1</v>
      </c>
      <c r="N316" s="141">
        <f>SUM(H316*J316)</f>
        <v>2400000</v>
      </c>
      <c r="O316" s="139"/>
      <c r="P316" s="139">
        <f>N316-O316</f>
        <v>2400000</v>
      </c>
      <c r="Q316" s="139"/>
      <c r="R316" s="139"/>
      <c r="S316" s="139"/>
      <c r="T316" s="139"/>
      <c r="U316" s="139">
        <f>SUM(Q316:T316)</f>
        <v>0</v>
      </c>
      <c r="V316" s="139">
        <f>IF(AA316="자부담",N316*100%,N316*0%)</f>
        <v>2400000</v>
      </c>
      <c r="W316" s="139"/>
      <c r="X316" s="139"/>
      <c r="Y316" s="101">
        <f>SUM(U316:X316)</f>
        <v>2400000</v>
      </c>
      <c r="Z316" s="178" t="s">
        <v>8</v>
      </c>
      <c r="AA316" s="178" t="s">
        <v>24</v>
      </c>
      <c r="AB316" s="178" t="s">
        <v>13</v>
      </c>
      <c r="AC316" s="458" t="s">
        <v>8</v>
      </c>
    </row>
    <row r="317" spans="1:29" s="514" customFormat="1" ht="20.100000000000001" customHeight="1" x14ac:dyDescent="0.15">
      <c r="A317" s="395"/>
      <c r="B317" s="395"/>
      <c r="C317" s="409" t="s">
        <v>239</v>
      </c>
      <c r="D317" s="5">
        <f>SUM(N318:N320)</f>
        <v>6800000</v>
      </c>
      <c r="E317" s="5">
        <v>4235200</v>
      </c>
      <c r="F317" s="13">
        <f>SUM(D317-E317)</f>
        <v>2564800</v>
      </c>
      <c r="G317" s="623"/>
      <c r="H317" s="320"/>
      <c r="I317" s="320"/>
      <c r="J317" s="320"/>
      <c r="K317" s="320"/>
      <c r="L317" s="320"/>
      <c r="M317" s="320"/>
      <c r="N317" s="627"/>
      <c r="O317" s="152">
        <f t="shared" ref="O317:Y317" si="98">SUM(O318:O320)</f>
        <v>0</v>
      </c>
      <c r="P317" s="152">
        <f t="shared" si="98"/>
        <v>6800000</v>
      </c>
      <c r="Q317" s="152">
        <f t="shared" si="98"/>
        <v>0</v>
      </c>
      <c r="R317" s="152">
        <f t="shared" si="98"/>
        <v>2800000</v>
      </c>
      <c r="S317" s="152">
        <f t="shared" si="98"/>
        <v>2800000</v>
      </c>
      <c r="T317" s="152">
        <f t="shared" si="98"/>
        <v>0</v>
      </c>
      <c r="U317" s="152">
        <f t="shared" si="98"/>
        <v>5600000</v>
      </c>
      <c r="V317" s="152">
        <f t="shared" si="98"/>
        <v>1200000</v>
      </c>
      <c r="W317" s="152">
        <f t="shared" si="98"/>
        <v>0</v>
      </c>
      <c r="X317" s="152">
        <f t="shared" si="98"/>
        <v>0</v>
      </c>
      <c r="Y317" s="152">
        <f t="shared" si="98"/>
        <v>6800000</v>
      </c>
      <c r="Z317" s="516"/>
      <c r="AA317" s="516"/>
      <c r="AB317" s="515"/>
      <c r="AC317" s="527"/>
    </row>
    <row r="318" spans="1:29" s="514" customFormat="1" ht="20.100000000000001" customHeight="1" x14ac:dyDescent="0.15">
      <c r="A318" s="395"/>
      <c r="B318" s="395"/>
      <c r="C318" s="395"/>
      <c r="D318" s="23"/>
      <c r="E318" s="23"/>
      <c r="F318" s="23"/>
      <c r="G318" s="60" t="s">
        <v>26</v>
      </c>
      <c r="H318" s="745">
        <v>500000</v>
      </c>
      <c r="I318" s="72" t="s">
        <v>0</v>
      </c>
      <c r="J318" s="398">
        <v>4</v>
      </c>
      <c r="K318" s="72"/>
      <c r="L318" s="448"/>
      <c r="M318" s="48" t="s">
        <v>1</v>
      </c>
      <c r="N318" s="273">
        <f>SUM(H318*J318)</f>
        <v>2000000</v>
      </c>
      <c r="O318" s="14"/>
      <c r="P318" s="14">
        <f>N318-O318</f>
        <v>2000000</v>
      </c>
      <c r="Q318" s="139">
        <f>IF(AA318="국비100%",N318*100%,IF(AA318="시도비100%",N318*0%,IF(AA318="시군구비100%",N318*0%,IF(AA318="국비30%, 시도비70%",N318*30%,IF(AA318="국비30%, 시도비20%, 시군구비50%",N318*30%,IF(AA318="국비50%, 시도비50%",N318*50%,IF(AA318="시도비50%, 시군구비50%",N318*0%,IF(AA318="국비30%, 시도비35%, 시군구비35%",N318*30%))))))))</f>
        <v>0</v>
      </c>
      <c r="R318" s="139">
        <f>IF(AA318="국비100%",N318*0%,IF(AA318="시도비100%",N318*100%,IF(AA318="시군구비100%",N318*0%,IF(AA318="국비30%, 시도비70%",N318*70%,IF(AA318="국비30%, 시도비20%, 시군구비50%",N318*20%,IF(AA318="국비50%, 시도비50%",N318*50%,IF(AA318="시도비50%, 시군구비50%",N318*50%,IF(AA318="국비30%, 시도비35%, 시군구비35%",N318*35%))))))))</f>
        <v>1000000</v>
      </c>
      <c r="S318" s="139">
        <f>IF(AA318="국비100%",N318*0%,IF(AA318="시도비100%",N318*0%,IF(AA318="시군구비100%",N318*100%,IF(AA318="국비30%, 시도비70%",N318*0%,IF(AA318="국비30%, 시도비20%, 시군구비50%",N318*50%,IF(AA318="국비50%, 시도비50%",N318*0%,IF(AA318="시도비50%, 시군구비50%",N318*50%,IF(AA318="국비30%, 시도비35%, 시군구비35%",N318*35%))))))))</f>
        <v>1000000</v>
      </c>
      <c r="T318" s="139">
        <f>IF(AA318="기타보조금",N318*100%,N318*0%)</f>
        <v>0</v>
      </c>
      <c r="U318" s="139">
        <f>SUM(Q318:T318)</f>
        <v>2000000</v>
      </c>
      <c r="V318" s="139">
        <f>IF(AA318="자부담",N318*100%,N318*0%)</f>
        <v>0</v>
      </c>
      <c r="W318" s="139">
        <f>IF(AA318="후원금",N318*100%,N318*0%)</f>
        <v>0</v>
      </c>
      <c r="X318" s="139">
        <f>IF(AA318="수익사업",N318*100%,N318*0%)</f>
        <v>0</v>
      </c>
      <c r="Y318" s="162">
        <f>SUM(U318:X318)</f>
        <v>2000000</v>
      </c>
      <c r="Z318" s="159" t="s">
        <v>62</v>
      </c>
      <c r="AA318" s="178" t="s">
        <v>63</v>
      </c>
      <c r="AB318" s="159" t="s">
        <v>12</v>
      </c>
      <c r="AC318" s="458" t="s">
        <v>664</v>
      </c>
    </row>
    <row r="319" spans="1:29" s="514" customFormat="1" ht="20.100000000000001" customHeight="1" x14ac:dyDescent="0.15">
      <c r="A319" s="395"/>
      <c r="B319" s="395"/>
      <c r="C319" s="395"/>
      <c r="D319" s="23"/>
      <c r="E319" s="23"/>
      <c r="F319" s="23"/>
      <c r="G319" s="22" t="s">
        <v>27</v>
      </c>
      <c r="H319" s="743">
        <v>300000</v>
      </c>
      <c r="I319" s="67" t="s">
        <v>0</v>
      </c>
      <c r="J319" s="27">
        <v>12</v>
      </c>
      <c r="K319" s="67"/>
      <c r="L319" s="283"/>
      <c r="M319" s="28" t="s">
        <v>1</v>
      </c>
      <c r="N319" s="157">
        <f>SUM(H319*J319)</f>
        <v>3600000</v>
      </c>
      <c r="O319" s="14"/>
      <c r="P319" s="14">
        <f>N319-O319</f>
        <v>3600000</v>
      </c>
      <c r="Q319" s="139">
        <f>IF(AA319="국비100%",N319*100%,IF(AA319="시도비100%",N319*0%,IF(AA319="시군구비100%",N319*0%,IF(AA319="국비30%, 시도비70%",N319*30%,IF(AA319="국비30%, 시도비20%, 시군구비50%",N319*30%,IF(AA319="국비50%, 시도비50%",N319*50%,IF(AA319="시도비50%, 시군구비50%",N319*0%,IF(AA319="국비30%, 시도비35%, 시군구비35%",N319*30%))))))))</f>
        <v>0</v>
      </c>
      <c r="R319" s="139">
        <f>IF(AA319="국비100%",N319*0%,IF(AA319="시도비100%",N319*100%,IF(AA319="시군구비100%",N319*0%,IF(AA319="국비30%, 시도비70%",N319*70%,IF(AA319="국비30%, 시도비20%, 시군구비50%",N319*20%,IF(AA319="국비50%, 시도비50%",N319*50%,IF(AA319="시도비50%, 시군구비50%",N319*50%,IF(AA319="국비30%, 시도비35%, 시군구비35%",N319*35%))))))))</f>
        <v>1800000</v>
      </c>
      <c r="S319" s="139">
        <f>IF(AA319="국비100%",N319*0%,IF(AA319="시도비100%",N319*0%,IF(AA319="시군구비100%",N319*100%,IF(AA319="국비30%, 시도비70%",N319*0%,IF(AA319="국비30%, 시도비20%, 시군구비50%",N319*50%,IF(AA319="국비50%, 시도비50%",N319*0%,IF(AA319="시도비50%, 시군구비50%",N319*50%,IF(AA319="국비30%, 시도비35%, 시군구비35%",N319*35%))))))))</f>
        <v>1800000</v>
      </c>
      <c r="T319" s="139">
        <f>IF(AA319="기타보조금",N319*100%,N319*0%)</f>
        <v>0</v>
      </c>
      <c r="U319" s="139">
        <f>SUM(Q319:T319)</f>
        <v>3600000</v>
      </c>
      <c r="V319" s="139">
        <f>IF(AA319="자부담",N319*100%,N319*0%)</f>
        <v>0</v>
      </c>
      <c r="W319" s="139">
        <f>IF(AA319="후원금",N319*100%,N319*0%)</f>
        <v>0</v>
      </c>
      <c r="X319" s="139">
        <f>IF(AA319="수익사업",N319*100%,N319*0%)</f>
        <v>0</v>
      </c>
      <c r="Y319" s="162">
        <f>SUM(U319:X319)</f>
        <v>3600000</v>
      </c>
      <c r="Z319" s="159" t="s">
        <v>62</v>
      </c>
      <c r="AA319" s="178" t="s">
        <v>63</v>
      </c>
      <c r="AB319" s="159" t="s">
        <v>12</v>
      </c>
      <c r="AC319" s="458" t="s">
        <v>664</v>
      </c>
    </row>
    <row r="320" spans="1:29" s="514" customFormat="1" ht="20.100000000000001" customHeight="1" x14ac:dyDescent="0.15">
      <c r="A320" s="395"/>
      <c r="B320" s="392"/>
      <c r="C320" s="392"/>
      <c r="D320" s="228"/>
      <c r="E320" s="228"/>
      <c r="F320" s="228"/>
      <c r="G320" s="59"/>
      <c r="H320" s="64">
        <v>100000</v>
      </c>
      <c r="I320" s="73" t="s">
        <v>0</v>
      </c>
      <c r="J320" s="518">
        <v>12</v>
      </c>
      <c r="K320" s="73"/>
      <c r="L320" s="64"/>
      <c r="M320" s="517" t="s">
        <v>1</v>
      </c>
      <c r="N320" s="144">
        <f>SUM(H320*J320)</f>
        <v>1200000</v>
      </c>
      <c r="O320" s="148"/>
      <c r="P320" s="148">
        <f>N320-O320</f>
        <v>1200000</v>
      </c>
      <c r="Q320" s="148"/>
      <c r="R320" s="148"/>
      <c r="S320" s="148"/>
      <c r="T320" s="148"/>
      <c r="U320" s="148">
        <f>SUM(Q320:T320)</f>
        <v>0</v>
      </c>
      <c r="V320" s="148">
        <f>IF(AA320="자부담",N320*100%,N320*0%)</f>
        <v>1200000</v>
      </c>
      <c r="W320" s="148"/>
      <c r="X320" s="148"/>
      <c r="Y320" s="95">
        <f>SUM(U320:X320)</f>
        <v>1200000</v>
      </c>
      <c r="Z320" s="314" t="s">
        <v>8</v>
      </c>
      <c r="AA320" s="314" t="s">
        <v>24</v>
      </c>
      <c r="AB320" s="314" t="s">
        <v>12</v>
      </c>
      <c r="AC320" s="458" t="s">
        <v>8</v>
      </c>
    </row>
    <row r="321" spans="1:29" s="514" customFormat="1" ht="20.100000000000001" customHeight="1" x14ac:dyDescent="0.15">
      <c r="A321" s="392"/>
      <c r="B321" s="409" t="s">
        <v>238</v>
      </c>
      <c r="C321" s="179" t="s">
        <v>6</v>
      </c>
      <c r="D321" s="5">
        <f>SUM(D322+D333+D366+D373+D381+D385)</f>
        <v>104933230</v>
      </c>
      <c r="E321" s="5">
        <f>SUM(E322+E333+E366+E373+E381+E385)</f>
        <v>76266456</v>
      </c>
      <c r="F321" s="5">
        <f>SUM(F322+F333+F366+F373+F381+F385)</f>
        <v>28666774</v>
      </c>
      <c r="G321" s="623"/>
      <c r="H321" s="320"/>
      <c r="I321" s="320"/>
      <c r="J321" s="320"/>
      <c r="K321" s="33"/>
      <c r="L321" s="34"/>
      <c r="M321" s="33"/>
      <c r="N321" s="627"/>
      <c r="O321" s="5">
        <f t="shared" ref="O321:Y321" si="99">SUM(O322+O333+O366+O373+O381+O385)</f>
        <v>0</v>
      </c>
      <c r="P321" s="5">
        <f t="shared" si="99"/>
        <v>104933230</v>
      </c>
      <c r="Q321" s="5">
        <f t="shared" si="99"/>
        <v>25656906</v>
      </c>
      <c r="R321" s="5">
        <f t="shared" si="99"/>
        <v>44445637</v>
      </c>
      <c r="S321" s="5">
        <f t="shared" si="99"/>
        <v>31290687</v>
      </c>
      <c r="T321" s="5">
        <f t="shared" si="99"/>
        <v>0</v>
      </c>
      <c r="U321" s="5">
        <f t="shared" si="99"/>
        <v>101393230</v>
      </c>
      <c r="V321" s="5">
        <f t="shared" si="99"/>
        <v>3540000</v>
      </c>
      <c r="W321" s="5">
        <f t="shared" si="99"/>
        <v>0</v>
      </c>
      <c r="X321" s="5">
        <f t="shared" si="99"/>
        <v>0</v>
      </c>
      <c r="Y321" s="5">
        <f t="shared" si="99"/>
        <v>104933230</v>
      </c>
      <c r="Z321" s="516"/>
      <c r="AA321" s="516"/>
      <c r="AB321" s="515"/>
      <c r="AC321" s="527"/>
    </row>
    <row r="322" spans="1:29" ht="20.100000000000001" customHeight="1" x14ac:dyDescent="0.15">
      <c r="A322" s="406"/>
      <c r="B322" s="406"/>
      <c r="C322" s="409" t="s">
        <v>237</v>
      </c>
      <c r="D322" s="13">
        <f>SUM(N323:N332)</f>
        <v>27754500</v>
      </c>
      <c r="E322" s="13">
        <v>10093000</v>
      </c>
      <c r="F322" s="13">
        <f>SUM(D322-E322)</f>
        <v>17661500</v>
      </c>
      <c r="G322" s="623"/>
      <c r="H322" s="320"/>
      <c r="I322" s="320"/>
      <c r="J322" s="320"/>
      <c r="K322" s="320"/>
      <c r="L322" s="320"/>
      <c r="M322" s="320"/>
      <c r="N322" s="627"/>
      <c r="O322" s="152">
        <f t="shared" ref="O322:Y322" si="100">SUM(O323:O332)</f>
        <v>0</v>
      </c>
      <c r="P322" s="152">
        <f t="shared" si="100"/>
        <v>27754500</v>
      </c>
      <c r="Q322" s="152">
        <f t="shared" si="100"/>
        <v>6796350</v>
      </c>
      <c r="R322" s="152">
        <f t="shared" si="100"/>
        <v>16398150</v>
      </c>
      <c r="S322" s="152">
        <f t="shared" si="100"/>
        <v>4560000</v>
      </c>
      <c r="T322" s="152">
        <f t="shared" si="100"/>
        <v>0</v>
      </c>
      <c r="U322" s="152">
        <f t="shared" si="100"/>
        <v>27754500</v>
      </c>
      <c r="V322" s="152">
        <f t="shared" si="100"/>
        <v>0</v>
      </c>
      <c r="W322" s="152">
        <f t="shared" si="100"/>
        <v>0</v>
      </c>
      <c r="X322" s="152">
        <f t="shared" si="100"/>
        <v>0</v>
      </c>
      <c r="Y322" s="152">
        <f t="shared" si="100"/>
        <v>27754500</v>
      </c>
      <c r="Z322" s="179"/>
      <c r="AA322" s="179"/>
      <c r="AB322" s="163"/>
      <c r="AC322" s="458"/>
    </row>
    <row r="323" spans="1:29" ht="20.100000000000001" customHeight="1" x14ac:dyDescent="0.15">
      <c r="A323" s="395"/>
      <c r="B323" s="395"/>
      <c r="C323" s="395"/>
      <c r="D323" s="14"/>
      <c r="E323" s="14"/>
      <c r="F323" s="14"/>
      <c r="G323" s="2" t="s">
        <v>99</v>
      </c>
      <c r="H323" s="743">
        <v>85000</v>
      </c>
      <c r="I323" s="67" t="s">
        <v>2</v>
      </c>
      <c r="J323" s="27">
        <v>12</v>
      </c>
      <c r="K323" s="67" t="s">
        <v>2</v>
      </c>
      <c r="L323" s="283">
        <v>5</v>
      </c>
      <c r="M323" s="28" t="s">
        <v>1</v>
      </c>
      <c r="N323" s="157">
        <f>ROUNDUP(H323*J323*L323, -1)</f>
        <v>5100000</v>
      </c>
      <c r="O323" s="14"/>
      <c r="P323" s="14">
        <f t="shared" ref="P323:P332" si="101">N323-O323</f>
        <v>5100000</v>
      </c>
      <c r="Q323" s="139">
        <f>IF(AA323="국비100%",N323*100%,IF(AA323="시도비100%",N323*0%,IF(AA323="시군구비100%",N323*0%,IF(AA323="국비30%, 시도비70%",N323*30%,IF(AA323="국비30%, 시도비20%, 시군구비50%",N323*30%,IF(AA323="국비50%, 시도비50%",N323*50%,IF(AA323="시도비50%, 시군구비50%",N323*0%,IF(AA323="국비30%, 시도비35%, 시군구비35%",N323*30%))))))))</f>
        <v>0</v>
      </c>
      <c r="R323" s="139">
        <f>IF(AA323="국비100%",N323*0%,IF(AA323="시도비100%",N323*100%,IF(AA323="시군구비100%",N323*0%,IF(AA323="국비30%, 시도비70%",N323*70%,IF(AA323="국비30%, 시도비20%, 시군구비50%",N323*20%,IF(AA323="국비50%, 시도비50%",N323*50%,IF(AA323="시도비50%, 시군구비50%",N323*50%,IF(AA323="국비30%, 시도비35%, 시군구비35%",N323*35%))))))))</f>
        <v>2550000</v>
      </c>
      <c r="S323" s="139">
        <f>IF(AA323="국비100%",N323*0%,IF(AA323="시도비100%",N323*0%,IF(AA323="시군구비100%",N323*100%,IF(AA323="국비30%, 시도비70%",N323*0%,IF(AA323="국비30%, 시도비20%, 시군구비50%",N323*50%,IF(AA323="국비50%, 시도비50%",N323*0%,IF(AA323="시도비50%, 시군구비50%",N323*50%,IF(AA323="국비30%, 시도비35%, 시군구비35%",N323*35%))))))))</f>
        <v>2550000</v>
      </c>
      <c r="T323" s="139">
        <f t="shared" ref="T323:T332" si="102">IF(AA323="기타보조금",N323*100%,N323*0%)</f>
        <v>0</v>
      </c>
      <c r="U323" s="139">
        <f t="shared" ref="U323:U332" si="103">SUM(Q323:T323)</f>
        <v>5100000</v>
      </c>
      <c r="V323" s="139">
        <f t="shared" ref="V323:V332" si="104">IF(AA323="자부담",N323*100%,N323*0%)</f>
        <v>0</v>
      </c>
      <c r="W323" s="139">
        <f t="shared" ref="W323:W332" si="105">IF(AA323="후원금",N323*100%,N323*0%)</f>
        <v>0</v>
      </c>
      <c r="X323" s="139">
        <f t="shared" ref="X323:X332" si="106">IF(AA323="수익사업",N323*100%,N323*0%)</f>
        <v>0</v>
      </c>
      <c r="Y323" s="162">
        <f t="shared" ref="Y323:Y332" si="107">SUM(U323:X323)</f>
        <v>5100000</v>
      </c>
      <c r="Z323" s="159" t="s">
        <v>62</v>
      </c>
      <c r="AA323" s="178" t="s">
        <v>63</v>
      </c>
      <c r="AB323" s="170" t="s">
        <v>12</v>
      </c>
      <c r="AC323" s="458" t="s">
        <v>664</v>
      </c>
    </row>
    <row r="324" spans="1:29" ht="20.100000000000001" customHeight="1" x14ac:dyDescent="0.15">
      <c r="A324" s="395"/>
      <c r="B324" s="395"/>
      <c r="C324" s="395"/>
      <c r="D324" s="14"/>
      <c r="E324" s="14"/>
      <c r="F324" s="14"/>
      <c r="G324" s="2"/>
      <c r="H324" s="743">
        <v>150000</v>
      </c>
      <c r="I324" s="67" t="s">
        <v>2</v>
      </c>
      <c r="J324" s="27">
        <v>12</v>
      </c>
      <c r="K324" s="67" t="s">
        <v>2</v>
      </c>
      <c r="L324" s="283">
        <v>2</v>
      </c>
      <c r="M324" s="28" t="s">
        <v>1</v>
      </c>
      <c r="N324" s="157">
        <f>SUM(H324*J324*L324)</f>
        <v>3600000</v>
      </c>
      <c r="O324" s="497"/>
      <c r="P324" s="14">
        <f t="shared" si="101"/>
        <v>3600000</v>
      </c>
      <c r="Q324" s="139">
        <f>IF(AA324="국비100%",N324*100%,IF(AA324="시도비100%",N324*0%,IF(AA324="시군구비100%",N324*0%,IF(AA324="국비30%, 시도비70%",N324*30%,IF(AA324="국비30%, 시도비20%, 시군구비50%",N324*30%,IF(AA324="국비50%, 시도비50%",N324*50%,IF(AA324="시도비50%, 시군구비50%",N324*0%,IF(AA324="국비30%, 시도비35%, 시군구비35%",N324*30%))))))))</f>
        <v>1080000</v>
      </c>
      <c r="R324" s="139">
        <f>IF(AA324="국비100%",N324*0%,IF(AA324="시도비100%",N324*100%,IF(AA324="시군구비100%",N324*0%,IF(AA324="국비30%, 시도비70%",N324*70%,IF(AA324="국비30%, 시도비20%, 시군구비50%",N324*20%,IF(AA324="국비50%, 시도비50%",N324*50%,IF(AA324="시도비50%, 시군구비50%",N324*50%,IF(AA324="국비30%, 시도비35%, 시군구비35%",N324*35%))))))))</f>
        <v>720000</v>
      </c>
      <c r="S324" s="139">
        <f>IF(AA324="국비100%",N324*0%,IF(AA324="시도비100%",N324*0%,IF(AA324="시군구비100%",N324*100%,IF(AA324="국비30%, 시도비70%",N324*0%,IF(AA324="국비30%, 시도비20%, 시군구비50%",N324*50%,IF(AA324="국비50%, 시도비50%",N324*0%,IF(AA324="시도비50%, 시군구비50%",N324*50%,IF(AA324="국비30%, 시도비35%, 시군구비35%",N324*35%))))))))</f>
        <v>1800000</v>
      </c>
      <c r="T324" s="139">
        <f t="shared" si="102"/>
        <v>0</v>
      </c>
      <c r="U324" s="139">
        <f t="shared" si="103"/>
        <v>3600000</v>
      </c>
      <c r="V324" s="139">
        <f t="shared" si="104"/>
        <v>0</v>
      </c>
      <c r="W324" s="139">
        <f t="shared" si="105"/>
        <v>0</v>
      </c>
      <c r="X324" s="139">
        <f t="shared" si="106"/>
        <v>0</v>
      </c>
      <c r="Y324" s="162">
        <f t="shared" si="107"/>
        <v>3600000</v>
      </c>
      <c r="Z324" s="159" t="s">
        <v>269</v>
      </c>
      <c r="AA324" s="178" t="s">
        <v>90</v>
      </c>
      <c r="AB324" s="159" t="s">
        <v>12</v>
      </c>
      <c r="AC324" s="458" t="s">
        <v>664</v>
      </c>
    </row>
    <row r="325" spans="1:29" ht="20.100000000000001" customHeight="1" x14ac:dyDescent="0.15">
      <c r="A325" s="395"/>
      <c r="B325" s="395"/>
      <c r="C325" s="395"/>
      <c r="D325" s="14"/>
      <c r="E325" s="14"/>
      <c r="F325" s="14"/>
      <c r="G325" s="2"/>
      <c r="H325" s="743">
        <v>100000</v>
      </c>
      <c r="I325" s="26" t="s">
        <v>2</v>
      </c>
      <c r="J325" s="27">
        <v>12</v>
      </c>
      <c r="K325" s="26" t="s">
        <v>2</v>
      </c>
      <c r="L325" s="283">
        <v>5</v>
      </c>
      <c r="M325" s="28" t="s">
        <v>1</v>
      </c>
      <c r="N325" s="157">
        <f>ROUNDUP(H325*J325*L325, -1)</f>
        <v>6000000</v>
      </c>
      <c r="O325" s="14"/>
      <c r="P325" s="466">
        <f t="shared" si="101"/>
        <v>6000000</v>
      </c>
      <c r="Q325" s="139">
        <f>IF(AA325="국비100%",N325*100%,IF(AA325="시도비100%",N325*0%,IF(AA325="시군구비100%",N325*0%,IF(AA325="국비30%, 시도비70%",N325*30%,IF(AA325="국비30%, 시도비20%, 시군구비50%",N325*30%,IF(AA325="국비50%, 시도비50%",N325*50%,IF(AA325="시도비50%, 시군구비50%",N325*0%,IF(AA325="국비30%, 시도비35%, 시군구비35%",N325*30%))))))))</f>
        <v>1800000</v>
      </c>
      <c r="R325" s="139">
        <f>IF(AA325="국비100%",N325*0%,IF(AA325="시도비100%",N325*100%,IF(AA325="시군구비100%",N325*0%,IF(AA325="국비30%, 시도비70%",N325*70%,IF(AA325="국비30%, 시도비20%, 시군구비50%",N325*20%,IF(AA325="국비50%, 시도비50%",N325*50%,IF(AA325="시도비50%, 시군구비50%",N325*50%,IF(AA325="국비30%, 시도비35%, 시군구비35%",N325*35%))))))))</f>
        <v>4200000</v>
      </c>
      <c r="S325" s="139">
        <f>IF(AA325="국비100%",N325*0%,IF(AA325="시도비100%",N325*0%,IF(AA325="시군구비100%",N325*100%,IF(AA325="국비30%, 시도비70%",N325*0%,IF(AA325="국비30%, 시도비20%, 시군구비50%",N325*50%,IF(AA325="국비50%, 시도비50%",N325*0%,IF(AA325="시도비50%, 시군구비50%",N325*50%,IF(AA325="국비30%, 시도비35%, 시군구비35%",N325*35%))))))))</f>
        <v>0</v>
      </c>
      <c r="T325" s="139">
        <f t="shared" si="102"/>
        <v>0</v>
      </c>
      <c r="U325" s="139">
        <f t="shared" si="103"/>
        <v>6000000</v>
      </c>
      <c r="V325" s="139">
        <f t="shared" si="104"/>
        <v>0</v>
      </c>
      <c r="W325" s="139">
        <f t="shared" si="105"/>
        <v>0</v>
      </c>
      <c r="X325" s="139">
        <f t="shared" si="106"/>
        <v>0</v>
      </c>
      <c r="Y325" s="162">
        <f t="shared" si="107"/>
        <v>6000000</v>
      </c>
      <c r="Z325" s="178" t="s">
        <v>79</v>
      </c>
      <c r="AA325" s="159" t="s">
        <v>49</v>
      </c>
      <c r="AB325" s="159" t="s">
        <v>12</v>
      </c>
      <c r="AC325" s="458" t="s">
        <v>665</v>
      </c>
    </row>
    <row r="326" spans="1:29" ht="20.100000000000001" customHeight="1" x14ac:dyDescent="0.15">
      <c r="A326" s="395"/>
      <c r="B326" s="395"/>
      <c r="C326" s="395"/>
      <c r="D326" s="14"/>
      <c r="E326" s="14"/>
      <c r="F326" s="14"/>
      <c r="G326" s="2"/>
      <c r="H326" s="743">
        <v>100000</v>
      </c>
      <c r="I326" s="26" t="s">
        <v>2</v>
      </c>
      <c r="J326" s="27">
        <v>12</v>
      </c>
      <c r="K326" s="26" t="s">
        <v>2</v>
      </c>
      <c r="L326" s="283">
        <v>1</v>
      </c>
      <c r="M326" s="28" t="s">
        <v>1</v>
      </c>
      <c r="N326" s="157">
        <f t="shared" ref="N326:N331" si="108">SUM(H326*J326*L326)</f>
        <v>1200000</v>
      </c>
      <c r="O326" s="14"/>
      <c r="P326" s="466">
        <f t="shared" si="101"/>
        <v>1200000</v>
      </c>
      <c r="Q326" s="139">
        <f>IF(AA326="국비100%",N326*100%,IF(AA326="시도비100%",N326*0%,IF(AA326="시군구비100%",N326*0%,IF(AA326="국비30%, 시도비70%",N326*30%,IF(AA326="국비30%, 시도비20%, 시군구비50%",N326*30%,IF(AA326="국비50%, 시도비50%",N326*50%,IF(AA326="시도비50%, 시군구비50%",N326*0%,IF(AA326="국비30%, 시도비35%, 시군구비35%",N326*30%))))))))</f>
        <v>360000</v>
      </c>
      <c r="R326" s="139">
        <f>IF(AA326="국비100%",N326*0%,IF(AA326="시도비100%",N326*100%,IF(AA326="시군구비100%",N326*0%,IF(AA326="국비30%, 시도비70%",N326*70%,IF(AA326="국비30%, 시도비20%, 시군구비50%",N326*20%,IF(AA326="국비50%, 시도비50%",N326*50%,IF(AA326="시도비50%, 시군구비50%",N326*50%,IF(AA326="국비30%, 시도비35%, 시군구비35%",N326*35%))))))))</f>
        <v>840000</v>
      </c>
      <c r="S326" s="139">
        <f>IF(AA326="국비100%",N326*0%,IF(AA326="시도비100%",N326*0%,IF(AA326="시군구비100%",N326*100%,IF(AA326="국비30%, 시도비70%",N326*0%,IF(AA326="국비30%, 시도비20%, 시군구비50%",N326*50%,IF(AA326="국비50%, 시도비50%",N326*0%,IF(AA326="시도비50%, 시군구비50%",N326*50%,IF(AA326="국비30%, 시도비35%, 시군구비35%",N326*35%))))))))</f>
        <v>0</v>
      </c>
      <c r="T326" s="139">
        <f t="shared" si="102"/>
        <v>0</v>
      </c>
      <c r="U326" s="139">
        <f t="shared" si="103"/>
        <v>1200000</v>
      </c>
      <c r="V326" s="139">
        <f t="shared" si="104"/>
        <v>0</v>
      </c>
      <c r="W326" s="139">
        <f t="shared" si="105"/>
        <v>0</v>
      </c>
      <c r="X326" s="139">
        <f t="shared" si="106"/>
        <v>0</v>
      </c>
      <c r="Y326" s="162">
        <f t="shared" si="107"/>
        <v>1200000</v>
      </c>
      <c r="Z326" s="178" t="s">
        <v>105</v>
      </c>
      <c r="AA326" s="159" t="s">
        <v>49</v>
      </c>
      <c r="AB326" s="159" t="s">
        <v>12</v>
      </c>
      <c r="AC326" s="458" t="s">
        <v>665</v>
      </c>
    </row>
    <row r="327" spans="1:29" ht="20.100000000000001" customHeight="1" x14ac:dyDescent="0.15">
      <c r="A327" s="395"/>
      <c r="B327" s="395"/>
      <c r="C327" s="395"/>
      <c r="D327" s="14"/>
      <c r="E327" s="14"/>
      <c r="F327" s="14"/>
      <c r="G327" s="2"/>
      <c r="H327" s="743">
        <v>80000</v>
      </c>
      <c r="I327" s="76" t="s">
        <v>2</v>
      </c>
      <c r="J327" s="27">
        <v>12</v>
      </c>
      <c r="K327" s="79" t="s">
        <v>2</v>
      </c>
      <c r="L327" s="46">
        <v>1</v>
      </c>
      <c r="M327" s="283" t="s">
        <v>3</v>
      </c>
      <c r="N327" s="157">
        <f t="shared" si="108"/>
        <v>960000</v>
      </c>
      <c r="O327" s="14"/>
      <c r="P327" s="466">
        <f t="shared" si="101"/>
        <v>960000</v>
      </c>
      <c r="Q327" s="139">
        <f t="shared" ref="Q327:Q332" si="109">IF(AA327="국비100%",N327*100%,IF(AA327="시도비100%",N327*0%,IF(AA327="시군구비100%",N327*0%,IF(AA327="국비30%, 시도비70%",N327*30%,IF(AA327="국비50%, 시도비50%",N327*50%,IF(AA327="시도비50%, 시군구비50%",N327*0%,IF(AA327="국비30%, 시도비35%, 시군구비35%",N327*30%)))))))</f>
        <v>288000</v>
      </c>
      <c r="R327" s="139">
        <f t="shared" ref="R327:R332" si="110">IF(AA327="국비100%",N327*0%,IF(AA327="시도비100%",N327*100%,IF(AA327="시군구비100%",N327*0%,IF(AA327="국비30%, 시도비70%",N327*70%,IF(AA327="국비50%, 시도비50%",N327*50%,IF(AA327="시도비50%, 시군구비50%",N327*50%,IF(AA327="국비30%, 시도비35%, 시군구비35%",N327*35%)))))))</f>
        <v>672000</v>
      </c>
      <c r="S327" s="139">
        <f t="shared" ref="S327:S332" si="111">IF(AA327="국비100%",N327*0%,IF(AA327="시도비100%",N327*0%,IF(AA327="시군구비100%",N327*100%,IF(AA327="국비30%, 시도비70%",N327*0%,IF(AA327="국비50%, 시도비50%",N327*0%,IF(AA327="시도비50%, 시군구비50%",N327*50%,IF(AA327="국비30%, 시도비35%, 시군구비35%",N327*35%)))))))</f>
        <v>0</v>
      </c>
      <c r="T327" s="139">
        <f t="shared" si="102"/>
        <v>0</v>
      </c>
      <c r="U327" s="139">
        <f t="shared" si="103"/>
        <v>960000</v>
      </c>
      <c r="V327" s="139">
        <f t="shared" si="104"/>
        <v>0</v>
      </c>
      <c r="W327" s="139">
        <f t="shared" si="105"/>
        <v>0</v>
      </c>
      <c r="X327" s="139">
        <f t="shared" si="106"/>
        <v>0</v>
      </c>
      <c r="Y327" s="529">
        <f t="shared" si="107"/>
        <v>960000</v>
      </c>
      <c r="Z327" s="159" t="s">
        <v>51</v>
      </c>
      <c r="AA327" s="159" t="s">
        <v>49</v>
      </c>
      <c r="AB327" s="159" t="s">
        <v>12</v>
      </c>
      <c r="AC327" s="458" t="s">
        <v>666</v>
      </c>
    </row>
    <row r="328" spans="1:29" ht="20.100000000000001" customHeight="1" x14ac:dyDescent="0.15">
      <c r="A328" s="395"/>
      <c r="B328" s="395"/>
      <c r="C328" s="395"/>
      <c r="D328" s="14"/>
      <c r="E328" s="14"/>
      <c r="F328" s="14"/>
      <c r="G328" s="2"/>
      <c r="H328" s="111">
        <v>70000</v>
      </c>
      <c r="I328" s="110" t="s">
        <v>0</v>
      </c>
      <c r="J328" s="27">
        <v>12</v>
      </c>
      <c r="K328" s="67" t="s">
        <v>0</v>
      </c>
      <c r="L328" s="283">
        <v>1</v>
      </c>
      <c r="M328" s="37" t="s">
        <v>1</v>
      </c>
      <c r="N328" s="157">
        <f t="shared" si="108"/>
        <v>840000</v>
      </c>
      <c r="O328" s="139"/>
      <c r="P328" s="466">
        <f t="shared" si="101"/>
        <v>840000</v>
      </c>
      <c r="Q328" s="139">
        <f t="shared" si="109"/>
        <v>252000</v>
      </c>
      <c r="R328" s="139">
        <f t="shared" si="110"/>
        <v>588000</v>
      </c>
      <c r="S328" s="139">
        <f t="shared" si="111"/>
        <v>0</v>
      </c>
      <c r="T328" s="139">
        <f t="shared" si="102"/>
        <v>0</v>
      </c>
      <c r="U328" s="139">
        <f t="shared" si="103"/>
        <v>840000</v>
      </c>
      <c r="V328" s="139">
        <f t="shared" si="104"/>
        <v>0</v>
      </c>
      <c r="W328" s="139">
        <f t="shared" si="105"/>
        <v>0</v>
      </c>
      <c r="X328" s="139">
        <f t="shared" si="106"/>
        <v>0</v>
      </c>
      <c r="Y328" s="529">
        <f t="shared" si="107"/>
        <v>840000</v>
      </c>
      <c r="Z328" s="159" t="s">
        <v>40</v>
      </c>
      <c r="AA328" s="159" t="s">
        <v>49</v>
      </c>
      <c r="AB328" s="159" t="s">
        <v>12</v>
      </c>
      <c r="AC328" s="458" t="s">
        <v>666</v>
      </c>
    </row>
    <row r="329" spans="1:29" ht="20.100000000000001" customHeight="1" x14ac:dyDescent="0.15">
      <c r="A329" s="395"/>
      <c r="B329" s="395"/>
      <c r="C329" s="395"/>
      <c r="D329" s="14"/>
      <c r="E329" s="14"/>
      <c r="F329" s="14"/>
      <c r="G329" s="2"/>
      <c r="H329" s="111">
        <v>120000</v>
      </c>
      <c r="I329" s="110" t="s">
        <v>0</v>
      </c>
      <c r="J329" s="27">
        <v>12</v>
      </c>
      <c r="K329" s="67" t="s">
        <v>0</v>
      </c>
      <c r="L329" s="283">
        <v>2</v>
      </c>
      <c r="M329" s="37" t="s">
        <v>1</v>
      </c>
      <c r="N329" s="157">
        <f t="shared" si="108"/>
        <v>2880000</v>
      </c>
      <c r="O329" s="139"/>
      <c r="P329" s="466">
        <f t="shared" si="101"/>
        <v>2880000</v>
      </c>
      <c r="Q329" s="139">
        <f t="shared" si="109"/>
        <v>864000</v>
      </c>
      <c r="R329" s="139">
        <f t="shared" si="110"/>
        <v>2015999.9999999998</v>
      </c>
      <c r="S329" s="139">
        <f t="shared" si="111"/>
        <v>0</v>
      </c>
      <c r="T329" s="139">
        <f t="shared" si="102"/>
        <v>0</v>
      </c>
      <c r="U329" s="139">
        <f t="shared" si="103"/>
        <v>2880000</v>
      </c>
      <c r="V329" s="139">
        <f t="shared" si="104"/>
        <v>0</v>
      </c>
      <c r="W329" s="139">
        <f t="shared" si="105"/>
        <v>0</v>
      </c>
      <c r="X329" s="139">
        <f t="shared" si="106"/>
        <v>0</v>
      </c>
      <c r="Y329" s="529">
        <f t="shared" si="107"/>
        <v>2880000</v>
      </c>
      <c r="Z329" s="159" t="s">
        <v>52</v>
      </c>
      <c r="AA329" s="159" t="s">
        <v>49</v>
      </c>
      <c r="AB329" s="159" t="s">
        <v>12</v>
      </c>
      <c r="AC329" s="458" t="s">
        <v>666</v>
      </c>
    </row>
    <row r="330" spans="1:29" ht="20.100000000000001" customHeight="1" x14ac:dyDescent="0.15">
      <c r="A330" s="395"/>
      <c r="B330" s="395"/>
      <c r="C330" s="395"/>
      <c r="D330" s="14"/>
      <c r="E330" s="14"/>
      <c r="F330" s="14"/>
      <c r="G330" s="2"/>
      <c r="H330" s="111">
        <v>50000</v>
      </c>
      <c r="I330" s="110" t="s">
        <v>0</v>
      </c>
      <c r="J330" s="27">
        <v>12</v>
      </c>
      <c r="K330" s="67" t="s">
        <v>0</v>
      </c>
      <c r="L330" s="283">
        <v>1</v>
      </c>
      <c r="M330" s="37" t="s">
        <v>1</v>
      </c>
      <c r="N330" s="157">
        <f t="shared" si="108"/>
        <v>600000</v>
      </c>
      <c r="O330" s="139"/>
      <c r="P330" s="466">
        <f t="shared" si="101"/>
        <v>600000</v>
      </c>
      <c r="Q330" s="139">
        <f t="shared" si="109"/>
        <v>180000</v>
      </c>
      <c r="R330" s="139">
        <f t="shared" si="110"/>
        <v>420000</v>
      </c>
      <c r="S330" s="139">
        <f t="shared" si="111"/>
        <v>0</v>
      </c>
      <c r="T330" s="139">
        <f t="shared" si="102"/>
        <v>0</v>
      </c>
      <c r="U330" s="139">
        <f t="shared" si="103"/>
        <v>600000</v>
      </c>
      <c r="V330" s="139">
        <f t="shared" si="104"/>
        <v>0</v>
      </c>
      <c r="W330" s="139">
        <f t="shared" si="105"/>
        <v>0</v>
      </c>
      <c r="X330" s="139">
        <f t="shared" si="106"/>
        <v>0</v>
      </c>
      <c r="Y330" s="529">
        <f t="shared" si="107"/>
        <v>600000</v>
      </c>
      <c r="Z330" s="159" t="s">
        <v>53</v>
      </c>
      <c r="AA330" s="159" t="s">
        <v>49</v>
      </c>
      <c r="AB330" s="159" t="s">
        <v>12</v>
      </c>
      <c r="AC330" s="458" t="s">
        <v>666</v>
      </c>
    </row>
    <row r="331" spans="1:29" ht="20.100000000000001" customHeight="1" x14ac:dyDescent="0.15">
      <c r="A331" s="395"/>
      <c r="B331" s="395"/>
      <c r="C331" s="395"/>
      <c r="D331" s="14"/>
      <c r="E331" s="14"/>
      <c r="F331" s="14"/>
      <c r="G331" s="2"/>
      <c r="H331" s="324">
        <v>50000</v>
      </c>
      <c r="I331" s="67" t="s">
        <v>7</v>
      </c>
      <c r="J331" s="27">
        <v>12</v>
      </c>
      <c r="K331" s="67" t="s">
        <v>7</v>
      </c>
      <c r="L331" s="283">
        <v>1</v>
      </c>
      <c r="M331" s="28" t="s">
        <v>4</v>
      </c>
      <c r="N331" s="157">
        <f t="shared" si="108"/>
        <v>600000</v>
      </c>
      <c r="O331" s="157"/>
      <c r="P331" s="466">
        <f t="shared" si="101"/>
        <v>600000</v>
      </c>
      <c r="Q331" s="139">
        <f t="shared" si="109"/>
        <v>180000</v>
      </c>
      <c r="R331" s="139">
        <f t="shared" si="110"/>
        <v>210000</v>
      </c>
      <c r="S331" s="139">
        <f t="shared" si="111"/>
        <v>210000</v>
      </c>
      <c r="T331" s="139">
        <f t="shared" si="102"/>
        <v>0</v>
      </c>
      <c r="U331" s="139">
        <f t="shared" si="103"/>
        <v>600000</v>
      </c>
      <c r="V331" s="139">
        <f t="shared" si="104"/>
        <v>0</v>
      </c>
      <c r="W331" s="139">
        <f t="shared" si="105"/>
        <v>0</v>
      </c>
      <c r="X331" s="139">
        <f t="shared" si="106"/>
        <v>0</v>
      </c>
      <c r="Y331" s="101">
        <f t="shared" si="107"/>
        <v>600000</v>
      </c>
      <c r="Z331" s="178" t="s">
        <v>55</v>
      </c>
      <c r="AA331" s="178" t="s">
        <v>57</v>
      </c>
      <c r="AB331" s="178" t="s">
        <v>13</v>
      </c>
      <c r="AC331" s="458" t="s">
        <v>55</v>
      </c>
    </row>
    <row r="332" spans="1:29" ht="20.100000000000001" customHeight="1" x14ac:dyDescent="0.15">
      <c r="A332" s="395"/>
      <c r="B332" s="395"/>
      <c r="C332" s="395"/>
      <c r="D332" s="14"/>
      <c r="E332" s="14"/>
      <c r="F332" s="14"/>
      <c r="G332" s="4" t="s">
        <v>10</v>
      </c>
      <c r="H332" s="35">
        <v>3500</v>
      </c>
      <c r="I332" s="67" t="s">
        <v>0</v>
      </c>
      <c r="J332" s="536">
        <v>243.85499999999999</v>
      </c>
      <c r="K332" s="67" t="s">
        <v>0</v>
      </c>
      <c r="L332" s="283">
        <v>7</v>
      </c>
      <c r="M332" s="30" t="s">
        <v>1</v>
      </c>
      <c r="N332" s="141">
        <f>ROUNDUP(H332*J332*L332, -2)</f>
        <v>5974500</v>
      </c>
      <c r="O332" s="139"/>
      <c r="P332" s="466">
        <f t="shared" si="101"/>
        <v>5974500</v>
      </c>
      <c r="Q332" s="139">
        <f t="shared" si="109"/>
        <v>1792350</v>
      </c>
      <c r="R332" s="139">
        <f t="shared" si="110"/>
        <v>4182149.9999999995</v>
      </c>
      <c r="S332" s="139">
        <f t="shared" si="111"/>
        <v>0</v>
      </c>
      <c r="T332" s="139">
        <f t="shared" si="102"/>
        <v>0</v>
      </c>
      <c r="U332" s="139">
        <f t="shared" si="103"/>
        <v>5974500</v>
      </c>
      <c r="V332" s="139">
        <f t="shared" si="104"/>
        <v>0</v>
      </c>
      <c r="W332" s="139">
        <f t="shared" si="105"/>
        <v>0</v>
      </c>
      <c r="X332" s="139">
        <f t="shared" si="106"/>
        <v>0</v>
      </c>
      <c r="Y332" s="529">
        <f t="shared" si="107"/>
        <v>5974500</v>
      </c>
      <c r="Z332" s="171" t="s">
        <v>50</v>
      </c>
      <c r="AA332" s="159" t="s">
        <v>49</v>
      </c>
      <c r="AB332" s="171" t="s">
        <v>12</v>
      </c>
      <c r="AC332" s="458" t="s">
        <v>666</v>
      </c>
    </row>
    <row r="333" spans="1:29" ht="20.100000000000001" customHeight="1" x14ac:dyDescent="0.15">
      <c r="A333" s="395"/>
      <c r="B333" s="395"/>
      <c r="C333" s="409" t="s">
        <v>236</v>
      </c>
      <c r="D333" s="13">
        <f>SUM(N334:N365)</f>
        <v>43583730</v>
      </c>
      <c r="E333" s="13">
        <v>42738366</v>
      </c>
      <c r="F333" s="13">
        <f>SUM(D333-E333)</f>
        <v>845364</v>
      </c>
      <c r="G333" s="623"/>
      <c r="H333" s="320"/>
      <c r="I333" s="320"/>
      <c r="J333" s="320"/>
      <c r="K333" s="320"/>
      <c r="L333" s="320"/>
      <c r="M333" s="320"/>
      <c r="N333" s="627"/>
      <c r="O333" s="152">
        <f t="shared" ref="O333:Y333" si="112">SUM(O334:O365)</f>
        <v>0</v>
      </c>
      <c r="P333" s="152">
        <f t="shared" si="112"/>
        <v>43583730</v>
      </c>
      <c r="Q333" s="152">
        <f t="shared" si="112"/>
        <v>12976056</v>
      </c>
      <c r="R333" s="152">
        <f t="shared" si="112"/>
        <v>16095487</v>
      </c>
      <c r="S333" s="152">
        <f t="shared" si="112"/>
        <v>14512187</v>
      </c>
      <c r="T333" s="152">
        <f t="shared" si="112"/>
        <v>0</v>
      </c>
      <c r="U333" s="152">
        <f t="shared" si="112"/>
        <v>43583730</v>
      </c>
      <c r="V333" s="152">
        <f t="shared" si="112"/>
        <v>0</v>
      </c>
      <c r="W333" s="152">
        <f t="shared" si="112"/>
        <v>0</v>
      </c>
      <c r="X333" s="152">
        <f t="shared" si="112"/>
        <v>0</v>
      </c>
      <c r="Y333" s="152">
        <f t="shared" si="112"/>
        <v>43583730</v>
      </c>
      <c r="Z333" s="179"/>
      <c r="AA333" s="179"/>
      <c r="AB333" s="163"/>
      <c r="AC333" s="458"/>
    </row>
    <row r="334" spans="1:29" ht="20.100000000000001" customHeight="1" x14ac:dyDescent="0.15">
      <c r="A334" s="395"/>
      <c r="B334" s="395"/>
      <c r="C334" s="395"/>
      <c r="D334" s="14"/>
      <c r="E334" s="14"/>
      <c r="F334" s="14"/>
      <c r="G334" s="2" t="s">
        <v>64</v>
      </c>
      <c r="H334" s="743">
        <v>300000</v>
      </c>
      <c r="I334" s="67" t="s">
        <v>7</v>
      </c>
      <c r="J334" s="27">
        <v>12</v>
      </c>
      <c r="K334" s="67"/>
      <c r="L334" s="26"/>
      <c r="M334" s="44" t="s">
        <v>4</v>
      </c>
      <c r="N334" s="483">
        <f t="shared" ref="N334:N342" si="113">SUM(H334*J334)</f>
        <v>3600000</v>
      </c>
      <c r="O334" s="497"/>
      <c r="P334" s="14">
        <f t="shared" ref="P334:P365" si="114">N334-O334</f>
        <v>3600000</v>
      </c>
      <c r="Q334" s="139">
        <f>IF(AA334="국비100%",N334*100%,IF(AA334="시도비100%",N334*0%,IF(AA334="시군구비100%",N334*0%,IF(AA334="국비30%, 시도비70%",N334*30%,IF(AA334="국비30%, 시도비20%, 시군구비50%",N334*30%,IF(AA334="국비50%, 시도비50%",N334*50%,IF(AA334="시도비50%, 시군구비50%",N334*0%,IF(AA334="국비30%, 시도비35%, 시군구비35%",N334*30%))))))))</f>
        <v>1080000</v>
      </c>
      <c r="R334" s="139">
        <f>IF(AA334="국비100%",N334*0%,IF(AA334="시도비100%",N334*100%,IF(AA334="시군구비100%",N334*0%,IF(AA334="국비30%, 시도비70%",N334*70%,IF(AA334="국비30%, 시도비20%, 시군구비50%",N334*20%,IF(AA334="국비50%, 시도비50%",N334*50%,IF(AA334="시도비50%, 시군구비50%",N334*50%,IF(AA334="국비30%, 시도비35%, 시군구비35%",N334*35%))))))))</f>
        <v>720000</v>
      </c>
      <c r="S334" s="139">
        <f>IF(AA334="국비100%",N334*0%,IF(AA334="시도비100%",N334*0%,IF(AA334="시군구비100%",N334*100%,IF(AA334="국비30%, 시도비70%",N334*0%,IF(AA334="국비30%, 시도비20%, 시군구비50%",N334*50%,IF(AA334="국비50%, 시도비50%",N334*0%,IF(AA334="시도비50%, 시군구비50%",N334*50%,IF(AA334="국비30%, 시도비35%, 시군구비35%",N334*35%))))))))</f>
        <v>1800000</v>
      </c>
      <c r="T334" s="139">
        <f t="shared" ref="T334:T365" si="115">IF(AA334="기타보조금",N334*100%,N334*0%)</f>
        <v>0</v>
      </c>
      <c r="U334" s="139">
        <f t="shared" ref="U334:U365" si="116">SUM(Q334:T334)</f>
        <v>3600000</v>
      </c>
      <c r="V334" s="139">
        <f t="shared" ref="V334:V365" si="117">IF(AA334="자부담",N334*100%,N334*0%)</f>
        <v>0</v>
      </c>
      <c r="W334" s="139">
        <f t="shared" ref="W334:W365" si="118">IF(AA334="후원금",N334*100%,N334*0%)</f>
        <v>0</v>
      </c>
      <c r="X334" s="139">
        <f t="shared" ref="X334:X365" si="119">IF(AA334="수익사업",N334*100%,N334*0%)</f>
        <v>0</v>
      </c>
      <c r="Y334" s="162">
        <f t="shared" ref="Y334:Y365" si="120">SUM(U334:X334)</f>
        <v>3600000</v>
      </c>
      <c r="Z334" s="159" t="s">
        <v>82</v>
      </c>
      <c r="AA334" s="178" t="s">
        <v>90</v>
      </c>
      <c r="AB334" s="159" t="s">
        <v>12</v>
      </c>
      <c r="AC334" s="458" t="s">
        <v>664</v>
      </c>
    </row>
    <row r="335" spans="1:29" ht="20.100000000000001" customHeight="1" x14ac:dyDescent="0.15">
      <c r="A335" s="395"/>
      <c r="B335" s="395"/>
      <c r="C335" s="395"/>
      <c r="D335" s="14"/>
      <c r="E335" s="14"/>
      <c r="F335" s="14"/>
      <c r="G335" s="2"/>
      <c r="H335" s="743">
        <v>300000</v>
      </c>
      <c r="I335" s="67" t="s">
        <v>7</v>
      </c>
      <c r="J335" s="27">
        <v>12</v>
      </c>
      <c r="K335" s="67"/>
      <c r="L335" s="26"/>
      <c r="M335" s="44" t="s">
        <v>4</v>
      </c>
      <c r="N335" s="483">
        <f t="shared" si="113"/>
        <v>3600000</v>
      </c>
      <c r="O335" s="497"/>
      <c r="P335" s="14">
        <f t="shared" si="114"/>
        <v>3600000</v>
      </c>
      <c r="Q335" s="139">
        <f>IF(AA335="국비100%",N335*100%,IF(AA335="시도비100%",N335*0%,IF(AA335="시군구비100%",N335*0%,IF(AA335="국비30%, 시도비70%",N335*30%,IF(AA335="국비30%, 시도비20%, 시군구비50%",N335*30%,IF(AA335="국비50%, 시도비50%",N335*50%,IF(AA335="시도비50%, 시군구비50%",N335*0%,IF(AA335="국비30%, 시도비35%, 시군구비35%",N335*30%))))))))</f>
        <v>1080000</v>
      </c>
      <c r="R335" s="139">
        <f>IF(AA335="국비100%",N335*0%,IF(AA335="시도비100%",N335*100%,IF(AA335="시군구비100%",N335*0%,IF(AA335="국비30%, 시도비70%",N335*70%,IF(AA335="국비30%, 시도비20%, 시군구비50%",N335*20%,IF(AA335="국비50%, 시도비50%",N335*50%,IF(AA335="시도비50%, 시군구비50%",N335*50%,IF(AA335="국비30%, 시도비35%, 시군구비35%",N335*35%))))))))</f>
        <v>720000</v>
      </c>
      <c r="S335" s="139">
        <f>IF(AA335="국비100%",N335*0%,IF(AA335="시도비100%",N335*0%,IF(AA335="시군구비100%",N335*100%,IF(AA335="국비30%, 시도비70%",N335*0%,IF(AA335="국비30%, 시도비20%, 시군구비50%",N335*50%,IF(AA335="국비50%, 시도비50%",N335*0%,IF(AA335="시도비50%, 시군구비50%",N335*50%,IF(AA335="국비30%, 시도비35%, 시군구비35%",N335*35%))))))))</f>
        <v>1800000</v>
      </c>
      <c r="T335" s="139">
        <f t="shared" si="115"/>
        <v>0</v>
      </c>
      <c r="U335" s="139">
        <f t="shared" si="116"/>
        <v>3600000</v>
      </c>
      <c r="V335" s="139">
        <f t="shared" si="117"/>
        <v>0</v>
      </c>
      <c r="W335" s="139">
        <f t="shared" si="118"/>
        <v>0</v>
      </c>
      <c r="X335" s="139">
        <f t="shared" si="119"/>
        <v>0</v>
      </c>
      <c r="Y335" s="162">
        <f t="shared" si="120"/>
        <v>3600000</v>
      </c>
      <c r="Z335" s="159" t="s">
        <v>269</v>
      </c>
      <c r="AA335" s="178" t="s">
        <v>90</v>
      </c>
      <c r="AB335" s="159" t="s">
        <v>12</v>
      </c>
      <c r="AC335" s="458" t="s">
        <v>664</v>
      </c>
    </row>
    <row r="336" spans="1:29" ht="20.100000000000001" customHeight="1" x14ac:dyDescent="0.15">
      <c r="A336" s="395"/>
      <c r="B336" s="395"/>
      <c r="C336" s="395"/>
      <c r="D336" s="14"/>
      <c r="E336" s="14"/>
      <c r="F336" s="14"/>
      <c r="G336" s="2"/>
      <c r="H336" s="743">
        <v>300000</v>
      </c>
      <c r="I336" s="26" t="s">
        <v>0</v>
      </c>
      <c r="J336" s="27">
        <v>12</v>
      </c>
      <c r="K336" s="26"/>
      <c r="L336" s="283"/>
      <c r="M336" s="28" t="s">
        <v>1</v>
      </c>
      <c r="N336" s="157">
        <f t="shared" si="113"/>
        <v>3600000</v>
      </c>
      <c r="O336" s="497"/>
      <c r="P336" s="14">
        <f t="shared" si="114"/>
        <v>3600000</v>
      </c>
      <c r="Q336" s="139">
        <f>IF(AA336="국비100%",N336*100%,IF(AA336="시도비100%",N336*0%,IF(AA336="시군구비100%",N336*0%,IF(AA336="국비30%, 시도비70%",N336*30%,IF(AA336="국비30%, 시도비20%, 시군구비50%",N336*30%,IF(AA336="국비50%, 시도비50%",N336*50%,IF(AA336="시도비50%, 시군구비50%",N336*0%,IF(AA336="국비30%, 시도비35%, 시군구비35%",N336*30%))))))))</f>
        <v>1080000</v>
      </c>
      <c r="R336" s="139">
        <f>IF(AA336="국비100%",N336*0%,IF(AA336="시도비100%",N336*100%,IF(AA336="시군구비100%",N336*0%,IF(AA336="국비30%, 시도비70%",N336*70%,IF(AA336="국비30%, 시도비20%, 시군구비50%",N336*20%,IF(AA336="국비50%, 시도비50%",N336*50%,IF(AA336="시도비50%, 시군구비50%",N336*50%,IF(AA336="국비30%, 시도비35%, 시군구비35%",N336*35%))))))))</f>
        <v>2520000</v>
      </c>
      <c r="S336" s="139">
        <f>IF(AA336="국비100%",N336*0%,IF(AA336="시도비100%",N336*0%,IF(AA336="시군구비100%",N336*100%,IF(AA336="국비30%, 시도비70%",N336*0%,IF(AA336="국비30%, 시도비20%, 시군구비50%",N336*50%,IF(AA336="국비50%, 시도비50%",N336*0%,IF(AA336="시도비50%, 시군구비50%",N336*50%,IF(AA336="국비30%, 시도비35%, 시군구비35%",N336*35%))))))))</f>
        <v>0</v>
      </c>
      <c r="T336" s="139">
        <f t="shared" si="115"/>
        <v>0</v>
      </c>
      <c r="U336" s="139">
        <f t="shared" si="116"/>
        <v>3600000</v>
      </c>
      <c r="V336" s="139">
        <f t="shared" si="117"/>
        <v>0</v>
      </c>
      <c r="W336" s="139">
        <f t="shared" si="118"/>
        <v>0</v>
      </c>
      <c r="X336" s="139">
        <f t="shared" si="119"/>
        <v>0</v>
      </c>
      <c r="Y336" s="162">
        <f t="shared" si="120"/>
        <v>3600000</v>
      </c>
      <c r="Z336" s="178" t="s">
        <v>79</v>
      </c>
      <c r="AA336" s="159" t="s">
        <v>49</v>
      </c>
      <c r="AB336" s="159" t="s">
        <v>12</v>
      </c>
      <c r="AC336" s="458" t="s">
        <v>665</v>
      </c>
    </row>
    <row r="337" spans="1:29" ht="20.100000000000001" customHeight="1" x14ac:dyDescent="0.15">
      <c r="A337" s="395"/>
      <c r="B337" s="395"/>
      <c r="C337" s="395"/>
      <c r="D337" s="14"/>
      <c r="E337" s="14"/>
      <c r="F337" s="14"/>
      <c r="G337" s="2"/>
      <c r="H337" s="743">
        <v>198000</v>
      </c>
      <c r="I337" s="26" t="s">
        <v>0</v>
      </c>
      <c r="J337" s="27">
        <v>12</v>
      </c>
      <c r="K337" s="26"/>
      <c r="L337" s="283"/>
      <c r="M337" s="28" t="s">
        <v>1</v>
      </c>
      <c r="N337" s="157">
        <f t="shared" si="113"/>
        <v>2376000</v>
      </c>
      <c r="O337" s="497"/>
      <c r="P337" s="14">
        <f t="shared" si="114"/>
        <v>2376000</v>
      </c>
      <c r="Q337" s="139">
        <f>IF(AA337="국비100%",N337*100%,IF(AA337="시도비100%",N337*0%,IF(AA337="시군구비100%",N337*0%,IF(AA337="국비30%, 시도비70%",N337*30%,IF(AA337="국비30%, 시도비20%, 시군구비50%",N337*30%,IF(AA337="국비50%, 시도비50%",N337*50%,IF(AA337="시도비50%, 시군구비50%",N337*0%,IF(AA337="국비30%, 시도비35%, 시군구비35%",N337*30%))))))))</f>
        <v>712800</v>
      </c>
      <c r="R337" s="139">
        <f>IF(AA337="국비100%",N337*0%,IF(AA337="시도비100%",N337*100%,IF(AA337="시군구비100%",N337*0%,IF(AA337="국비30%, 시도비70%",N337*70%,IF(AA337="국비30%, 시도비20%, 시군구비50%",N337*20%,IF(AA337="국비50%, 시도비50%",N337*50%,IF(AA337="시도비50%, 시군구비50%",N337*50%,IF(AA337="국비30%, 시도비35%, 시군구비35%",N337*35%))))))))</f>
        <v>1663200</v>
      </c>
      <c r="S337" s="139">
        <f>IF(AA337="국비100%",N337*0%,IF(AA337="시도비100%",N337*0%,IF(AA337="시군구비100%",N337*100%,IF(AA337="국비30%, 시도비70%",N337*0%,IF(AA337="국비30%, 시도비20%, 시군구비50%",N337*50%,IF(AA337="국비50%, 시도비50%",N337*0%,IF(AA337="시도비50%, 시군구비50%",N337*50%,IF(AA337="국비30%, 시도비35%, 시군구비35%",N337*35%))))))))</f>
        <v>0</v>
      </c>
      <c r="T337" s="139">
        <f t="shared" si="115"/>
        <v>0</v>
      </c>
      <c r="U337" s="139">
        <f t="shared" si="116"/>
        <v>2376000</v>
      </c>
      <c r="V337" s="139">
        <f t="shared" si="117"/>
        <v>0</v>
      </c>
      <c r="W337" s="139">
        <f t="shared" si="118"/>
        <v>0</v>
      </c>
      <c r="X337" s="139">
        <f t="shared" si="119"/>
        <v>0</v>
      </c>
      <c r="Y337" s="162">
        <f t="shared" si="120"/>
        <v>2376000</v>
      </c>
      <c r="Z337" s="178" t="s">
        <v>105</v>
      </c>
      <c r="AA337" s="159" t="s">
        <v>49</v>
      </c>
      <c r="AB337" s="159" t="s">
        <v>12</v>
      </c>
      <c r="AC337" s="458" t="s">
        <v>665</v>
      </c>
    </row>
    <row r="338" spans="1:29" ht="20.100000000000001" customHeight="1" x14ac:dyDescent="0.15">
      <c r="A338" s="395"/>
      <c r="B338" s="395"/>
      <c r="C338" s="395"/>
      <c r="D338" s="14"/>
      <c r="E338" s="14"/>
      <c r="F338" s="14"/>
      <c r="G338" s="2"/>
      <c r="H338" s="743">
        <v>16820</v>
      </c>
      <c r="I338" s="31" t="s">
        <v>0</v>
      </c>
      <c r="J338" s="372">
        <v>1</v>
      </c>
      <c r="K338" s="32"/>
      <c r="L338" s="26"/>
      <c r="M338" s="28" t="s">
        <v>1</v>
      </c>
      <c r="N338" s="157">
        <f t="shared" si="113"/>
        <v>16820</v>
      </c>
      <c r="O338" s="14"/>
      <c r="P338" s="466">
        <f t="shared" si="114"/>
        <v>16820</v>
      </c>
      <c r="Q338" s="139">
        <f t="shared" ref="Q338:Q344" si="121">IF(AA338="국비100%",N338*100%,IF(AA338="시도비100%",N338*0%,IF(AA338="시군구비100%",N338*0%,IF(AA338="국비30%, 시도비70%",N338*30%,IF(AA338="국비50%, 시도비50%",N338*50%,IF(AA338="시도비50%, 시군구비50%",N338*0%,IF(AA338="국비30%, 시도비35%, 시군구비35%",N338*30%)))))))</f>
        <v>5046</v>
      </c>
      <c r="R338" s="139">
        <f t="shared" ref="R338:R344" si="122">IF(AA338="국비100%",N338*0%,IF(AA338="시도비100%",N338*100%,IF(AA338="시군구비100%",N338*0%,IF(AA338="국비30%, 시도비70%",N338*70%,IF(AA338="국비50%, 시도비50%",N338*50%,IF(AA338="시도비50%, 시군구비50%",N338*50%,IF(AA338="국비30%, 시도비35%, 시군구비35%",N338*35%)))))))</f>
        <v>11774</v>
      </c>
      <c r="S338" s="139">
        <f t="shared" ref="S338:S344" si="123">IF(AA338="국비100%",N338*0%,IF(AA338="시도비100%",N338*0%,IF(AA338="시군구비100%",N338*100%,IF(AA338="국비30%, 시도비70%",N338*0%,IF(AA338="국비50%, 시도비50%",N338*0%,IF(AA338="시도비50%, 시군구비50%",N338*50%,IF(AA338="국비30%, 시도비35%, 시군구비35%",N338*35%)))))))</f>
        <v>0</v>
      </c>
      <c r="T338" s="139">
        <f t="shared" si="115"/>
        <v>0</v>
      </c>
      <c r="U338" s="139">
        <f t="shared" si="116"/>
        <v>16820</v>
      </c>
      <c r="V338" s="139">
        <f t="shared" si="117"/>
        <v>0</v>
      </c>
      <c r="W338" s="139">
        <f t="shared" si="118"/>
        <v>0</v>
      </c>
      <c r="X338" s="139">
        <f t="shared" si="119"/>
        <v>0</v>
      </c>
      <c r="Y338" s="529">
        <f t="shared" si="120"/>
        <v>16820</v>
      </c>
      <c r="Z338" s="159" t="s">
        <v>51</v>
      </c>
      <c r="AA338" s="159" t="s">
        <v>49</v>
      </c>
      <c r="AB338" s="159" t="s">
        <v>12</v>
      </c>
      <c r="AC338" s="458" t="s">
        <v>666</v>
      </c>
    </row>
    <row r="339" spans="1:29" ht="20.100000000000001" customHeight="1" x14ac:dyDescent="0.15">
      <c r="A339" s="395"/>
      <c r="B339" s="395"/>
      <c r="C339" s="395"/>
      <c r="D339" s="14"/>
      <c r="E339" s="14"/>
      <c r="F339" s="14"/>
      <c r="G339" s="2"/>
      <c r="H339" s="111">
        <v>118150</v>
      </c>
      <c r="I339" s="110" t="s">
        <v>0</v>
      </c>
      <c r="J339" s="372">
        <v>1</v>
      </c>
      <c r="K339" s="67"/>
      <c r="L339" s="283"/>
      <c r="M339" s="37" t="s">
        <v>1</v>
      </c>
      <c r="N339" s="141">
        <f t="shared" si="113"/>
        <v>118150</v>
      </c>
      <c r="O339" s="492"/>
      <c r="P339" s="466">
        <f t="shared" si="114"/>
        <v>118150</v>
      </c>
      <c r="Q339" s="139">
        <f t="shared" si="121"/>
        <v>35445</v>
      </c>
      <c r="R339" s="139">
        <f t="shared" si="122"/>
        <v>82705</v>
      </c>
      <c r="S339" s="139">
        <f t="shared" si="123"/>
        <v>0</v>
      </c>
      <c r="T339" s="139">
        <f t="shared" si="115"/>
        <v>0</v>
      </c>
      <c r="U339" s="139">
        <f t="shared" si="116"/>
        <v>118150</v>
      </c>
      <c r="V339" s="139">
        <f t="shared" si="117"/>
        <v>0</v>
      </c>
      <c r="W339" s="139">
        <f t="shared" si="118"/>
        <v>0</v>
      </c>
      <c r="X339" s="139">
        <f t="shared" si="119"/>
        <v>0</v>
      </c>
      <c r="Y339" s="529">
        <f t="shared" si="120"/>
        <v>118150</v>
      </c>
      <c r="Z339" s="159" t="s">
        <v>40</v>
      </c>
      <c r="AA339" s="159" t="s">
        <v>49</v>
      </c>
      <c r="AB339" s="159" t="s">
        <v>12</v>
      </c>
      <c r="AC339" s="458" t="s">
        <v>666</v>
      </c>
    </row>
    <row r="340" spans="1:29" ht="20.100000000000001" customHeight="1" x14ac:dyDescent="0.15">
      <c r="A340" s="395"/>
      <c r="B340" s="395"/>
      <c r="C340" s="395"/>
      <c r="D340" s="14"/>
      <c r="E340" s="14"/>
      <c r="F340" s="14"/>
      <c r="G340" s="2"/>
      <c r="H340" s="111">
        <v>280550</v>
      </c>
      <c r="I340" s="110" t="s">
        <v>0</v>
      </c>
      <c r="J340" s="372">
        <v>2</v>
      </c>
      <c r="K340" s="67"/>
      <c r="L340" s="283"/>
      <c r="M340" s="37" t="s">
        <v>1</v>
      </c>
      <c r="N340" s="336">
        <f t="shared" si="113"/>
        <v>561100</v>
      </c>
      <c r="O340" s="492"/>
      <c r="P340" s="466">
        <f t="shared" si="114"/>
        <v>561100</v>
      </c>
      <c r="Q340" s="139">
        <f t="shared" si="121"/>
        <v>168330</v>
      </c>
      <c r="R340" s="139">
        <f t="shared" si="122"/>
        <v>392770</v>
      </c>
      <c r="S340" s="139">
        <f t="shared" si="123"/>
        <v>0</v>
      </c>
      <c r="T340" s="139">
        <f t="shared" si="115"/>
        <v>0</v>
      </c>
      <c r="U340" s="139">
        <f t="shared" si="116"/>
        <v>561100</v>
      </c>
      <c r="V340" s="139">
        <f t="shared" si="117"/>
        <v>0</v>
      </c>
      <c r="W340" s="139">
        <f t="shared" si="118"/>
        <v>0</v>
      </c>
      <c r="X340" s="139">
        <f t="shared" si="119"/>
        <v>0</v>
      </c>
      <c r="Y340" s="529">
        <f t="shared" si="120"/>
        <v>561100</v>
      </c>
      <c r="Z340" s="159" t="s">
        <v>52</v>
      </c>
      <c r="AA340" s="159" t="s">
        <v>49</v>
      </c>
      <c r="AB340" s="159" t="s">
        <v>12</v>
      </c>
      <c r="AC340" s="458" t="s">
        <v>666</v>
      </c>
    </row>
    <row r="341" spans="1:29" ht="20.100000000000001" customHeight="1" x14ac:dyDescent="0.15">
      <c r="A341" s="395"/>
      <c r="B341" s="395"/>
      <c r="C341" s="395"/>
      <c r="D341" s="14"/>
      <c r="E341" s="14"/>
      <c r="F341" s="14"/>
      <c r="G341" s="2"/>
      <c r="H341" s="111">
        <v>100730</v>
      </c>
      <c r="I341" s="110" t="s">
        <v>0</v>
      </c>
      <c r="J341" s="372">
        <v>1</v>
      </c>
      <c r="K341" s="67"/>
      <c r="L341" s="283"/>
      <c r="M341" s="37" t="s">
        <v>1</v>
      </c>
      <c r="N341" s="141">
        <f t="shared" si="113"/>
        <v>100730</v>
      </c>
      <c r="O341" s="492"/>
      <c r="P341" s="466">
        <f t="shared" si="114"/>
        <v>100730</v>
      </c>
      <c r="Q341" s="139">
        <f t="shared" si="121"/>
        <v>30219</v>
      </c>
      <c r="R341" s="139">
        <f t="shared" si="122"/>
        <v>70511</v>
      </c>
      <c r="S341" s="139">
        <f t="shared" si="123"/>
        <v>0</v>
      </c>
      <c r="T341" s="139">
        <f t="shared" si="115"/>
        <v>0</v>
      </c>
      <c r="U341" s="139">
        <f t="shared" si="116"/>
        <v>100730</v>
      </c>
      <c r="V341" s="139">
        <f t="shared" si="117"/>
        <v>0</v>
      </c>
      <c r="W341" s="139">
        <f t="shared" si="118"/>
        <v>0</v>
      </c>
      <c r="X341" s="139">
        <f t="shared" si="119"/>
        <v>0</v>
      </c>
      <c r="Y341" s="529">
        <f t="shared" si="120"/>
        <v>100730</v>
      </c>
      <c r="Z341" s="159" t="s">
        <v>53</v>
      </c>
      <c r="AA341" s="159" t="s">
        <v>49</v>
      </c>
      <c r="AB341" s="159" t="s">
        <v>12</v>
      </c>
      <c r="AC341" s="458" t="s">
        <v>666</v>
      </c>
    </row>
    <row r="342" spans="1:29" ht="20.100000000000001" customHeight="1" x14ac:dyDescent="0.15">
      <c r="A342" s="395"/>
      <c r="B342" s="395"/>
      <c r="C342" s="395"/>
      <c r="D342" s="14"/>
      <c r="E342" s="14"/>
      <c r="F342" s="14"/>
      <c r="G342" s="2"/>
      <c r="H342" s="111">
        <v>142120</v>
      </c>
      <c r="I342" s="110" t="s">
        <v>0</v>
      </c>
      <c r="J342" s="372">
        <v>1</v>
      </c>
      <c r="K342" s="67"/>
      <c r="L342" s="283"/>
      <c r="M342" s="37" t="s">
        <v>1</v>
      </c>
      <c r="N342" s="336">
        <f t="shared" si="113"/>
        <v>142120</v>
      </c>
      <c r="O342" s="492"/>
      <c r="P342" s="466">
        <f t="shared" si="114"/>
        <v>142120</v>
      </c>
      <c r="Q342" s="139">
        <f t="shared" si="121"/>
        <v>42636</v>
      </c>
      <c r="R342" s="139">
        <f t="shared" si="122"/>
        <v>99484</v>
      </c>
      <c r="S342" s="139">
        <f t="shared" si="123"/>
        <v>0</v>
      </c>
      <c r="T342" s="139">
        <f t="shared" si="115"/>
        <v>0</v>
      </c>
      <c r="U342" s="139">
        <f t="shared" si="116"/>
        <v>142120</v>
      </c>
      <c r="V342" s="139">
        <f t="shared" si="117"/>
        <v>0</v>
      </c>
      <c r="W342" s="139">
        <f t="shared" si="118"/>
        <v>0</v>
      </c>
      <c r="X342" s="139">
        <f t="shared" si="119"/>
        <v>0</v>
      </c>
      <c r="Y342" s="529">
        <f t="shared" si="120"/>
        <v>142120</v>
      </c>
      <c r="Z342" s="159" t="s">
        <v>50</v>
      </c>
      <c r="AA342" s="159" t="s">
        <v>49</v>
      </c>
      <c r="AB342" s="159" t="s">
        <v>12</v>
      </c>
      <c r="AC342" s="458" t="s">
        <v>666</v>
      </c>
    </row>
    <row r="343" spans="1:29" ht="20.100000000000001" customHeight="1" x14ac:dyDescent="0.15">
      <c r="A343" s="395"/>
      <c r="B343" s="395"/>
      <c r="C343" s="395"/>
      <c r="D343" s="14"/>
      <c r="E343" s="14"/>
      <c r="F343" s="14"/>
      <c r="G343" s="2"/>
      <c r="H343" s="743">
        <v>220833.3</v>
      </c>
      <c r="I343" s="26" t="s">
        <v>0</v>
      </c>
      <c r="J343" s="27">
        <v>12</v>
      </c>
      <c r="K343" s="26"/>
      <c r="L343" s="283"/>
      <c r="M343" s="28" t="s">
        <v>1</v>
      </c>
      <c r="N343" s="157">
        <f>ROUNDUP(H343*J343, -1)</f>
        <v>2650000</v>
      </c>
      <c r="O343" s="267"/>
      <c r="P343" s="466">
        <f t="shared" si="114"/>
        <v>2650000</v>
      </c>
      <c r="Q343" s="139">
        <f t="shared" si="121"/>
        <v>795000</v>
      </c>
      <c r="R343" s="139">
        <f t="shared" si="122"/>
        <v>1854999.9999999998</v>
      </c>
      <c r="S343" s="139">
        <f t="shared" si="123"/>
        <v>0</v>
      </c>
      <c r="T343" s="139">
        <f t="shared" si="115"/>
        <v>0</v>
      </c>
      <c r="U343" s="139">
        <f t="shared" si="116"/>
        <v>2650000</v>
      </c>
      <c r="V343" s="139">
        <f t="shared" si="117"/>
        <v>0</v>
      </c>
      <c r="W343" s="139">
        <f t="shared" si="118"/>
        <v>0</v>
      </c>
      <c r="X343" s="139">
        <f t="shared" si="119"/>
        <v>0</v>
      </c>
      <c r="Y343" s="162">
        <f t="shared" si="120"/>
        <v>2650000</v>
      </c>
      <c r="Z343" s="159" t="s">
        <v>76</v>
      </c>
      <c r="AA343" s="159" t="s">
        <v>49</v>
      </c>
      <c r="AB343" s="159" t="s">
        <v>12</v>
      </c>
      <c r="AC343" s="458" t="s">
        <v>76</v>
      </c>
    </row>
    <row r="344" spans="1:29" ht="20.100000000000001" customHeight="1" x14ac:dyDescent="0.15">
      <c r="A344" s="395"/>
      <c r="B344" s="395"/>
      <c r="C344" s="395"/>
      <c r="D344" s="14"/>
      <c r="E344" s="14"/>
      <c r="F344" s="14"/>
      <c r="G344" s="2"/>
      <c r="H344" s="111">
        <v>200000</v>
      </c>
      <c r="I344" s="110" t="s">
        <v>7</v>
      </c>
      <c r="J344" s="536">
        <v>1</v>
      </c>
      <c r="K344" s="110"/>
      <c r="L344" s="123"/>
      <c r="M344" s="37" t="s">
        <v>4</v>
      </c>
      <c r="N344" s="483">
        <f t="shared" ref="N344:N352" si="124">SUM(H344*J344)</f>
        <v>200000</v>
      </c>
      <c r="O344" s="483"/>
      <c r="P344" s="466">
        <f t="shared" si="114"/>
        <v>200000</v>
      </c>
      <c r="Q344" s="139">
        <f t="shared" si="121"/>
        <v>60000</v>
      </c>
      <c r="R344" s="139">
        <f t="shared" si="122"/>
        <v>70000</v>
      </c>
      <c r="S344" s="139">
        <f t="shared" si="123"/>
        <v>70000</v>
      </c>
      <c r="T344" s="139">
        <f t="shared" si="115"/>
        <v>0</v>
      </c>
      <c r="U344" s="139">
        <f t="shared" si="116"/>
        <v>200000</v>
      </c>
      <c r="V344" s="139">
        <f t="shared" si="117"/>
        <v>0</v>
      </c>
      <c r="W344" s="139">
        <f t="shared" si="118"/>
        <v>0</v>
      </c>
      <c r="X344" s="139">
        <f t="shared" si="119"/>
        <v>0</v>
      </c>
      <c r="Y344" s="101">
        <f t="shared" si="120"/>
        <v>200000</v>
      </c>
      <c r="Z344" s="178" t="s">
        <v>55</v>
      </c>
      <c r="AA344" s="178" t="s">
        <v>57</v>
      </c>
      <c r="AB344" s="178" t="s">
        <v>13</v>
      </c>
      <c r="AC344" s="458" t="s">
        <v>55</v>
      </c>
    </row>
    <row r="345" spans="1:29" ht="20.100000000000001" customHeight="1" x14ac:dyDescent="0.15">
      <c r="A345" s="395"/>
      <c r="B345" s="395"/>
      <c r="C345" s="395"/>
      <c r="D345" s="14"/>
      <c r="E345" s="14"/>
      <c r="F345" s="14"/>
      <c r="G345" s="2" t="s">
        <v>28</v>
      </c>
      <c r="H345" s="743">
        <v>150000</v>
      </c>
      <c r="I345" s="67" t="s">
        <v>0</v>
      </c>
      <c r="J345" s="372">
        <v>4</v>
      </c>
      <c r="K345" s="67"/>
      <c r="L345" s="283"/>
      <c r="M345" s="28" t="s">
        <v>1</v>
      </c>
      <c r="N345" s="157">
        <f t="shared" si="124"/>
        <v>600000</v>
      </c>
      <c r="O345" s="14"/>
      <c r="P345" s="14">
        <f t="shared" si="114"/>
        <v>600000</v>
      </c>
      <c r="Q345" s="139">
        <f t="shared" ref="Q345:Q350" si="125">IF(AA345="국비100%",N345*100%,IF(AA345="시도비100%",N345*0%,IF(AA345="시군구비100%",N345*0%,IF(AA345="국비30%, 시도비70%",N345*30%,IF(AA345="국비30%, 시도비20%, 시군구비50%",N345*30%,IF(AA345="국비50%, 시도비50%",N345*50%,IF(AA345="시도비50%, 시군구비50%",N345*0%,IF(AA345="국비30%, 시도비35%, 시군구비35%",N345*30%))))))))</f>
        <v>180000</v>
      </c>
      <c r="R345" s="139">
        <f t="shared" ref="R345:R350" si="126">IF(AA345="국비100%",N345*0%,IF(AA345="시도비100%",N345*100%,IF(AA345="시군구비100%",N345*0%,IF(AA345="국비30%, 시도비70%",N345*70%,IF(AA345="국비30%, 시도비20%, 시군구비50%",N345*20%,IF(AA345="국비50%, 시도비50%",N345*50%,IF(AA345="시도비50%, 시군구비50%",N345*50%,IF(AA345="국비30%, 시도비35%, 시군구비35%",N345*35%))))))))</f>
        <v>120000</v>
      </c>
      <c r="S345" s="139">
        <f t="shared" ref="S345:S350" si="127">IF(AA345="국비100%",N345*0%,IF(AA345="시도비100%",N345*0%,IF(AA345="시군구비100%",N345*100%,IF(AA345="국비30%, 시도비70%",N345*0%,IF(AA345="국비30%, 시도비20%, 시군구비50%",N345*50%,IF(AA345="국비50%, 시도비50%",N345*0%,IF(AA345="시도비50%, 시군구비50%",N345*50%,IF(AA345="국비30%, 시도비35%, 시군구비35%",N345*35%))))))))</f>
        <v>300000</v>
      </c>
      <c r="T345" s="139">
        <f t="shared" si="115"/>
        <v>0</v>
      </c>
      <c r="U345" s="139">
        <f t="shared" si="116"/>
        <v>600000</v>
      </c>
      <c r="V345" s="139">
        <f t="shared" si="117"/>
        <v>0</v>
      </c>
      <c r="W345" s="139">
        <f t="shared" si="118"/>
        <v>0</v>
      </c>
      <c r="X345" s="139">
        <f t="shared" si="119"/>
        <v>0</v>
      </c>
      <c r="Y345" s="162">
        <f t="shared" si="120"/>
        <v>600000</v>
      </c>
      <c r="Z345" s="159" t="s">
        <v>82</v>
      </c>
      <c r="AA345" s="178" t="s">
        <v>90</v>
      </c>
      <c r="AB345" s="159" t="s">
        <v>12</v>
      </c>
      <c r="AC345" s="458" t="s">
        <v>664</v>
      </c>
    </row>
    <row r="346" spans="1:29" ht="20.100000000000001" customHeight="1" x14ac:dyDescent="0.15">
      <c r="A346" s="395"/>
      <c r="B346" s="395"/>
      <c r="C346" s="395"/>
      <c r="D346" s="14"/>
      <c r="E346" s="14"/>
      <c r="F346" s="14"/>
      <c r="G346" s="2" t="s">
        <v>29</v>
      </c>
      <c r="H346" s="743">
        <v>100000</v>
      </c>
      <c r="I346" s="67" t="s">
        <v>0</v>
      </c>
      <c r="J346" s="27">
        <v>12</v>
      </c>
      <c r="K346" s="67"/>
      <c r="L346" s="283"/>
      <c r="M346" s="28" t="s">
        <v>1</v>
      </c>
      <c r="N346" s="157">
        <f t="shared" si="124"/>
        <v>1200000</v>
      </c>
      <c r="O346" s="14"/>
      <c r="P346" s="14">
        <f t="shared" si="114"/>
        <v>1200000</v>
      </c>
      <c r="Q346" s="139">
        <f t="shared" si="125"/>
        <v>360000</v>
      </c>
      <c r="R346" s="139">
        <f t="shared" si="126"/>
        <v>240000</v>
      </c>
      <c r="S346" s="139">
        <f t="shared" si="127"/>
        <v>600000</v>
      </c>
      <c r="T346" s="139">
        <f t="shared" si="115"/>
        <v>0</v>
      </c>
      <c r="U346" s="139">
        <f t="shared" si="116"/>
        <v>1200000</v>
      </c>
      <c r="V346" s="139">
        <f t="shared" si="117"/>
        <v>0</v>
      </c>
      <c r="W346" s="139">
        <f t="shared" si="118"/>
        <v>0</v>
      </c>
      <c r="X346" s="139">
        <f t="shared" si="119"/>
        <v>0</v>
      </c>
      <c r="Y346" s="162">
        <f t="shared" si="120"/>
        <v>1200000</v>
      </c>
      <c r="Z346" s="159" t="s">
        <v>82</v>
      </c>
      <c r="AA346" s="178" t="s">
        <v>90</v>
      </c>
      <c r="AB346" s="159" t="s">
        <v>12</v>
      </c>
      <c r="AC346" s="458" t="s">
        <v>664</v>
      </c>
    </row>
    <row r="347" spans="1:29" ht="20.100000000000001" customHeight="1" x14ac:dyDescent="0.15">
      <c r="A347" s="395"/>
      <c r="B347" s="395"/>
      <c r="C347" s="395"/>
      <c r="D347" s="14"/>
      <c r="E347" s="14"/>
      <c r="F347" s="14"/>
      <c r="G347" s="2" t="s">
        <v>31</v>
      </c>
      <c r="H347" s="743">
        <v>242000</v>
      </c>
      <c r="I347" s="67" t="s">
        <v>7</v>
      </c>
      <c r="J347" s="27">
        <v>12</v>
      </c>
      <c r="K347" s="67"/>
      <c r="L347" s="26"/>
      <c r="M347" s="44" t="s">
        <v>4</v>
      </c>
      <c r="N347" s="483">
        <f t="shared" si="124"/>
        <v>2904000</v>
      </c>
      <c r="O347" s="497"/>
      <c r="P347" s="14">
        <f t="shared" si="114"/>
        <v>2904000</v>
      </c>
      <c r="Q347" s="139">
        <f t="shared" si="125"/>
        <v>871200</v>
      </c>
      <c r="R347" s="139">
        <f t="shared" si="126"/>
        <v>2032799.9999999998</v>
      </c>
      <c r="S347" s="139">
        <f t="shared" si="127"/>
        <v>0</v>
      </c>
      <c r="T347" s="139">
        <f t="shared" si="115"/>
        <v>0</v>
      </c>
      <c r="U347" s="139">
        <f t="shared" si="116"/>
        <v>2904000</v>
      </c>
      <c r="V347" s="139">
        <f t="shared" si="117"/>
        <v>0</v>
      </c>
      <c r="W347" s="139">
        <f t="shared" si="118"/>
        <v>0</v>
      </c>
      <c r="X347" s="139">
        <f t="shared" si="119"/>
        <v>0</v>
      </c>
      <c r="Y347" s="162">
        <f t="shared" si="120"/>
        <v>2904000</v>
      </c>
      <c r="Z347" s="178" t="s">
        <v>105</v>
      </c>
      <c r="AA347" s="159" t="s">
        <v>49</v>
      </c>
      <c r="AB347" s="159" t="s">
        <v>12</v>
      </c>
      <c r="AC347" s="458" t="s">
        <v>665</v>
      </c>
    </row>
    <row r="348" spans="1:29" ht="20.100000000000001" customHeight="1" x14ac:dyDescent="0.15">
      <c r="A348" s="395"/>
      <c r="B348" s="395"/>
      <c r="C348" s="395"/>
      <c r="D348" s="14"/>
      <c r="E348" s="14"/>
      <c r="F348" s="14"/>
      <c r="G348" s="2" t="s">
        <v>30</v>
      </c>
      <c r="H348" s="743">
        <v>126500</v>
      </c>
      <c r="I348" s="67" t="s">
        <v>7</v>
      </c>
      <c r="J348" s="27">
        <v>12</v>
      </c>
      <c r="K348" s="67"/>
      <c r="L348" s="26"/>
      <c r="M348" s="44" t="s">
        <v>4</v>
      </c>
      <c r="N348" s="483">
        <f t="shared" si="124"/>
        <v>1518000</v>
      </c>
      <c r="O348" s="497"/>
      <c r="P348" s="14">
        <f t="shared" si="114"/>
        <v>1518000</v>
      </c>
      <c r="Q348" s="139">
        <f t="shared" si="125"/>
        <v>455400</v>
      </c>
      <c r="R348" s="139">
        <f t="shared" si="126"/>
        <v>303600</v>
      </c>
      <c r="S348" s="139">
        <f t="shared" si="127"/>
        <v>759000</v>
      </c>
      <c r="T348" s="139">
        <f t="shared" si="115"/>
        <v>0</v>
      </c>
      <c r="U348" s="139">
        <f t="shared" si="116"/>
        <v>1518000</v>
      </c>
      <c r="V348" s="139">
        <f t="shared" si="117"/>
        <v>0</v>
      </c>
      <c r="W348" s="139">
        <f t="shared" si="118"/>
        <v>0</v>
      </c>
      <c r="X348" s="139">
        <f t="shared" si="119"/>
        <v>0</v>
      </c>
      <c r="Y348" s="162">
        <f t="shared" si="120"/>
        <v>1518000</v>
      </c>
      <c r="Z348" s="159" t="s">
        <v>269</v>
      </c>
      <c r="AA348" s="178" t="s">
        <v>90</v>
      </c>
      <c r="AB348" s="159" t="s">
        <v>12</v>
      </c>
      <c r="AC348" s="458" t="s">
        <v>664</v>
      </c>
    </row>
    <row r="349" spans="1:29" ht="20.100000000000001" customHeight="1" x14ac:dyDescent="0.15">
      <c r="A349" s="395"/>
      <c r="B349" s="395"/>
      <c r="C349" s="395"/>
      <c r="D349" s="14"/>
      <c r="E349" s="14"/>
      <c r="F349" s="14"/>
      <c r="G349" s="2" t="s">
        <v>279</v>
      </c>
      <c r="H349" s="743">
        <v>71500</v>
      </c>
      <c r="I349" s="67" t="s">
        <v>0</v>
      </c>
      <c r="J349" s="27">
        <v>12</v>
      </c>
      <c r="K349" s="67"/>
      <c r="L349" s="283"/>
      <c r="M349" s="28" t="s">
        <v>1</v>
      </c>
      <c r="N349" s="157">
        <f t="shared" si="124"/>
        <v>858000</v>
      </c>
      <c r="O349" s="14"/>
      <c r="P349" s="14">
        <f t="shared" si="114"/>
        <v>858000</v>
      </c>
      <c r="Q349" s="139">
        <f t="shared" si="125"/>
        <v>257400</v>
      </c>
      <c r="R349" s="139">
        <f t="shared" si="126"/>
        <v>171600</v>
      </c>
      <c r="S349" s="139">
        <f t="shared" si="127"/>
        <v>429000</v>
      </c>
      <c r="T349" s="139">
        <f t="shared" si="115"/>
        <v>0</v>
      </c>
      <c r="U349" s="139">
        <f t="shared" si="116"/>
        <v>858000</v>
      </c>
      <c r="V349" s="139">
        <f t="shared" si="117"/>
        <v>0</v>
      </c>
      <c r="W349" s="139">
        <f t="shared" si="118"/>
        <v>0</v>
      </c>
      <c r="X349" s="139">
        <f t="shared" si="119"/>
        <v>0</v>
      </c>
      <c r="Y349" s="162">
        <f t="shared" si="120"/>
        <v>858000</v>
      </c>
      <c r="Z349" s="159" t="s">
        <v>269</v>
      </c>
      <c r="AA349" s="178" t="s">
        <v>90</v>
      </c>
      <c r="AB349" s="159" t="s">
        <v>12</v>
      </c>
      <c r="AC349" s="458" t="s">
        <v>664</v>
      </c>
    </row>
    <row r="350" spans="1:29" s="134" customFormat="1" ht="20.100000000000001" customHeight="1" x14ac:dyDescent="0.15">
      <c r="A350" s="395"/>
      <c r="B350" s="395"/>
      <c r="C350" s="395"/>
      <c r="D350" s="14"/>
      <c r="E350" s="14"/>
      <c r="F350" s="14"/>
      <c r="G350" s="2" t="s">
        <v>111</v>
      </c>
      <c r="H350" s="743">
        <v>209000</v>
      </c>
      <c r="I350" s="67" t="s">
        <v>7</v>
      </c>
      <c r="J350" s="27">
        <v>12</v>
      </c>
      <c r="K350" s="67"/>
      <c r="L350" s="26"/>
      <c r="M350" s="44" t="s">
        <v>4</v>
      </c>
      <c r="N350" s="483">
        <f t="shared" si="124"/>
        <v>2508000</v>
      </c>
      <c r="O350" s="497"/>
      <c r="P350" s="14">
        <f t="shared" si="114"/>
        <v>2508000</v>
      </c>
      <c r="Q350" s="139">
        <f t="shared" si="125"/>
        <v>752400</v>
      </c>
      <c r="R350" s="139">
        <f t="shared" si="126"/>
        <v>501600</v>
      </c>
      <c r="S350" s="139">
        <f t="shared" si="127"/>
        <v>1254000</v>
      </c>
      <c r="T350" s="139">
        <f t="shared" si="115"/>
        <v>0</v>
      </c>
      <c r="U350" s="139">
        <f t="shared" si="116"/>
        <v>2508000</v>
      </c>
      <c r="V350" s="139">
        <f t="shared" si="117"/>
        <v>0</v>
      </c>
      <c r="W350" s="139">
        <f t="shared" si="118"/>
        <v>0</v>
      </c>
      <c r="X350" s="139">
        <f t="shared" si="119"/>
        <v>0</v>
      </c>
      <c r="Y350" s="162">
        <f t="shared" si="120"/>
        <v>2508000</v>
      </c>
      <c r="Z350" s="159" t="s">
        <v>269</v>
      </c>
      <c r="AA350" s="178" t="s">
        <v>90</v>
      </c>
      <c r="AB350" s="159" t="s">
        <v>12</v>
      </c>
      <c r="AC350" s="458" t="s">
        <v>664</v>
      </c>
    </row>
    <row r="351" spans="1:29" s="134" customFormat="1" ht="20.100000000000001" customHeight="1" x14ac:dyDescent="0.15">
      <c r="A351" s="395"/>
      <c r="B351" s="395"/>
      <c r="C351" s="395"/>
      <c r="D351" s="14"/>
      <c r="E351" s="14"/>
      <c r="F351" s="14"/>
      <c r="G351" s="2" t="s">
        <v>280</v>
      </c>
      <c r="H351" s="111">
        <v>77000</v>
      </c>
      <c r="I351" s="110" t="s">
        <v>7</v>
      </c>
      <c r="J351" s="122">
        <v>12</v>
      </c>
      <c r="K351" s="110"/>
      <c r="L351" s="123"/>
      <c r="M351" s="37" t="s">
        <v>4</v>
      </c>
      <c r="N351" s="483">
        <f t="shared" si="124"/>
        <v>924000</v>
      </c>
      <c r="O351" s="483"/>
      <c r="P351" s="466">
        <f t="shared" si="114"/>
        <v>924000</v>
      </c>
      <c r="Q351" s="139">
        <f>IF(AA351="국비100%",N351*100%,IF(AA351="시도비100%",N351*0%,IF(AA351="시군구비100%",N351*0%,IF(AA351="국비30%, 시도비70%",N351*30%,IF(AA351="국비50%, 시도비50%",N351*50%,IF(AA351="시도비50%, 시군구비50%",N351*0%,IF(AA351="국비30%, 시도비35%, 시군구비35%",N351*30%)))))))</f>
        <v>277200</v>
      </c>
      <c r="R351" s="139">
        <f>IF(AA351="국비100%",N351*0%,IF(AA351="시도비100%",N351*100%,IF(AA351="시군구비100%",N351*0%,IF(AA351="국비30%, 시도비70%",N351*70%,IF(AA351="국비50%, 시도비50%",N351*50%,IF(AA351="시도비50%, 시군구비50%",N351*50%,IF(AA351="국비30%, 시도비35%, 시군구비35%",N351*35%)))))))</f>
        <v>323400</v>
      </c>
      <c r="S351" s="139">
        <f>IF(AA351="국비100%",N351*0%,IF(AA351="시도비100%",N351*0%,IF(AA351="시군구비100%",N351*100%,IF(AA351="국비30%, 시도비70%",N351*0%,IF(AA351="국비50%, 시도비50%",N351*0%,IF(AA351="시도비50%, 시군구비50%",N351*50%,IF(AA351="국비30%, 시도비35%, 시군구비35%",N351*35%)))))))</f>
        <v>323400</v>
      </c>
      <c r="T351" s="139">
        <f t="shared" si="115"/>
        <v>0</v>
      </c>
      <c r="U351" s="139">
        <f t="shared" si="116"/>
        <v>924000</v>
      </c>
      <c r="V351" s="139">
        <f t="shared" si="117"/>
        <v>0</v>
      </c>
      <c r="W351" s="139">
        <f t="shared" si="118"/>
        <v>0</v>
      </c>
      <c r="X351" s="139">
        <f t="shared" si="119"/>
        <v>0</v>
      </c>
      <c r="Y351" s="101">
        <f t="shared" si="120"/>
        <v>924000</v>
      </c>
      <c r="Z351" s="178" t="s">
        <v>55</v>
      </c>
      <c r="AA351" s="178" t="s">
        <v>57</v>
      </c>
      <c r="AB351" s="178" t="s">
        <v>13</v>
      </c>
      <c r="AC351" s="458" t="s">
        <v>55</v>
      </c>
    </row>
    <row r="352" spans="1:29" s="134" customFormat="1" ht="20.100000000000001" customHeight="1" x14ac:dyDescent="0.15">
      <c r="A352" s="395"/>
      <c r="B352" s="395"/>
      <c r="C352" s="395"/>
      <c r="D352" s="14"/>
      <c r="E352" s="14"/>
      <c r="F352" s="14"/>
      <c r="G352" s="2" t="s">
        <v>350</v>
      </c>
      <c r="H352" s="111">
        <v>100980</v>
      </c>
      <c r="I352" s="110" t="s">
        <v>7</v>
      </c>
      <c r="J352" s="122">
        <v>12</v>
      </c>
      <c r="K352" s="110"/>
      <c r="L352" s="123"/>
      <c r="M352" s="37" t="s">
        <v>4</v>
      </c>
      <c r="N352" s="483">
        <f t="shared" si="124"/>
        <v>1211760</v>
      </c>
      <c r="O352" s="483"/>
      <c r="P352" s="466">
        <f t="shared" si="114"/>
        <v>1211760</v>
      </c>
      <c r="Q352" s="139">
        <f>IF(AA352="국비100%",N352*100%,IF(AA352="시도비100%",N352*0%,IF(AA352="시군구비100%",N352*0%,IF(AA352="국비30%, 시도비70%",N352*30%,IF(AA352="국비50%, 시도비50%",N352*50%,IF(AA352="시도비50%, 시군구비50%",N352*0%,IF(AA352="국비30%, 시도비35%, 시군구비35%",N352*30%)))))))</f>
        <v>363528</v>
      </c>
      <c r="R352" s="139">
        <f>IF(AA352="국비100%",N352*0%,IF(AA352="시도비100%",N352*100%,IF(AA352="시군구비100%",N352*0%,IF(AA352="국비30%, 시도비70%",N352*70%,IF(AA352="국비50%, 시도비50%",N352*50%,IF(AA352="시도비50%, 시군구비50%",N352*50%,IF(AA352="국비30%, 시도비35%, 시군구비35%",N352*35%)))))))</f>
        <v>424116</v>
      </c>
      <c r="S352" s="139">
        <f>IF(AA352="국비100%",N352*0%,IF(AA352="시도비100%",N352*0%,IF(AA352="시군구비100%",N352*100%,IF(AA352="국비30%, 시도비70%",N352*0%,IF(AA352="국비50%, 시도비50%",N352*0%,IF(AA352="시도비50%, 시군구비50%",N352*50%,IF(AA352="국비30%, 시도비35%, 시군구비35%",N352*35%)))))))</f>
        <v>424116</v>
      </c>
      <c r="T352" s="139">
        <f t="shared" si="115"/>
        <v>0</v>
      </c>
      <c r="U352" s="139">
        <f t="shared" si="116"/>
        <v>1211760</v>
      </c>
      <c r="V352" s="139">
        <f t="shared" si="117"/>
        <v>0</v>
      </c>
      <c r="W352" s="139">
        <f t="shared" si="118"/>
        <v>0</v>
      </c>
      <c r="X352" s="139">
        <f t="shared" si="119"/>
        <v>0</v>
      </c>
      <c r="Y352" s="101">
        <f t="shared" si="120"/>
        <v>1211760</v>
      </c>
      <c r="Z352" s="178" t="s">
        <v>55</v>
      </c>
      <c r="AA352" s="178" t="s">
        <v>57</v>
      </c>
      <c r="AB352" s="178" t="s">
        <v>13</v>
      </c>
      <c r="AC352" s="458" t="s">
        <v>55</v>
      </c>
    </row>
    <row r="353" spans="1:29" s="134" customFormat="1" ht="20.100000000000001" customHeight="1" x14ac:dyDescent="0.15">
      <c r="A353" s="392"/>
      <c r="B353" s="392"/>
      <c r="C353" s="392"/>
      <c r="D353" s="15"/>
      <c r="E353" s="15"/>
      <c r="F353" s="15"/>
      <c r="G353" s="4" t="s">
        <v>71</v>
      </c>
      <c r="H353" s="744">
        <v>89033.3</v>
      </c>
      <c r="I353" s="73" t="s">
        <v>7</v>
      </c>
      <c r="J353" s="108">
        <v>12</v>
      </c>
      <c r="K353" s="73"/>
      <c r="L353" s="29"/>
      <c r="M353" s="65" t="s">
        <v>4</v>
      </c>
      <c r="N353" s="754">
        <f>ROUNDUP(H353*J353, -1)</f>
        <v>1068400</v>
      </c>
      <c r="O353" s="755"/>
      <c r="P353" s="15">
        <f t="shared" si="114"/>
        <v>1068400</v>
      </c>
      <c r="Q353" s="148">
        <f>IF(AA353="국비100%",N353*100%,IF(AA353="시도비100%",N353*0%,IF(AA353="시군구비100%",N353*0%,IF(AA353="국비30%, 시도비70%",N353*30%,IF(AA353="국비30%, 시도비20%, 시군구비50%",N353*30%,IF(AA353="국비50%, 시도비50%",N353*50%,IF(AA353="시도비50%, 시군구비50%",N353*0%,IF(AA353="국비30%, 시도비35%, 시군구비35%",N353*30%))))))))</f>
        <v>320520</v>
      </c>
      <c r="R353" s="148">
        <f>IF(AA353="국비100%",N353*0%,IF(AA353="시도비100%",N353*100%,IF(AA353="시군구비100%",N353*0%,IF(AA353="국비30%, 시도비70%",N353*70%,IF(AA353="국비30%, 시도비20%, 시군구비50%",N353*20%,IF(AA353="국비50%, 시도비50%",N353*50%,IF(AA353="시도비50%, 시군구비50%",N353*50%,IF(AA353="국비30%, 시도비35%, 시군구비35%",N353*35%))))))))</f>
        <v>213680</v>
      </c>
      <c r="S353" s="148">
        <f>IF(AA353="국비100%",N353*0%,IF(AA353="시도비100%",N353*0%,IF(AA353="시군구비100%",N353*100%,IF(AA353="국비30%, 시도비70%",N353*0%,IF(AA353="국비30%, 시도비20%, 시군구비50%",N353*50%,IF(AA353="국비50%, 시도비50%",N353*0%,IF(AA353="시도비50%, 시군구비50%",N353*50%,IF(AA353="국비30%, 시도비35%, 시군구비35%",N353*35%))))))))</f>
        <v>534200</v>
      </c>
      <c r="T353" s="148">
        <f t="shared" si="115"/>
        <v>0</v>
      </c>
      <c r="U353" s="148">
        <f t="shared" si="116"/>
        <v>1068400</v>
      </c>
      <c r="V353" s="148">
        <f t="shared" si="117"/>
        <v>0</v>
      </c>
      <c r="W353" s="148">
        <f t="shared" si="118"/>
        <v>0</v>
      </c>
      <c r="X353" s="148">
        <f t="shared" si="119"/>
        <v>0</v>
      </c>
      <c r="Y353" s="223">
        <f t="shared" si="120"/>
        <v>1068400</v>
      </c>
      <c r="Z353" s="171" t="s">
        <v>269</v>
      </c>
      <c r="AA353" s="314" t="s">
        <v>90</v>
      </c>
      <c r="AB353" s="171" t="s">
        <v>12</v>
      </c>
      <c r="AC353" s="458" t="s">
        <v>664</v>
      </c>
    </row>
    <row r="354" spans="1:29" s="134" customFormat="1" ht="20.100000000000001" customHeight="1" x14ac:dyDescent="0.15">
      <c r="A354" s="406"/>
      <c r="B354" s="406"/>
      <c r="C354" s="406"/>
      <c r="D354" s="17"/>
      <c r="E354" s="17"/>
      <c r="F354" s="17"/>
      <c r="G354" s="1" t="s">
        <v>270</v>
      </c>
      <c r="H354" s="745">
        <v>36900</v>
      </c>
      <c r="I354" s="72" t="s">
        <v>7</v>
      </c>
      <c r="J354" s="756">
        <v>12</v>
      </c>
      <c r="K354" s="72"/>
      <c r="L354" s="90"/>
      <c r="M354" s="89" t="s">
        <v>4</v>
      </c>
      <c r="N354" s="757">
        <f t="shared" ref="N354:N365" si="128">SUM(H354*J354)</f>
        <v>442800</v>
      </c>
      <c r="O354" s="757"/>
      <c r="P354" s="485">
        <f t="shared" si="114"/>
        <v>442800</v>
      </c>
      <c r="Q354" s="154">
        <f>IF(AA354="국비100%",N354*100%,IF(AA354="시도비100%",N354*0%,IF(AA354="시군구비100%",N354*0%,IF(AA354="국비30%, 시도비70%",N354*30%,IF(AA354="국비50%, 시도비50%",N354*50%,IF(AA354="시도비50%, 시군구비50%",N354*0%,IF(AA354="국비30%, 시도비35%, 시군구비35%",N354*30%)))))))</f>
        <v>132840</v>
      </c>
      <c r="R354" s="154">
        <f>IF(AA354="국비100%",N354*0%,IF(AA354="시도비100%",N354*100%,IF(AA354="시군구비100%",N354*0%,IF(AA354="국비30%, 시도비70%",N354*70%,IF(AA354="국비50%, 시도비50%",N354*50%,IF(AA354="시도비50%, 시군구비50%",N354*50%,IF(AA354="국비30%, 시도비35%, 시군구비35%",N354*35%)))))))</f>
        <v>154980</v>
      </c>
      <c r="S354" s="154">
        <f>IF(AA354="국비100%",N354*0%,IF(AA354="시도비100%",N354*0%,IF(AA354="시군구비100%",N354*100%,IF(AA354="국비30%, 시도비70%",N354*0%,IF(AA354="국비50%, 시도비50%",N354*0%,IF(AA354="시도비50%, 시군구비50%",N354*50%,IF(AA354="국비30%, 시도비35%, 시군구비35%",N354*35%)))))))</f>
        <v>154980</v>
      </c>
      <c r="T354" s="154">
        <f t="shared" si="115"/>
        <v>0</v>
      </c>
      <c r="U354" s="154">
        <f t="shared" si="116"/>
        <v>442800</v>
      </c>
      <c r="V354" s="154">
        <f t="shared" si="117"/>
        <v>0</v>
      </c>
      <c r="W354" s="154">
        <f t="shared" si="118"/>
        <v>0</v>
      </c>
      <c r="X354" s="154">
        <f t="shared" si="119"/>
        <v>0</v>
      </c>
      <c r="Y354" s="131">
        <f t="shared" si="120"/>
        <v>442800</v>
      </c>
      <c r="Z354" s="305" t="s">
        <v>55</v>
      </c>
      <c r="AA354" s="305" t="s">
        <v>57</v>
      </c>
      <c r="AB354" s="305" t="s">
        <v>13</v>
      </c>
      <c r="AC354" s="458" t="s">
        <v>55</v>
      </c>
    </row>
    <row r="355" spans="1:29" s="134" customFormat="1" ht="20.100000000000001" customHeight="1" x14ac:dyDescent="0.15">
      <c r="A355" s="395"/>
      <c r="B355" s="395"/>
      <c r="C355" s="395"/>
      <c r="D355" s="14"/>
      <c r="E355" s="14"/>
      <c r="F355" s="14"/>
      <c r="G355" s="2" t="s">
        <v>333</v>
      </c>
      <c r="H355" s="743">
        <v>176000</v>
      </c>
      <c r="I355" s="67" t="s">
        <v>7</v>
      </c>
      <c r="J355" s="27">
        <v>12</v>
      </c>
      <c r="K355" s="67"/>
      <c r="L355" s="26"/>
      <c r="M355" s="44" t="s">
        <v>4</v>
      </c>
      <c r="N355" s="483">
        <f t="shared" si="128"/>
        <v>2112000</v>
      </c>
      <c r="O355" s="497"/>
      <c r="P355" s="14">
        <f t="shared" si="114"/>
        <v>2112000</v>
      </c>
      <c r="Q355" s="139">
        <f>IF(AA355="국비100%",N355*100%,IF(AA355="시도비100%",N355*0%,IF(AA355="시군구비100%",N355*0%,IF(AA355="국비30%, 시도비70%",N355*30%,IF(AA355="국비30%, 시도비20%, 시군구비50%",N355*30%,IF(AA355="국비50%, 시도비50%",N355*50%,IF(AA355="시도비50%, 시군구비50%",N355*0%,IF(AA355="국비30%, 시도비35%, 시군구비35%",N355*30%))))))))</f>
        <v>633600</v>
      </c>
      <c r="R355" s="139">
        <f>IF(AA355="국비100%",N355*0%,IF(AA355="시도비100%",N355*100%,IF(AA355="시군구비100%",N355*0%,IF(AA355="국비30%, 시도비70%",N355*70%,IF(AA355="국비30%, 시도비20%, 시군구비50%",N355*20%,IF(AA355="국비50%, 시도비50%",N355*50%,IF(AA355="시도비50%, 시군구비50%",N355*50%,IF(AA355="국비30%, 시도비35%, 시군구비35%",N355*35%))))))))</f>
        <v>422400</v>
      </c>
      <c r="S355" s="139">
        <f>IF(AA355="국비100%",N355*0%,IF(AA355="시도비100%",N355*0%,IF(AA355="시군구비100%",N355*100%,IF(AA355="국비30%, 시도비70%",N355*0%,IF(AA355="국비30%, 시도비20%, 시군구비50%",N355*50%,IF(AA355="국비50%, 시도비50%",N355*0%,IF(AA355="시도비50%, 시군구비50%",N355*50%,IF(AA355="국비30%, 시도비35%, 시군구비35%",N355*35%))))))))</f>
        <v>1056000</v>
      </c>
      <c r="T355" s="139">
        <f t="shared" si="115"/>
        <v>0</v>
      </c>
      <c r="U355" s="139">
        <f t="shared" si="116"/>
        <v>2112000</v>
      </c>
      <c r="V355" s="139">
        <f t="shared" si="117"/>
        <v>0</v>
      </c>
      <c r="W355" s="139">
        <f t="shared" si="118"/>
        <v>0</v>
      </c>
      <c r="X355" s="139">
        <f t="shared" si="119"/>
        <v>0</v>
      </c>
      <c r="Y355" s="162">
        <f t="shared" si="120"/>
        <v>2112000</v>
      </c>
      <c r="Z355" s="159" t="s">
        <v>82</v>
      </c>
      <c r="AA355" s="178" t="s">
        <v>90</v>
      </c>
      <c r="AB355" s="159" t="s">
        <v>12</v>
      </c>
      <c r="AC355" s="458" t="s">
        <v>664</v>
      </c>
    </row>
    <row r="356" spans="1:29" ht="20.100000000000001" customHeight="1" x14ac:dyDescent="0.15">
      <c r="A356" s="395"/>
      <c r="B356" s="395"/>
      <c r="C356" s="395"/>
      <c r="D356" s="14"/>
      <c r="E356" s="14"/>
      <c r="F356" s="14"/>
      <c r="G356" s="2"/>
      <c r="H356" s="111">
        <v>66000</v>
      </c>
      <c r="I356" s="110" t="s">
        <v>7</v>
      </c>
      <c r="J356" s="122">
        <v>12</v>
      </c>
      <c r="K356" s="110"/>
      <c r="L356" s="123"/>
      <c r="M356" s="37" t="s">
        <v>4</v>
      </c>
      <c r="N356" s="483">
        <f t="shared" si="128"/>
        <v>792000</v>
      </c>
      <c r="O356" s="483"/>
      <c r="P356" s="466">
        <f t="shared" si="114"/>
        <v>792000</v>
      </c>
      <c r="Q356" s="139">
        <f>IF(AA356="국비100%",N356*100%,IF(AA356="시도비100%",N356*0%,IF(AA356="시군구비100%",N356*0%,IF(AA356="국비30%, 시도비70%",N356*30%,IF(AA356="국비50%, 시도비50%",N356*50%,IF(AA356="시도비50%, 시군구비50%",N356*0%,IF(AA356="국비30%, 시도비35%, 시군구비35%",N356*30%)))))))</f>
        <v>237600</v>
      </c>
      <c r="R356" s="139">
        <f>IF(AA356="국비100%",N356*0%,IF(AA356="시도비100%",N356*100%,IF(AA356="시군구비100%",N356*0%,IF(AA356="국비30%, 시도비70%",N356*70%,IF(AA356="국비50%, 시도비50%",N356*50%,IF(AA356="시도비50%, 시군구비50%",N356*50%,IF(AA356="국비30%, 시도비35%, 시군구비35%",N356*35%)))))))</f>
        <v>277200</v>
      </c>
      <c r="S356" s="139">
        <f>IF(AA356="국비100%",N356*0%,IF(AA356="시도비100%",N356*0%,IF(AA356="시군구비100%",N356*100%,IF(AA356="국비30%, 시도비70%",N356*0%,IF(AA356="국비50%, 시도비50%",N356*0%,IF(AA356="시도비50%, 시군구비50%",N356*50%,IF(AA356="국비30%, 시도비35%, 시군구비35%",N356*35%)))))))</f>
        <v>277200</v>
      </c>
      <c r="T356" s="139">
        <f t="shared" si="115"/>
        <v>0</v>
      </c>
      <c r="U356" s="139">
        <f t="shared" si="116"/>
        <v>792000</v>
      </c>
      <c r="V356" s="139">
        <f t="shared" si="117"/>
        <v>0</v>
      </c>
      <c r="W356" s="139">
        <f t="shared" si="118"/>
        <v>0</v>
      </c>
      <c r="X356" s="139">
        <f t="shared" si="119"/>
        <v>0</v>
      </c>
      <c r="Y356" s="101">
        <f t="shared" si="120"/>
        <v>792000</v>
      </c>
      <c r="Z356" s="178" t="s">
        <v>55</v>
      </c>
      <c r="AA356" s="178" t="s">
        <v>57</v>
      </c>
      <c r="AB356" s="178" t="s">
        <v>13</v>
      </c>
      <c r="AC356" s="458" t="s">
        <v>55</v>
      </c>
    </row>
    <row r="357" spans="1:29" ht="20.100000000000001" customHeight="1" x14ac:dyDescent="0.15">
      <c r="A357" s="395"/>
      <c r="B357" s="395"/>
      <c r="C357" s="395"/>
      <c r="D357" s="14"/>
      <c r="E357" s="14"/>
      <c r="F357" s="14"/>
      <c r="G357" s="2" t="s">
        <v>92</v>
      </c>
      <c r="H357" s="743">
        <v>350000</v>
      </c>
      <c r="I357" s="26" t="s">
        <v>0</v>
      </c>
      <c r="J357" s="27">
        <v>12</v>
      </c>
      <c r="K357" s="67"/>
      <c r="L357" s="26"/>
      <c r="M357" s="44" t="s">
        <v>4</v>
      </c>
      <c r="N357" s="483">
        <f t="shared" si="128"/>
        <v>4200000</v>
      </c>
      <c r="O357" s="497"/>
      <c r="P357" s="14">
        <f t="shared" si="114"/>
        <v>4200000</v>
      </c>
      <c r="Q357" s="139">
        <f t="shared" ref="Q357:Q364" si="129">IF(AA357="국비100%",N357*100%,IF(AA357="시도비100%",N357*0%,IF(AA357="시군구비100%",N357*0%,IF(AA357="국비30%, 시도비70%",N357*30%,IF(AA357="국비30%, 시도비20%, 시군구비50%",N357*30%,IF(AA357="국비50%, 시도비50%",N357*50%,IF(AA357="시도비50%, 시군구비50%",N357*0%,IF(AA357="국비30%, 시도비35%, 시군구비35%",N357*30%))))))))</f>
        <v>1260000</v>
      </c>
      <c r="R357" s="139">
        <f t="shared" ref="R357:R364" si="130">IF(AA357="국비100%",N357*0%,IF(AA357="시도비100%",N357*100%,IF(AA357="시군구비100%",N357*0%,IF(AA357="국비30%, 시도비70%",N357*70%,IF(AA357="국비30%, 시도비20%, 시군구비50%",N357*20%,IF(AA357="국비50%, 시도비50%",N357*50%,IF(AA357="시도비50%, 시군구비50%",N357*50%,IF(AA357="국비30%, 시도비35%, 시군구비35%",N357*35%))))))))</f>
        <v>840000</v>
      </c>
      <c r="S357" s="139">
        <f t="shared" ref="S357:S364" si="131">IF(AA357="국비100%",N357*0%,IF(AA357="시도비100%",N357*0%,IF(AA357="시군구비100%",N357*100%,IF(AA357="국비30%, 시도비70%",N357*0%,IF(AA357="국비30%, 시도비20%, 시군구비50%",N357*50%,IF(AA357="국비50%, 시도비50%",N357*0%,IF(AA357="시도비50%, 시군구비50%",N357*50%,IF(AA357="국비30%, 시도비35%, 시군구비35%",N357*35%))))))))</f>
        <v>2100000</v>
      </c>
      <c r="T357" s="139">
        <f t="shared" si="115"/>
        <v>0</v>
      </c>
      <c r="U357" s="139">
        <f t="shared" si="116"/>
        <v>4200000</v>
      </c>
      <c r="V357" s="139">
        <f t="shared" si="117"/>
        <v>0</v>
      </c>
      <c r="W357" s="139">
        <f t="shared" si="118"/>
        <v>0</v>
      </c>
      <c r="X357" s="139">
        <f t="shared" si="119"/>
        <v>0</v>
      </c>
      <c r="Y357" s="162">
        <f t="shared" si="120"/>
        <v>4200000</v>
      </c>
      <c r="Z357" s="159" t="s">
        <v>82</v>
      </c>
      <c r="AA357" s="178" t="s">
        <v>90</v>
      </c>
      <c r="AB357" s="159" t="s">
        <v>12</v>
      </c>
      <c r="AC357" s="458" t="s">
        <v>664</v>
      </c>
    </row>
    <row r="358" spans="1:29" ht="20.100000000000001" customHeight="1" x14ac:dyDescent="0.15">
      <c r="A358" s="395"/>
      <c r="B358" s="395"/>
      <c r="C358" s="395"/>
      <c r="D358" s="14"/>
      <c r="E358" s="14"/>
      <c r="F358" s="14"/>
      <c r="G358" s="2" t="s">
        <v>32</v>
      </c>
      <c r="H358" s="743">
        <v>100000</v>
      </c>
      <c r="I358" s="67" t="s">
        <v>0</v>
      </c>
      <c r="J358" s="372">
        <v>2</v>
      </c>
      <c r="K358" s="67"/>
      <c r="L358" s="283"/>
      <c r="M358" s="28" t="s">
        <v>1</v>
      </c>
      <c r="N358" s="483">
        <f t="shared" si="128"/>
        <v>200000</v>
      </c>
      <c r="O358" s="497"/>
      <c r="P358" s="14">
        <f t="shared" si="114"/>
        <v>200000</v>
      </c>
      <c r="Q358" s="139">
        <f t="shared" si="129"/>
        <v>60000</v>
      </c>
      <c r="R358" s="139">
        <f t="shared" si="130"/>
        <v>40000</v>
      </c>
      <c r="S358" s="139">
        <f t="shared" si="131"/>
        <v>100000</v>
      </c>
      <c r="T358" s="139">
        <f t="shared" si="115"/>
        <v>0</v>
      </c>
      <c r="U358" s="139">
        <f t="shared" si="116"/>
        <v>200000</v>
      </c>
      <c r="V358" s="139">
        <f t="shared" si="117"/>
        <v>0</v>
      </c>
      <c r="W358" s="139">
        <f t="shared" si="118"/>
        <v>0</v>
      </c>
      <c r="X358" s="139">
        <f t="shared" si="119"/>
        <v>0</v>
      </c>
      <c r="Y358" s="162">
        <f t="shared" si="120"/>
        <v>200000</v>
      </c>
      <c r="Z358" s="159" t="s">
        <v>82</v>
      </c>
      <c r="AA358" s="178" t="s">
        <v>90</v>
      </c>
      <c r="AB358" s="159" t="s">
        <v>12</v>
      </c>
      <c r="AC358" s="458" t="s">
        <v>664</v>
      </c>
    </row>
    <row r="359" spans="1:29" ht="20.100000000000001" customHeight="1" x14ac:dyDescent="0.15">
      <c r="A359" s="395"/>
      <c r="B359" s="395"/>
      <c r="C359" s="395"/>
      <c r="D359" s="14"/>
      <c r="E359" s="14"/>
      <c r="F359" s="14"/>
      <c r="G359" s="2" t="s">
        <v>133</v>
      </c>
      <c r="H359" s="743">
        <v>1200000</v>
      </c>
      <c r="I359" s="26" t="s">
        <v>0</v>
      </c>
      <c r="J359" s="372">
        <v>1</v>
      </c>
      <c r="K359" s="26"/>
      <c r="L359" s="283"/>
      <c r="M359" s="28" t="s">
        <v>1</v>
      </c>
      <c r="N359" s="157">
        <f t="shared" si="128"/>
        <v>1200000</v>
      </c>
      <c r="O359" s="14"/>
      <c r="P359" s="14">
        <f t="shared" si="114"/>
        <v>1200000</v>
      </c>
      <c r="Q359" s="139">
        <f t="shared" si="129"/>
        <v>360000</v>
      </c>
      <c r="R359" s="139">
        <f t="shared" si="130"/>
        <v>240000</v>
      </c>
      <c r="S359" s="139">
        <f t="shared" si="131"/>
        <v>600000</v>
      </c>
      <c r="T359" s="139">
        <f t="shared" si="115"/>
        <v>0</v>
      </c>
      <c r="U359" s="139">
        <f t="shared" si="116"/>
        <v>1200000</v>
      </c>
      <c r="V359" s="139">
        <f t="shared" si="117"/>
        <v>0</v>
      </c>
      <c r="W359" s="139">
        <f t="shared" si="118"/>
        <v>0</v>
      </c>
      <c r="X359" s="139">
        <f t="shared" si="119"/>
        <v>0</v>
      </c>
      <c r="Y359" s="162">
        <f t="shared" si="120"/>
        <v>1200000</v>
      </c>
      <c r="Z359" s="159" t="s">
        <v>82</v>
      </c>
      <c r="AA359" s="178" t="s">
        <v>90</v>
      </c>
      <c r="AB359" s="159" t="s">
        <v>12</v>
      </c>
      <c r="AC359" s="458" t="s">
        <v>664</v>
      </c>
    </row>
    <row r="360" spans="1:29" ht="20.100000000000001" customHeight="1" x14ac:dyDescent="0.15">
      <c r="A360" s="395"/>
      <c r="B360" s="395"/>
      <c r="C360" s="395"/>
      <c r="D360" s="14"/>
      <c r="E360" s="14"/>
      <c r="F360" s="14"/>
      <c r="G360" s="2" t="s">
        <v>81</v>
      </c>
      <c r="H360" s="743">
        <v>540050</v>
      </c>
      <c r="I360" s="26" t="s">
        <v>0</v>
      </c>
      <c r="J360" s="372">
        <v>1</v>
      </c>
      <c r="K360" s="26"/>
      <c r="L360" s="283"/>
      <c r="M360" s="28" t="s">
        <v>1</v>
      </c>
      <c r="N360" s="157">
        <f t="shared" si="128"/>
        <v>540050</v>
      </c>
      <c r="O360" s="14"/>
      <c r="P360" s="14">
        <f t="shared" si="114"/>
        <v>540050</v>
      </c>
      <c r="Q360" s="139">
        <f t="shared" si="129"/>
        <v>162015</v>
      </c>
      <c r="R360" s="139">
        <f t="shared" si="130"/>
        <v>108010</v>
      </c>
      <c r="S360" s="139">
        <f t="shared" si="131"/>
        <v>270025</v>
      </c>
      <c r="T360" s="139">
        <f t="shared" si="115"/>
        <v>0</v>
      </c>
      <c r="U360" s="139">
        <f t="shared" si="116"/>
        <v>540050</v>
      </c>
      <c r="V360" s="139">
        <f t="shared" si="117"/>
        <v>0</v>
      </c>
      <c r="W360" s="139">
        <f t="shared" si="118"/>
        <v>0</v>
      </c>
      <c r="X360" s="139">
        <f t="shared" si="119"/>
        <v>0</v>
      </c>
      <c r="Y360" s="162">
        <f t="shared" si="120"/>
        <v>540050</v>
      </c>
      <c r="Z360" s="159" t="s">
        <v>82</v>
      </c>
      <c r="AA360" s="178" t="s">
        <v>90</v>
      </c>
      <c r="AB360" s="159" t="s">
        <v>12</v>
      </c>
      <c r="AC360" s="458" t="s">
        <v>664</v>
      </c>
    </row>
    <row r="361" spans="1:29" ht="20.100000000000001" customHeight="1" x14ac:dyDescent="0.15">
      <c r="A361" s="395"/>
      <c r="B361" s="395"/>
      <c r="C361" s="395"/>
      <c r="D361" s="14"/>
      <c r="E361" s="14"/>
      <c r="F361" s="14"/>
      <c r="G361" s="2"/>
      <c r="H361" s="743">
        <v>330210</v>
      </c>
      <c r="I361" s="26" t="s">
        <v>0</v>
      </c>
      <c r="J361" s="372">
        <v>1</v>
      </c>
      <c r="K361" s="26"/>
      <c r="L361" s="283"/>
      <c r="M361" s="28" t="s">
        <v>1</v>
      </c>
      <c r="N361" s="157">
        <f t="shared" si="128"/>
        <v>330210</v>
      </c>
      <c r="O361" s="14"/>
      <c r="P361" s="14">
        <f t="shared" si="114"/>
        <v>330210</v>
      </c>
      <c r="Q361" s="139">
        <f t="shared" si="129"/>
        <v>0</v>
      </c>
      <c r="R361" s="139">
        <f t="shared" si="130"/>
        <v>165105</v>
      </c>
      <c r="S361" s="139">
        <f t="shared" si="131"/>
        <v>165105</v>
      </c>
      <c r="T361" s="139">
        <f t="shared" si="115"/>
        <v>0</v>
      </c>
      <c r="U361" s="139">
        <f t="shared" si="116"/>
        <v>330210</v>
      </c>
      <c r="V361" s="139">
        <f t="shared" si="117"/>
        <v>0</v>
      </c>
      <c r="W361" s="139">
        <f t="shared" si="118"/>
        <v>0</v>
      </c>
      <c r="X361" s="139">
        <f t="shared" si="119"/>
        <v>0</v>
      </c>
      <c r="Y361" s="162">
        <f t="shared" si="120"/>
        <v>330210</v>
      </c>
      <c r="Z361" s="159" t="s">
        <v>62</v>
      </c>
      <c r="AA361" s="178" t="s">
        <v>44</v>
      </c>
      <c r="AB361" s="159" t="s">
        <v>12</v>
      </c>
      <c r="AC361" s="458" t="s">
        <v>664</v>
      </c>
    </row>
    <row r="362" spans="1:29" ht="20.100000000000001" customHeight="1" x14ac:dyDescent="0.15">
      <c r="A362" s="395"/>
      <c r="B362" s="395"/>
      <c r="C362" s="395"/>
      <c r="D362" s="14"/>
      <c r="E362" s="14"/>
      <c r="F362" s="14"/>
      <c r="G362" s="2"/>
      <c r="H362" s="743">
        <v>2977260</v>
      </c>
      <c r="I362" s="26" t="s">
        <v>0</v>
      </c>
      <c r="J362" s="372">
        <v>1</v>
      </c>
      <c r="K362" s="26"/>
      <c r="L362" s="283"/>
      <c r="M362" s="28" t="s">
        <v>1</v>
      </c>
      <c r="N362" s="157">
        <f t="shared" si="128"/>
        <v>2977260</v>
      </c>
      <c r="O362" s="14"/>
      <c r="P362" s="14">
        <f t="shared" si="114"/>
        <v>2977260</v>
      </c>
      <c r="Q362" s="139">
        <f t="shared" si="129"/>
        <v>893178</v>
      </c>
      <c r="R362" s="139">
        <f t="shared" si="130"/>
        <v>595452</v>
      </c>
      <c r="S362" s="139">
        <f t="shared" si="131"/>
        <v>1488630</v>
      </c>
      <c r="T362" s="139">
        <f t="shared" si="115"/>
        <v>0</v>
      </c>
      <c r="U362" s="139">
        <f t="shared" si="116"/>
        <v>2977260</v>
      </c>
      <c r="V362" s="139">
        <f t="shared" si="117"/>
        <v>0</v>
      </c>
      <c r="W362" s="139">
        <f t="shared" si="118"/>
        <v>0</v>
      </c>
      <c r="X362" s="139">
        <f t="shared" si="119"/>
        <v>0</v>
      </c>
      <c r="Y362" s="162">
        <f t="shared" si="120"/>
        <v>2977260</v>
      </c>
      <c r="Z362" s="159" t="s">
        <v>269</v>
      </c>
      <c r="AA362" s="178" t="s">
        <v>90</v>
      </c>
      <c r="AB362" s="159" t="s">
        <v>12</v>
      </c>
      <c r="AC362" s="458" t="s">
        <v>664</v>
      </c>
    </row>
    <row r="363" spans="1:29" ht="20.100000000000001" customHeight="1" x14ac:dyDescent="0.15">
      <c r="A363" s="395"/>
      <c r="B363" s="395"/>
      <c r="C363" s="395"/>
      <c r="D363" s="14"/>
      <c r="E363" s="14"/>
      <c r="F363" s="14"/>
      <c r="G363" s="2"/>
      <c r="H363" s="743">
        <v>1006910</v>
      </c>
      <c r="I363" s="26" t="s">
        <v>0</v>
      </c>
      <c r="J363" s="536">
        <v>1</v>
      </c>
      <c r="K363" s="26"/>
      <c r="L363" s="283"/>
      <c r="M363" s="28" t="s">
        <v>1</v>
      </c>
      <c r="N363" s="157">
        <f t="shared" si="128"/>
        <v>1006910</v>
      </c>
      <c r="O363" s="14"/>
      <c r="P363" s="466">
        <f t="shared" si="114"/>
        <v>1006910</v>
      </c>
      <c r="Q363" s="139">
        <f t="shared" si="129"/>
        <v>302073</v>
      </c>
      <c r="R363" s="139">
        <f t="shared" si="130"/>
        <v>704837</v>
      </c>
      <c r="S363" s="139">
        <f t="shared" si="131"/>
        <v>0</v>
      </c>
      <c r="T363" s="139">
        <f t="shared" si="115"/>
        <v>0</v>
      </c>
      <c r="U363" s="139">
        <f t="shared" si="116"/>
        <v>1006910</v>
      </c>
      <c r="V363" s="139">
        <f t="shared" si="117"/>
        <v>0</v>
      </c>
      <c r="W363" s="139">
        <f t="shared" si="118"/>
        <v>0</v>
      </c>
      <c r="X363" s="139">
        <f t="shared" si="119"/>
        <v>0</v>
      </c>
      <c r="Y363" s="162">
        <f t="shared" si="120"/>
        <v>1006910</v>
      </c>
      <c r="Z363" s="178" t="s">
        <v>79</v>
      </c>
      <c r="AA363" s="159" t="s">
        <v>49</v>
      </c>
      <c r="AB363" s="159" t="s">
        <v>12</v>
      </c>
      <c r="AC363" s="458" t="s">
        <v>665</v>
      </c>
    </row>
    <row r="364" spans="1:29" ht="20.100000000000001" customHeight="1" x14ac:dyDescent="0.15">
      <c r="A364" s="395"/>
      <c r="B364" s="395"/>
      <c r="C364" s="395"/>
      <c r="D364" s="14"/>
      <c r="E364" s="14"/>
      <c r="F364" s="14"/>
      <c r="G364" s="2"/>
      <c r="H364" s="743">
        <v>6760</v>
      </c>
      <c r="I364" s="26" t="s">
        <v>0</v>
      </c>
      <c r="J364" s="536">
        <v>1</v>
      </c>
      <c r="K364" s="26"/>
      <c r="L364" s="283"/>
      <c r="M364" s="28" t="s">
        <v>1</v>
      </c>
      <c r="N364" s="157">
        <f t="shared" si="128"/>
        <v>6760</v>
      </c>
      <c r="O364" s="14"/>
      <c r="P364" s="466">
        <f t="shared" si="114"/>
        <v>6760</v>
      </c>
      <c r="Q364" s="139">
        <f t="shared" si="129"/>
        <v>2028</v>
      </c>
      <c r="R364" s="139">
        <f t="shared" si="130"/>
        <v>4732</v>
      </c>
      <c r="S364" s="139">
        <f t="shared" si="131"/>
        <v>0</v>
      </c>
      <c r="T364" s="139">
        <f t="shared" si="115"/>
        <v>0</v>
      </c>
      <c r="U364" s="139">
        <f t="shared" si="116"/>
        <v>6760</v>
      </c>
      <c r="V364" s="139">
        <f t="shared" si="117"/>
        <v>0</v>
      </c>
      <c r="W364" s="139">
        <f t="shared" si="118"/>
        <v>0</v>
      </c>
      <c r="X364" s="139">
        <f t="shared" si="119"/>
        <v>0</v>
      </c>
      <c r="Y364" s="162">
        <f t="shared" si="120"/>
        <v>6760</v>
      </c>
      <c r="Z364" s="178" t="s">
        <v>105</v>
      </c>
      <c r="AA364" s="159" t="s">
        <v>49</v>
      </c>
      <c r="AB364" s="159" t="s">
        <v>12</v>
      </c>
      <c r="AC364" s="458" t="s">
        <v>665</v>
      </c>
    </row>
    <row r="365" spans="1:29" ht="20.100000000000001" customHeight="1" x14ac:dyDescent="0.15">
      <c r="A365" s="395"/>
      <c r="B365" s="395"/>
      <c r="C365" s="395"/>
      <c r="D365" s="14"/>
      <c r="E365" s="14"/>
      <c r="F365" s="14"/>
      <c r="G365" s="2"/>
      <c r="H365" s="743">
        <v>18660</v>
      </c>
      <c r="I365" s="67" t="s">
        <v>7</v>
      </c>
      <c r="J365" s="536">
        <v>1</v>
      </c>
      <c r="K365" s="67"/>
      <c r="L365" s="26"/>
      <c r="M365" s="44" t="s">
        <v>4</v>
      </c>
      <c r="N365" s="483">
        <f t="shared" si="128"/>
        <v>18660</v>
      </c>
      <c r="O365" s="483"/>
      <c r="P365" s="466">
        <f t="shared" si="114"/>
        <v>18660</v>
      </c>
      <c r="Q365" s="139">
        <f>IF(AA365="국비100%",N365*100%,IF(AA365="시도비100%",N365*0%,IF(AA365="시군구비100%",N365*0%,IF(AA365="국비30%, 시도비70%",N365*30%,IF(AA365="국비50%, 시도비50%",N365*50%,IF(AA365="시도비50%, 시군구비50%",N365*0%,IF(AA365="국비30%, 시도비35%, 시군구비35%",N365*30%)))))))</f>
        <v>5598</v>
      </c>
      <c r="R365" s="139">
        <f>IF(AA365="국비100%",N365*0%,IF(AA365="시도비100%",N365*100%,IF(AA365="시군구비100%",N365*0%,IF(AA365="국비30%, 시도비70%",N365*70%,IF(AA365="국비50%, 시도비50%",N365*50%,IF(AA365="시도비50%, 시군구비50%",N365*50%,IF(AA365="국비30%, 시도비35%, 시군구비35%",N365*35%)))))))</f>
        <v>6531</v>
      </c>
      <c r="S365" s="139">
        <f>IF(AA365="국비100%",N365*0%,IF(AA365="시도비100%",N365*0%,IF(AA365="시군구비100%",N365*100%,IF(AA365="국비30%, 시도비70%",N365*0%,IF(AA365="국비50%, 시도비50%",N365*0%,IF(AA365="시도비50%, 시군구비50%",N365*50%,IF(AA365="국비30%, 시도비35%, 시군구비35%",N365*35%)))))))</f>
        <v>6531</v>
      </c>
      <c r="T365" s="139">
        <f t="shared" si="115"/>
        <v>0</v>
      </c>
      <c r="U365" s="139">
        <f t="shared" si="116"/>
        <v>18660</v>
      </c>
      <c r="V365" s="139">
        <f t="shared" si="117"/>
        <v>0</v>
      </c>
      <c r="W365" s="139">
        <f t="shared" si="118"/>
        <v>0</v>
      </c>
      <c r="X365" s="139">
        <f t="shared" si="119"/>
        <v>0</v>
      </c>
      <c r="Y365" s="101">
        <f t="shared" si="120"/>
        <v>18660</v>
      </c>
      <c r="Z365" s="178" t="s">
        <v>55</v>
      </c>
      <c r="AA365" s="178" t="s">
        <v>57</v>
      </c>
      <c r="AB365" s="178" t="s">
        <v>13</v>
      </c>
      <c r="AC365" s="458" t="s">
        <v>55</v>
      </c>
    </row>
    <row r="366" spans="1:29" ht="20.100000000000001" customHeight="1" x14ac:dyDescent="0.15">
      <c r="A366" s="395"/>
      <c r="B366" s="395"/>
      <c r="C366" s="409" t="s">
        <v>235</v>
      </c>
      <c r="D366" s="13">
        <f>SUM(N367:N372)</f>
        <v>16080000</v>
      </c>
      <c r="E366" s="13">
        <v>15240000</v>
      </c>
      <c r="F366" s="13">
        <f>SUM(D366-E366)</f>
        <v>840000</v>
      </c>
      <c r="G366" s="3"/>
      <c r="H366" s="469"/>
      <c r="I366" s="320"/>
      <c r="J366" s="320"/>
      <c r="K366" s="320"/>
      <c r="L366" s="320"/>
      <c r="M366" s="320"/>
      <c r="N366" s="630"/>
      <c r="O366" s="152">
        <f t="shared" ref="O366:Y366" si="132">SUM(O367:O372)</f>
        <v>0</v>
      </c>
      <c r="P366" s="152">
        <f t="shared" si="132"/>
        <v>16080000</v>
      </c>
      <c r="Q366" s="152">
        <f t="shared" si="132"/>
        <v>3024000</v>
      </c>
      <c r="R366" s="152">
        <f t="shared" si="132"/>
        <v>7188000</v>
      </c>
      <c r="S366" s="152">
        <f t="shared" si="132"/>
        <v>5868000</v>
      </c>
      <c r="T366" s="152">
        <f t="shared" si="132"/>
        <v>0</v>
      </c>
      <c r="U366" s="152">
        <f t="shared" si="132"/>
        <v>16080000</v>
      </c>
      <c r="V366" s="152">
        <f t="shared" si="132"/>
        <v>0</v>
      </c>
      <c r="W366" s="152">
        <f t="shared" si="132"/>
        <v>0</v>
      </c>
      <c r="X366" s="152">
        <f t="shared" si="132"/>
        <v>0</v>
      </c>
      <c r="Y366" s="152">
        <f t="shared" si="132"/>
        <v>16080000</v>
      </c>
      <c r="Z366" s="179"/>
      <c r="AA366" s="179"/>
      <c r="AB366" s="163"/>
      <c r="AC366" s="458"/>
    </row>
    <row r="367" spans="1:29" ht="20.100000000000001" customHeight="1" x14ac:dyDescent="0.15">
      <c r="A367" s="395"/>
      <c r="B367" s="395"/>
      <c r="C367" s="395"/>
      <c r="D367" s="14"/>
      <c r="E367" s="14"/>
      <c r="F367" s="14"/>
      <c r="G367" s="2" t="s">
        <v>110</v>
      </c>
      <c r="H367" s="743">
        <v>50000</v>
      </c>
      <c r="I367" s="26" t="s">
        <v>0</v>
      </c>
      <c r="J367" s="27">
        <v>12</v>
      </c>
      <c r="K367" s="26"/>
      <c r="L367" s="283"/>
      <c r="M367" s="28" t="s">
        <v>1</v>
      </c>
      <c r="N367" s="157">
        <f t="shared" ref="N367:N372" si="133">SUM(H367*J367)</f>
        <v>600000</v>
      </c>
      <c r="O367" s="139"/>
      <c r="P367" s="466">
        <f t="shared" ref="P367:P372" si="134">N367-O367</f>
        <v>600000</v>
      </c>
      <c r="Q367" s="139">
        <f>IF(AA367="국비100%",N367*100%,IF(AA367="시도비100%",N367*0%,IF(AA367="시군구비100%",N367*0%,IF(AA367="국비30%, 시도비70%",N367*30%,IF(AA367="국비30%, 시도비20%, 시군구비50%",N367*30%,IF(AA367="국비50%, 시도비50%",N367*50%,IF(AA367="시도비50%, 시군구비50%",N367*0%,IF(AA367="국비30%, 시도비35%, 시군구비35%",N367*30%))))))))</f>
        <v>0</v>
      </c>
      <c r="R367" s="139">
        <f>IF(AA367="국비100%",N367*0%,IF(AA367="시도비100%",N367*100%,IF(AA367="시군구비100%",N367*0%,IF(AA367="국비30%, 시도비70%",N367*70%,IF(AA367="국비30%, 시도비20%, 시군구비50%",N367*20%,IF(AA367="국비50%, 시도비50%",N367*50%,IF(AA367="시도비50%, 시군구비50%",N367*50%,IF(AA367="국비30%, 시도비35%, 시군구비35%",N367*35%))))))))</f>
        <v>300000</v>
      </c>
      <c r="S367" s="139">
        <f>IF(AA367="국비100%",N367*0%,IF(AA367="시도비100%",N367*0%,IF(AA367="시군구비100%",N367*100%,IF(AA367="국비30%, 시도비70%",N367*0%,IF(AA367="국비30%, 시도비20%, 시군구비50%",N367*50%,IF(AA367="국비50%, 시도비50%",N367*0%,IF(AA367="시도비50%, 시군구비50%",N367*50%,IF(AA367="국비30%, 시도비35%, 시군구비35%",N367*35%))))))))</f>
        <v>300000</v>
      </c>
      <c r="T367" s="139">
        <f t="shared" ref="T367:T372" si="135">IF(AA367="기타보조금",N367*100%,N367*0%)</f>
        <v>0</v>
      </c>
      <c r="U367" s="139">
        <f t="shared" ref="U367:U372" si="136">SUM(Q367:T367)</f>
        <v>600000</v>
      </c>
      <c r="V367" s="139">
        <f t="shared" ref="V367:V372" si="137">IF(AA367="자부담",N367*100%,N367*0%)</f>
        <v>0</v>
      </c>
      <c r="W367" s="139">
        <f t="shared" ref="W367:W372" si="138">IF(AA367="후원금",N367*100%,N367*0%)</f>
        <v>0</v>
      </c>
      <c r="X367" s="139">
        <f t="shared" ref="X367:X372" si="139">IF(AA367="수익사업",N367*100%,N367*0%)</f>
        <v>0</v>
      </c>
      <c r="Y367" s="162">
        <f t="shared" ref="Y367:Y372" si="140">SUM(U367:X367)</f>
        <v>600000</v>
      </c>
      <c r="Z367" s="159" t="s">
        <v>62</v>
      </c>
      <c r="AA367" s="178" t="s">
        <v>63</v>
      </c>
      <c r="AB367" s="159" t="s">
        <v>12</v>
      </c>
      <c r="AC367" s="458" t="s">
        <v>664</v>
      </c>
    </row>
    <row r="368" spans="1:29" ht="20.100000000000001" customHeight="1" x14ac:dyDescent="0.15">
      <c r="A368" s="395"/>
      <c r="B368" s="395"/>
      <c r="C368" s="395"/>
      <c r="D368" s="14"/>
      <c r="E368" s="14"/>
      <c r="F368" s="14"/>
      <c r="G368" s="2" t="s">
        <v>273</v>
      </c>
      <c r="H368" s="743">
        <v>200000</v>
      </c>
      <c r="I368" s="26" t="s">
        <v>0</v>
      </c>
      <c r="J368" s="27">
        <v>12</v>
      </c>
      <c r="K368" s="26"/>
      <c r="L368" s="283"/>
      <c r="M368" s="28" t="s">
        <v>1</v>
      </c>
      <c r="N368" s="157">
        <f t="shared" si="133"/>
        <v>2400000</v>
      </c>
      <c r="O368" s="14"/>
      <c r="P368" s="466">
        <f t="shared" si="134"/>
        <v>2400000</v>
      </c>
      <c r="Q368" s="139">
        <f>IF(AA368="국비100%",N368*100%,IF(AA368="시도비100%",N368*0%,IF(AA368="시군구비100%",N368*0%,IF(AA368="국비30%, 시도비70%",N368*30%,IF(AA368="국비30%, 시도비20%, 시군구비50%",N368*30%,IF(AA368="국비50%, 시도비50%",N368*50%,IF(AA368="시도비50%, 시군구비50%",N368*0%,IF(AA368="국비30%, 시도비35%, 시군구비35%",N368*30%))))))))</f>
        <v>720000</v>
      </c>
      <c r="R368" s="139">
        <f>IF(AA368="국비100%",N368*0%,IF(AA368="시도비100%",N368*100%,IF(AA368="시군구비100%",N368*0%,IF(AA368="국비30%, 시도비70%",N368*70%,IF(AA368="국비30%, 시도비20%, 시군구비50%",N368*20%,IF(AA368="국비50%, 시도비50%",N368*50%,IF(AA368="시도비50%, 시군구비50%",N368*50%,IF(AA368="국비30%, 시도비35%, 시군구비35%",N368*35%))))))))</f>
        <v>1680000</v>
      </c>
      <c r="S368" s="139">
        <f>IF(AA368="국비100%",N368*0%,IF(AA368="시도비100%",N368*0%,IF(AA368="시군구비100%",N368*100%,IF(AA368="국비30%, 시도비70%",N368*0%,IF(AA368="국비30%, 시도비20%, 시군구비50%",N368*50%,IF(AA368="국비50%, 시도비50%",N368*0%,IF(AA368="시도비50%, 시군구비50%",N368*50%,IF(AA368="국비30%, 시도비35%, 시군구비35%",N368*35%))))))))</f>
        <v>0</v>
      </c>
      <c r="T368" s="139">
        <f t="shared" si="135"/>
        <v>0</v>
      </c>
      <c r="U368" s="139">
        <f t="shared" si="136"/>
        <v>2400000</v>
      </c>
      <c r="V368" s="139">
        <f t="shared" si="137"/>
        <v>0</v>
      </c>
      <c r="W368" s="139">
        <f t="shared" si="138"/>
        <v>0</v>
      </c>
      <c r="X368" s="139">
        <f t="shared" si="139"/>
        <v>0</v>
      </c>
      <c r="Y368" s="162">
        <f t="shared" si="140"/>
        <v>2400000</v>
      </c>
      <c r="Z368" s="159" t="s">
        <v>76</v>
      </c>
      <c r="AA368" s="159" t="s">
        <v>49</v>
      </c>
      <c r="AB368" s="159" t="s">
        <v>12</v>
      </c>
      <c r="AC368" s="458" t="s">
        <v>76</v>
      </c>
    </row>
    <row r="369" spans="1:29" ht="20.100000000000001" customHeight="1" x14ac:dyDescent="0.15">
      <c r="A369" s="395"/>
      <c r="B369" s="395"/>
      <c r="C369" s="395"/>
      <c r="D369" s="14"/>
      <c r="E369" s="14"/>
      <c r="F369" s="14"/>
      <c r="G369" s="2"/>
      <c r="H369" s="111">
        <v>40000</v>
      </c>
      <c r="I369" s="110" t="s">
        <v>7</v>
      </c>
      <c r="J369" s="122">
        <v>12</v>
      </c>
      <c r="K369" s="110"/>
      <c r="L369" s="123"/>
      <c r="M369" s="37" t="s">
        <v>4</v>
      </c>
      <c r="N369" s="483">
        <f t="shared" si="133"/>
        <v>480000</v>
      </c>
      <c r="O369" s="483"/>
      <c r="P369" s="466">
        <f t="shared" si="134"/>
        <v>480000</v>
      </c>
      <c r="Q369" s="139">
        <f>IF(AA369="국비100%",N369*100%,IF(AA369="시도비100%",N369*0%,IF(AA369="시군구비100%",N369*0%,IF(AA369="국비30%, 시도비70%",N369*30%,IF(AA369="국비50%, 시도비50%",N369*50%,IF(AA369="시도비50%, 시군구비50%",N369*0%,IF(AA369="국비30%, 시도비35%, 시군구비35%",N369*30%)))))))</f>
        <v>144000</v>
      </c>
      <c r="R369" s="139">
        <f>IF(AA369="국비100%",N369*0%,IF(AA369="시도비100%",N369*100%,IF(AA369="시군구비100%",N369*0%,IF(AA369="국비30%, 시도비70%",N369*70%,IF(AA369="국비50%, 시도비50%",N369*50%,IF(AA369="시도비50%, 시군구비50%",N369*50%,IF(AA369="국비30%, 시도비35%, 시군구비35%",N369*35%)))))))</f>
        <v>168000</v>
      </c>
      <c r="S369" s="139">
        <f>IF(AA369="국비100%",N369*0%,IF(AA369="시도비100%",N369*0%,IF(AA369="시군구비100%",N369*100%,IF(AA369="국비30%, 시도비70%",N369*0%,IF(AA369="국비50%, 시도비50%",N369*0%,IF(AA369="시도비50%, 시군구비50%",N369*50%,IF(AA369="국비30%, 시도비35%, 시군구비35%",N369*35%)))))))</f>
        <v>168000</v>
      </c>
      <c r="T369" s="139">
        <f t="shared" si="135"/>
        <v>0</v>
      </c>
      <c r="U369" s="139">
        <f t="shared" si="136"/>
        <v>480000</v>
      </c>
      <c r="V369" s="139">
        <f t="shared" si="137"/>
        <v>0</v>
      </c>
      <c r="W369" s="139">
        <f t="shared" si="138"/>
        <v>0</v>
      </c>
      <c r="X369" s="139">
        <f t="shared" si="139"/>
        <v>0</v>
      </c>
      <c r="Y369" s="101">
        <f t="shared" si="140"/>
        <v>480000</v>
      </c>
      <c r="Z369" s="178" t="s">
        <v>55</v>
      </c>
      <c r="AA369" s="178" t="s">
        <v>57</v>
      </c>
      <c r="AB369" s="178" t="s">
        <v>13</v>
      </c>
      <c r="AC369" s="458" t="s">
        <v>55</v>
      </c>
    </row>
    <row r="370" spans="1:29" ht="20.100000000000001" customHeight="1" x14ac:dyDescent="0.15">
      <c r="A370" s="395"/>
      <c r="B370" s="395"/>
      <c r="C370" s="395"/>
      <c r="D370" s="14"/>
      <c r="E370" s="14"/>
      <c r="F370" s="14"/>
      <c r="G370" s="2" t="s">
        <v>107</v>
      </c>
      <c r="H370" s="743">
        <v>300000</v>
      </c>
      <c r="I370" s="26" t="s">
        <v>0</v>
      </c>
      <c r="J370" s="27">
        <v>12</v>
      </c>
      <c r="K370" s="26"/>
      <c r="L370" s="283"/>
      <c r="M370" s="28" t="s">
        <v>1</v>
      </c>
      <c r="N370" s="157">
        <f t="shared" si="133"/>
        <v>3600000</v>
      </c>
      <c r="O370" s="14"/>
      <c r="P370" s="466">
        <f t="shared" si="134"/>
        <v>3600000</v>
      </c>
      <c r="Q370" s="139">
        <f>IF(AA370="국비100%",N370*100%,IF(AA370="시도비100%",N370*0%,IF(AA370="시군구비100%",N370*0%,IF(AA370="국비30%, 시도비70%",N370*30%,IF(AA370="국비30%, 시도비20%, 시군구비50%",N370*30%,IF(AA370="국비50%, 시도비50%",N370*50%,IF(AA370="시도비50%, 시군구비50%",N370*0%,IF(AA370="국비30%, 시도비35%, 시군구비35%",N370*30%))))))))</f>
        <v>1080000</v>
      </c>
      <c r="R370" s="139">
        <f>IF(AA370="국비100%",N370*0%,IF(AA370="시도비100%",N370*100%,IF(AA370="시군구비100%",N370*0%,IF(AA370="국비30%, 시도비70%",N370*70%,IF(AA370="국비30%, 시도비20%, 시군구비50%",N370*20%,IF(AA370="국비50%, 시도비50%",N370*50%,IF(AA370="시도비50%, 시군구비50%",N370*50%,IF(AA370="국비30%, 시도비35%, 시군구비35%",N370*35%))))))))</f>
        <v>2520000</v>
      </c>
      <c r="S370" s="139">
        <f>IF(AA370="국비100%",N370*0%,IF(AA370="시도비100%",N370*0%,IF(AA370="시군구비100%",N370*100%,IF(AA370="국비30%, 시도비70%",N370*0%,IF(AA370="국비30%, 시도비20%, 시군구비50%",N370*50%,IF(AA370="국비50%, 시도비50%",N370*0%,IF(AA370="시도비50%, 시군구비50%",N370*50%,IF(AA370="국비30%, 시도비35%, 시군구비35%",N370*35%))))))))</f>
        <v>0</v>
      </c>
      <c r="T370" s="139">
        <f t="shared" si="135"/>
        <v>0</v>
      </c>
      <c r="U370" s="139">
        <f t="shared" si="136"/>
        <v>3600000</v>
      </c>
      <c r="V370" s="139">
        <f t="shared" si="137"/>
        <v>0</v>
      </c>
      <c r="W370" s="139">
        <f t="shared" si="138"/>
        <v>0</v>
      </c>
      <c r="X370" s="139">
        <f t="shared" si="139"/>
        <v>0</v>
      </c>
      <c r="Y370" s="162">
        <f t="shared" si="140"/>
        <v>3600000</v>
      </c>
      <c r="Z370" s="159" t="s">
        <v>76</v>
      </c>
      <c r="AA370" s="159" t="s">
        <v>49</v>
      </c>
      <c r="AB370" s="159" t="s">
        <v>12</v>
      </c>
      <c r="AC370" s="458" t="s">
        <v>76</v>
      </c>
    </row>
    <row r="371" spans="1:29" ht="20.100000000000001" customHeight="1" x14ac:dyDescent="0.15">
      <c r="A371" s="395"/>
      <c r="B371" s="395"/>
      <c r="C371" s="395"/>
      <c r="D371" s="14"/>
      <c r="E371" s="14"/>
      <c r="F371" s="14"/>
      <c r="G371" s="2"/>
      <c r="H371" s="111">
        <v>450000</v>
      </c>
      <c r="I371" s="110" t="s">
        <v>7</v>
      </c>
      <c r="J371" s="122">
        <v>12</v>
      </c>
      <c r="K371" s="110"/>
      <c r="L371" s="123"/>
      <c r="M371" s="37" t="s">
        <v>4</v>
      </c>
      <c r="N371" s="483">
        <f t="shared" si="133"/>
        <v>5400000</v>
      </c>
      <c r="O371" s="483"/>
      <c r="P371" s="466">
        <f t="shared" si="134"/>
        <v>5400000</v>
      </c>
      <c r="Q371" s="139">
        <f>IF(AA371="국비100%",N371*100%,IF(AA371="시도비100%",N371*0%,IF(AA371="시군구비100%",N371*0%,IF(AA371="국비30%, 시도비70%",N371*30%,IF(AA371="국비50%, 시도비50%",N371*50%,IF(AA371="시도비50%, 시군구비50%",N371*0%,IF(AA371="국비30%, 시도비35%, 시군구비35%",N371*30%)))))))</f>
        <v>0</v>
      </c>
      <c r="R371" s="139">
        <f>IF(AA371="국비100%",N371*0%,IF(AA371="시도비100%",N371*100%,IF(AA371="시군구비100%",N371*0%,IF(AA371="국비30%, 시도비70%",N371*70%,IF(AA371="국비50%, 시도비50%",N371*50%,IF(AA371="시도비50%, 시군구비50%",N371*50%,IF(AA371="국비30%, 시도비35%, 시군구비35%",N371*35%)))))))</f>
        <v>0</v>
      </c>
      <c r="S371" s="139">
        <f>IF(AA371="국비100%",N371*0%,IF(AA371="시도비100%",N371*0%,IF(AA371="시군구비100%",N371*100%,IF(AA371="국비30%, 시도비70%",N371*0%,IF(AA371="국비50%, 시도비50%",N371*0%,IF(AA371="시도비50%, 시군구비50%",N371*50%,IF(AA371="국비30%, 시도비35%, 시군구비35%",N371*35%)))))))</f>
        <v>5400000</v>
      </c>
      <c r="T371" s="139">
        <f t="shared" si="135"/>
        <v>0</v>
      </c>
      <c r="U371" s="139">
        <f t="shared" si="136"/>
        <v>5400000</v>
      </c>
      <c r="V371" s="139">
        <f t="shared" si="137"/>
        <v>0</v>
      </c>
      <c r="W371" s="139">
        <f t="shared" si="138"/>
        <v>0</v>
      </c>
      <c r="X371" s="139">
        <f t="shared" si="139"/>
        <v>0</v>
      </c>
      <c r="Y371" s="101">
        <f t="shared" si="140"/>
        <v>5400000</v>
      </c>
      <c r="Z371" s="178" t="s">
        <v>271</v>
      </c>
      <c r="AA371" s="178" t="s">
        <v>194</v>
      </c>
      <c r="AB371" s="178" t="s">
        <v>13</v>
      </c>
      <c r="AC371" s="458" t="s">
        <v>55</v>
      </c>
    </row>
    <row r="372" spans="1:29" ht="20.100000000000001" customHeight="1" x14ac:dyDescent="0.15">
      <c r="A372" s="395"/>
      <c r="B372" s="395"/>
      <c r="C372" s="395"/>
      <c r="D372" s="14"/>
      <c r="E372" s="14"/>
      <c r="F372" s="14"/>
      <c r="G372" s="4" t="s">
        <v>272</v>
      </c>
      <c r="H372" s="744">
        <v>300000</v>
      </c>
      <c r="I372" s="29" t="s">
        <v>0</v>
      </c>
      <c r="J372" s="108">
        <v>12</v>
      </c>
      <c r="K372" s="29"/>
      <c r="L372" s="373"/>
      <c r="M372" s="30" t="s">
        <v>1</v>
      </c>
      <c r="N372" s="160">
        <f t="shared" si="133"/>
        <v>3600000</v>
      </c>
      <c r="O372" s="15"/>
      <c r="P372" s="466">
        <f t="shared" si="134"/>
        <v>3600000</v>
      </c>
      <c r="Q372" s="148">
        <f>IF(AA372="국비100%",N372*100%,IF(AA372="시도비100%",N372*0%,IF(AA372="시군구비100%",N372*0%,IF(AA372="국비30%, 시도비70%",N372*30%,IF(AA372="국비30%, 시도비20%, 시군구비50%",N372*30%,IF(AA372="국비50%, 시도비50%",N372*50%,IF(AA372="시도비50%, 시군구비50%",N372*0%,IF(AA372="국비30%, 시도비35%, 시군구비35%",N372*30%))))))))</f>
        <v>1080000</v>
      </c>
      <c r="R372" s="148">
        <f>IF(AA372="국비100%",N372*0%,IF(AA372="시도비100%",N372*100%,IF(AA372="시군구비100%",N372*0%,IF(AA372="국비30%, 시도비70%",N372*70%,IF(AA372="국비30%, 시도비20%, 시군구비50%",N372*20%,IF(AA372="국비50%, 시도비50%",N372*50%,IF(AA372="시도비50%, 시군구비50%",N372*50%,IF(AA372="국비30%, 시도비35%, 시군구비35%",N372*35%))))))))</f>
        <v>2520000</v>
      </c>
      <c r="S372" s="148">
        <f>IF(AA372="국비100%",N372*0%,IF(AA372="시도비100%",N372*0%,IF(AA372="시군구비100%",N372*100%,IF(AA372="국비30%, 시도비70%",N372*0%,IF(AA372="국비30%, 시도비20%, 시군구비50%",N372*50%,IF(AA372="국비50%, 시도비50%",N372*0%,IF(AA372="시도비50%, 시군구비50%",N372*50%,IF(AA372="국비30%, 시도비35%, 시군구비35%",N372*35%))))))))</f>
        <v>0</v>
      </c>
      <c r="T372" s="148">
        <f t="shared" si="135"/>
        <v>0</v>
      </c>
      <c r="U372" s="148">
        <f t="shared" si="136"/>
        <v>3600000</v>
      </c>
      <c r="V372" s="148">
        <f t="shared" si="137"/>
        <v>0</v>
      </c>
      <c r="W372" s="148">
        <f t="shared" si="138"/>
        <v>0</v>
      </c>
      <c r="X372" s="148">
        <f t="shared" si="139"/>
        <v>0</v>
      </c>
      <c r="Y372" s="223">
        <f t="shared" si="140"/>
        <v>3600000</v>
      </c>
      <c r="Z372" s="171" t="s">
        <v>76</v>
      </c>
      <c r="AA372" s="171" t="s">
        <v>49</v>
      </c>
      <c r="AB372" s="171" t="s">
        <v>12</v>
      </c>
      <c r="AC372" s="458" t="s">
        <v>76</v>
      </c>
    </row>
    <row r="373" spans="1:29" ht="20.100000000000001" customHeight="1" x14ac:dyDescent="0.15">
      <c r="A373" s="395"/>
      <c r="B373" s="395"/>
      <c r="C373" s="409" t="s">
        <v>234</v>
      </c>
      <c r="D373" s="13">
        <f>SUM(N374:N380)</f>
        <v>2490000</v>
      </c>
      <c r="E373" s="13">
        <v>2260270</v>
      </c>
      <c r="F373" s="13">
        <f>SUM(D373-E373)</f>
        <v>229730</v>
      </c>
      <c r="G373" s="3"/>
      <c r="H373" s="469"/>
      <c r="I373" s="320"/>
      <c r="J373" s="320"/>
      <c r="K373" s="320"/>
      <c r="L373" s="320"/>
      <c r="M373" s="320"/>
      <c r="N373" s="630"/>
      <c r="O373" s="152">
        <f t="shared" ref="O373:Y373" si="141">SUM(O374:O380)</f>
        <v>0</v>
      </c>
      <c r="P373" s="152">
        <f t="shared" si="141"/>
        <v>2490000</v>
      </c>
      <c r="Q373" s="152">
        <f t="shared" si="141"/>
        <v>747000</v>
      </c>
      <c r="R373" s="152">
        <f t="shared" si="141"/>
        <v>547500</v>
      </c>
      <c r="S373" s="152">
        <f t="shared" si="141"/>
        <v>1195500</v>
      </c>
      <c r="T373" s="152">
        <f t="shared" si="141"/>
        <v>0</v>
      </c>
      <c r="U373" s="152">
        <f t="shared" si="141"/>
        <v>2490000</v>
      </c>
      <c r="V373" s="152">
        <f t="shared" si="141"/>
        <v>0</v>
      </c>
      <c r="W373" s="152">
        <f t="shared" si="141"/>
        <v>0</v>
      </c>
      <c r="X373" s="152">
        <f t="shared" si="141"/>
        <v>0</v>
      </c>
      <c r="Y373" s="152">
        <f t="shared" si="141"/>
        <v>2490000</v>
      </c>
      <c r="Z373" s="179"/>
      <c r="AA373" s="179"/>
      <c r="AB373" s="163"/>
      <c r="AC373" s="458"/>
    </row>
    <row r="374" spans="1:29" ht="20.100000000000001" customHeight="1" x14ac:dyDescent="0.15">
      <c r="A374" s="395"/>
      <c r="B374" s="395"/>
      <c r="C374" s="395"/>
      <c r="D374" s="14"/>
      <c r="E374" s="14"/>
      <c r="F374" s="14"/>
      <c r="G374" s="2" t="s">
        <v>38</v>
      </c>
      <c r="H374" s="743">
        <v>500000</v>
      </c>
      <c r="I374" s="26" t="s">
        <v>0</v>
      </c>
      <c r="J374" s="372">
        <v>1</v>
      </c>
      <c r="K374" s="26"/>
      <c r="L374" s="283"/>
      <c r="M374" s="28" t="s">
        <v>1</v>
      </c>
      <c r="N374" s="157">
        <f t="shared" ref="N374:N380" si="142">SUM(H374*J374)</f>
        <v>500000</v>
      </c>
      <c r="O374" s="14"/>
      <c r="P374" s="14">
        <f t="shared" ref="P374:P380" si="143">N374-O374</f>
        <v>500000</v>
      </c>
      <c r="Q374" s="139">
        <f>IF(AA374="국비100%",N374*100%,IF(AA374="시도비100%",N374*0%,IF(AA374="시군구비100%",N374*0%,IF(AA374="국비30%, 시도비70%",N374*30%,IF(AA374="국비30%, 시도비20%, 시군구비50%",N374*30%,IF(AA374="국비50%, 시도비50%",N374*50%,IF(AA374="시도비50%, 시군구비50%",N374*0%,IF(AA374="국비30%, 시도비35%, 시군구비35%",N374*30%))))))))</f>
        <v>150000</v>
      </c>
      <c r="R374" s="139">
        <f>IF(AA374="국비100%",N374*0%,IF(AA374="시도비100%",N374*100%,IF(AA374="시군구비100%",N374*0%,IF(AA374="국비30%, 시도비70%",N374*70%,IF(AA374="국비30%, 시도비20%, 시군구비50%",N374*20%,IF(AA374="국비50%, 시도비50%",N374*50%,IF(AA374="시도비50%, 시군구비50%",N374*50%,IF(AA374="국비30%, 시도비35%, 시군구비35%",N374*35%))))))))</f>
        <v>100000</v>
      </c>
      <c r="S374" s="139">
        <f>IF(AA374="국비100%",N374*0%,IF(AA374="시도비100%",N374*0%,IF(AA374="시군구비100%",N374*100%,IF(AA374="국비30%, 시도비70%",N374*0%,IF(AA374="국비30%, 시도비20%, 시군구비50%",N374*50%,IF(AA374="국비50%, 시도비50%",N374*0%,IF(AA374="시도비50%, 시군구비50%",N374*50%,IF(AA374="국비30%, 시도비35%, 시군구비35%",N374*35%))))))))</f>
        <v>250000</v>
      </c>
      <c r="T374" s="139">
        <f t="shared" ref="T374:T380" si="144">IF(AA374="기타보조금",N374*100%,N374*0%)</f>
        <v>0</v>
      </c>
      <c r="U374" s="139">
        <f t="shared" ref="U374:U380" si="145">SUM(Q374:T374)</f>
        <v>500000</v>
      </c>
      <c r="V374" s="139">
        <f t="shared" ref="V374:V380" si="146">IF(AA374="자부담",N374*100%,N374*0%)</f>
        <v>0</v>
      </c>
      <c r="W374" s="139">
        <f t="shared" ref="W374:W380" si="147">IF(AA374="후원금",N374*100%,N374*0%)</f>
        <v>0</v>
      </c>
      <c r="X374" s="139">
        <f t="shared" ref="X374:X380" si="148">IF(AA374="수익사업",N374*100%,N374*0%)</f>
        <v>0</v>
      </c>
      <c r="Y374" s="162">
        <f t="shared" ref="Y374:Y380" si="149">SUM(U374:X374)</f>
        <v>500000</v>
      </c>
      <c r="Z374" s="159" t="s">
        <v>82</v>
      </c>
      <c r="AA374" s="178" t="s">
        <v>90</v>
      </c>
      <c r="AB374" s="170" t="s">
        <v>12</v>
      </c>
      <c r="AC374" s="458" t="s">
        <v>664</v>
      </c>
    </row>
    <row r="375" spans="1:29" ht="20.100000000000001" customHeight="1" x14ac:dyDescent="0.15">
      <c r="A375" s="395"/>
      <c r="B375" s="395"/>
      <c r="C375" s="395"/>
      <c r="D375" s="14"/>
      <c r="E375" s="14"/>
      <c r="F375" s="14"/>
      <c r="G375" s="2"/>
      <c r="H375" s="111">
        <v>300000</v>
      </c>
      <c r="I375" s="110" t="s">
        <v>7</v>
      </c>
      <c r="J375" s="536">
        <v>1</v>
      </c>
      <c r="K375" s="110"/>
      <c r="L375" s="123"/>
      <c r="M375" s="37" t="s">
        <v>4</v>
      </c>
      <c r="N375" s="483">
        <f t="shared" si="142"/>
        <v>300000</v>
      </c>
      <c r="O375" s="483"/>
      <c r="P375" s="466">
        <f t="shared" si="143"/>
        <v>300000</v>
      </c>
      <c r="Q375" s="139">
        <f>IF(AA375="국비100%",N375*100%,IF(AA375="시도비100%",N375*0%,IF(AA375="시군구비100%",N375*0%,IF(AA375="국비30%, 시도비70%",N375*30%,IF(AA375="국비50%, 시도비50%",N375*50%,IF(AA375="시도비50%, 시군구비50%",N375*0%,IF(AA375="국비30%, 시도비35%, 시군구비35%",N375*30%)))))))</f>
        <v>90000</v>
      </c>
      <c r="R375" s="139">
        <f>IF(AA375="국비100%",N375*0%,IF(AA375="시도비100%",N375*100%,IF(AA375="시군구비100%",N375*0%,IF(AA375="국비30%, 시도비70%",N375*70%,IF(AA375="국비50%, 시도비50%",N375*50%,IF(AA375="시도비50%, 시군구비50%",N375*50%,IF(AA375="국비30%, 시도비35%, 시군구비35%",N375*35%)))))))</f>
        <v>105000</v>
      </c>
      <c r="S375" s="139">
        <f>IF(AA375="국비100%",N375*0%,IF(AA375="시도비100%",N375*0%,IF(AA375="시군구비100%",N375*100%,IF(AA375="국비30%, 시도비70%",N375*0%,IF(AA375="국비50%, 시도비50%",N375*0%,IF(AA375="시도비50%, 시군구비50%",N375*50%,IF(AA375="국비30%, 시도비35%, 시군구비35%",N375*35%)))))))</f>
        <v>105000</v>
      </c>
      <c r="T375" s="139">
        <f t="shared" si="144"/>
        <v>0</v>
      </c>
      <c r="U375" s="139">
        <f t="shared" si="145"/>
        <v>300000</v>
      </c>
      <c r="V375" s="139">
        <f t="shared" si="146"/>
        <v>0</v>
      </c>
      <c r="W375" s="139">
        <f t="shared" si="147"/>
        <v>0</v>
      </c>
      <c r="X375" s="139">
        <f t="shared" si="148"/>
        <v>0</v>
      </c>
      <c r="Y375" s="101">
        <f t="shared" si="149"/>
        <v>300000</v>
      </c>
      <c r="Z375" s="178" t="s">
        <v>55</v>
      </c>
      <c r="AA375" s="178" t="s">
        <v>57</v>
      </c>
      <c r="AB375" s="178" t="s">
        <v>13</v>
      </c>
      <c r="AC375" s="458" t="s">
        <v>55</v>
      </c>
    </row>
    <row r="376" spans="1:29" ht="20.100000000000001" customHeight="1" x14ac:dyDescent="0.15">
      <c r="A376" s="395"/>
      <c r="B376" s="395"/>
      <c r="C376" s="395"/>
      <c r="D376" s="14"/>
      <c r="E376" s="14"/>
      <c r="F376" s="14"/>
      <c r="G376" s="2" t="s">
        <v>54</v>
      </c>
      <c r="H376" s="111">
        <v>30000</v>
      </c>
      <c r="I376" s="110" t="s">
        <v>7</v>
      </c>
      <c r="J376" s="536">
        <v>1</v>
      </c>
      <c r="K376" s="110"/>
      <c r="L376" s="123"/>
      <c r="M376" s="37" t="s">
        <v>4</v>
      </c>
      <c r="N376" s="483">
        <f t="shared" si="142"/>
        <v>30000</v>
      </c>
      <c r="O376" s="483"/>
      <c r="P376" s="466">
        <f t="shared" si="143"/>
        <v>30000</v>
      </c>
      <c r="Q376" s="139">
        <f>IF(AA376="국비100%",N376*100%,IF(AA376="시도비100%",N376*0%,IF(AA376="시군구비100%",N376*0%,IF(AA376="국비30%, 시도비70%",N376*30%,IF(AA376="국비50%, 시도비50%",N376*50%,IF(AA376="시도비50%, 시군구비50%",N376*0%,IF(AA376="국비30%, 시도비35%, 시군구비35%",N376*30%)))))))</f>
        <v>9000</v>
      </c>
      <c r="R376" s="139">
        <f>IF(AA376="국비100%",N376*0%,IF(AA376="시도비100%",N376*100%,IF(AA376="시군구비100%",N376*0%,IF(AA376="국비30%, 시도비70%",N376*70%,IF(AA376="국비50%, 시도비50%",N376*50%,IF(AA376="시도비50%, 시군구비50%",N376*50%,IF(AA376="국비30%, 시도비35%, 시군구비35%",N376*35%)))))))</f>
        <v>10500</v>
      </c>
      <c r="S376" s="139">
        <f>IF(AA376="국비100%",N376*0%,IF(AA376="시도비100%",N376*0%,IF(AA376="시군구비100%",N376*100%,IF(AA376="국비30%, 시도비70%",N376*0%,IF(AA376="국비50%, 시도비50%",N376*0%,IF(AA376="시도비50%, 시군구비50%",N376*50%,IF(AA376="국비30%, 시도비35%, 시군구비35%",N376*35%)))))))</f>
        <v>10500</v>
      </c>
      <c r="T376" s="139">
        <f t="shared" si="144"/>
        <v>0</v>
      </c>
      <c r="U376" s="139">
        <f t="shared" si="145"/>
        <v>30000</v>
      </c>
      <c r="V376" s="139">
        <f t="shared" si="146"/>
        <v>0</v>
      </c>
      <c r="W376" s="139">
        <f t="shared" si="147"/>
        <v>0</v>
      </c>
      <c r="X376" s="139">
        <f t="shared" si="148"/>
        <v>0</v>
      </c>
      <c r="Y376" s="101">
        <f t="shared" si="149"/>
        <v>30000</v>
      </c>
      <c r="Z376" s="178" t="s">
        <v>55</v>
      </c>
      <c r="AA376" s="178" t="s">
        <v>57</v>
      </c>
      <c r="AB376" s="178" t="s">
        <v>13</v>
      </c>
      <c r="AC376" s="458" t="s">
        <v>55</v>
      </c>
    </row>
    <row r="377" spans="1:29" ht="20.100000000000001" customHeight="1" x14ac:dyDescent="0.15">
      <c r="A377" s="395"/>
      <c r="B377" s="395"/>
      <c r="C377" s="395"/>
      <c r="D377" s="14"/>
      <c r="E377" s="14"/>
      <c r="F377" s="14"/>
      <c r="G377" s="2" t="s">
        <v>37</v>
      </c>
      <c r="H377" s="743">
        <v>300000</v>
      </c>
      <c r="I377" s="26" t="s">
        <v>0</v>
      </c>
      <c r="J377" s="372">
        <v>1</v>
      </c>
      <c r="K377" s="26"/>
      <c r="L377" s="283"/>
      <c r="M377" s="28" t="s">
        <v>1</v>
      </c>
      <c r="N377" s="157">
        <f t="shared" si="142"/>
        <v>300000</v>
      </c>
      <c r="O377" s="14"/>
      <c r="P377" s="14">
        <f t="shared" si="143"/>
        <v>300000</v>
      </c>
      <c r="Q377" s="139">
        <f>IF(AA377="국비100%",N377*100%,IF(AA377="시도비100%",N377*0%,IF(AA377="시군구비100%",N377*0%,IF(AA377="국비30%, 시도비70%",N377*30%,IF(AA377="국비30%, 시도비20%, 시군구비50%",N377*30%,IF(AA377="국비50%, 시도비50%",N377*50%,IF(AA377="시도비50%, 시군구비50%",N377*0%,IF(AA377="국비30%, 시도비35%, 시군구비35%",N377*30%))))))))</f>
        <v>90000</v>
      </c>
      <c r="R377" s="139">
        <f>IF(AA377="국비100%",N377*0%,IF(AA377="시도비100%",N377*100%,IF(AA377="시군구비100%",N377*0%,IF(AA377="국비30%, 시도비70%",N377*70%,IF(AA377="국비30%, 시도비20%, 시군구비50%",N377*20%,IF(AA377="국비50%, 시도비50%",N377*50%,IF(AA377="시도비50%, 시군구비50%",N377*50%,IF(AA377="국비30%, 시도비35%, 시군구비35%",N377*35%))))))))</f>
        <v>60000</v>
      </c>
      <c r="S377" s="139">
        <f>IF(AA377="국비100%",N377*0%,IF(AA377="시도비100%",N377*0%,IF(AA377="시군구비100%",N377*100%,IF(AA377="국비30%, 시도비70%",N377*0%,IF(AA377="국비30%, 시도비20%, 시군구비50%",N377*50%,IF(AA377="국비50%, 시도비50%",N377*0%,IF(AA377="시도비50%, 시군구비50%",N377*50%,IF(AA377="국비30%, 시도비35%, 시군구비35%",N377*35%))))))))</f>
        <v>150000</v>
      </c>
      <c r="T377" s="139">
        <f t="shared" si="144"/>
        <v>0</v>
      </c>
      <c r="U377" s="139">
        <f t="shared" si="145"/>
        <v>300000</v>
      </c>
      <c r="V377" s="139">
        <f t="shared" si="146"/>
        <v>0</v>
      </c>
      <c r="W377" s="139">
        <f t="shared" si="147"/>
        <v>0</v>
      </c>
      <c r="X377" s="139">
        <f t="shared" si="148"/>
        <v>0</v>
      </c>
      <c r="Y377" s="162">
        <f t="shared" si="149"/>
        <v>300000</v>
      </c>
      <c r="Z377" s="159" t="s">
        <v>82</v>
      </c>
      <c r="AA377" s="178" t="s">
        <v>90</v>
      </c>
      <c r="AB377" s="159" t="s">
        <v>12</v>
      </c>
      <c r="AC377" s="458" t="s">
        <v>664</v>
      </c>
    </row>
    <row r="378" spans="1:29" ht="20.100000000000001" customHeight="1" x14ac:dyDescent="0.15">
      <c r="A378" s="395"/>
      <c r="B378" s="395"/>
      <c r="C378" s="395"/>
      <c r="D378" s="14"/>
      <c r="E378" s="14"/>
      <c r="F378" s="14"/>
      <c r="G378" s="2" t="s">
        <v>36</v>
      </c>
      <c r="H378" s="743">
        <v>900000</v>
      </c>
      <c r="I378" s="26" t="s">
        <v>0</v>
      </c>
      <c r="J378" s="372">
        <v>1</v>
      </c>
      <c r="K378" s="26"/>
      <c r="L378" s="283"/>
      <c r="M378" s="28" t="s">
        <v>1</v>
      </c>
      <c r="N378" s="157">
        <f t="shared" si="142"/>
        <v>900000</v>
      </c>
      <c r="O378" s="14"/>
      <c r="P378" s="14">
        <f t="shared" si="143"/>
        <v>900000</v>
      </c>
      <c r="Q378" s="139">
        <f>IF(AA378="국비100%",N378*100%,IF(AA378="시도비100%",N378*0%,IF(AA378="시군구비100%",N378*0%,IF(AA378="국비30%, 시도비70%",N378*30%,IF(AA378="국비30%, 시도비20%, 시군구비50%",N378*30%,IF(AA378="국비50%, 시도비50%",N378*50%,IF(AA378="시도비50%, 시군구비50%",N378*0%,IF(AA378="국비30%, 시도비35%, 시군구비35%",N378*30%))))))))</f>
        <v>270000</v>
      </c>
      <c r="R378" s="139">
        <f>IF(AA378="국비100%",N378*0%,IF(AA378="시도비100%",N378*100%,IF(AA378="시군구비100%",N378*0%,IF(AA378="국비30%, 시도비70%",N378*70%,IF(AA378="국비30%, 시도비20%, 시군구비50%",N378*20%,IF(AA378="국비50%, 시도비50%",N378*50%,IF(AA378="시도비50%, 시군구비50%",N378*50%,IF(AA378="국비30%, 시도비35%, 시군구비35%",N378*35%))))))))</f>
        <v>180000</v>
      </c>
      <c r="S378" s="139">
        <f>IF(AA378="국비100%",N378*0%,IF(AA378="시도비100%",N378*0%,IF(AA378="시군구비100%",N378*100%,IF(AA378="국비30%, 시도비70%",N378*0%,IF(AA378="국비30%, 시도비20%, 시군구비50%",N378*50%,IF(AA378="국비50%, 시도비50%",N378*0%,IF(AA378="시도비50%, 시군구비50%",N378*50%,IF(AA378="국비30%, 시도비35%, 시군구비35%",N378*35%))))))))</f>
        <v>450000</v>
      </c>
      <c r="T378" s="139">
        <f t="shared" si="144"/>
        <v>0</v>
      </c>
      <c r="U378" s="139">
        <f t="shared" si="145"/>
        <v>900000</v>
      </c>
      <c r="V378" s="139">
        <f t="shared" si="146"/>
        <v>0</v>
      </c>
      <c r="W378" s="139">
        <f t="shared" si="147"/>
        <v>0</v>
      </c>
      <c r="X378" s="139">
        <f t="shared" si="148"/>
        <v>0</v>
      </c>
      <c r="Y378" s="162">
        <f t="shared" si="149"/>
        <v>900000</v>
      </c>
      <c r="Z378" s="159" t="s">
        <v>82</v>
      </c>
      <c r="AA378" s="178" t="s">
        <v>90</v>
      </c>
      <c r="AB378" s="159" t="s">
        <v>12</v>
      </c>
      <c r="AC378" s="458" t="s">
        <v>664</v>
      </c>
    </row>
    <row r="379" spans="1:29" ht="20.100000000000001" customHeight="1" x14ac:dyDescent="0.15">
      <c r="A379" s="395"/>
      <c r="B379" s="395"/>
      <c r="C379" s="395"/>
      <c r="D379" s="14"/>
      <c r="E379" s="14"/>
      <c r="F379" s="14"/>
      <c r="G379" s="2" t="s">
        <v>35</v>
      </c>
      <c r="H379" s="743">
        <v>100000</v>
      </c>
      <c r="I379" s="26" t="s">
        <v>0</v>
      </c>
      <c r="J379" s="372">
        <v>1</v>
      </c>
      <c r="K379" s="26"/>
      <c r="L379" s="283"/>
      <c r="M379" s="28" t="s">
        <v>1</v>
      </c>
      <c r="N379" s="157">
        <f t="shared" si="142"/>
        <v>100000</v>
      </c>
      <c r="O379" s="14"/>
      <c r="P379" s="14">
        <f t="shared" si="143"/>
        <v>100000</v>
      </c>
      <c r="Q379" s="139">
        <f>IF(AA379="국비100%",N379*100%,IF(AA379="시도비100%",N379*0%,IF(AA379="시군구비100%",N379*0%,IF(AA379="국비30%, 시도비70%",N379*30%,IF(AA379="국비30%, 시도비20%, 시군구비50%",N379*30%,IF(AA379="국비50%, 시도비50%",N379*50%,IF(AA379="시도비50%, 시군구비50%",N379*0%,IF(AA379="국비30%, 시도비35%, 시군구비35%",N379*30%))))))))</f>
        <v>30000</v>
      </c>
      <c r="R379" s="139">
        <f>IF(AA379="국비100%",N379*0%,IF(AA379="시도비100%",N379*100%,IF(AA379="시군구비100%",N379*0%,IF(AA379="국비30%, 시도비70%",N379*70%,IF(AA379="국비30%, 시도비20%, 시군구비50%",N379*20%,IF(AA379="국비50%, 시도비50%",N379*50%,IF(AA379="시도비50%, 시군구비50%",N379*50%,IF(AA379="국비30%, 시도비35%, 시군구비35%",N379*35%))))))))</f>
        <v>20000</v>
      </c>
      <c r="S379" s="139">
        <f>IF(AA379="국비100%",N379*0%,IF(AA379="시도비100%",N379*0%,IF(AA379="시군구비100%",N379*100%,IF(AA379="국비30%, 시도비70%",N379*0%,IF(AA379="국비30%, 시도비20%, 시군구비50%",N379*50%,IF(AA379="국비50%, 시도비50%",N379*0%,IF(AA379="시도비50%, 시군구비50%",N379*50%,IF(AA379="국비30%, 시도비35%, 시군구비35%",N379*35%))))))))</f>
        <v>50000</v>
      </c>
      <c r="T379" s="139">
        <f t="shared" si="144"/>
        <v>0</v>
      </c>
      <c r="U379" s="139">
        <f t="shared" si="145"/>
        <v>100000</v>
      </c>
      <c r="V379" s="139">
        <f t="shared" si="146"/>
        <v>0</v>
      </c>
      <c r="W379" s="139">
        <f t="shared" si="147"/>
        <v>0</v>
      </c>
      <c r="X379" s="139">
        <f t="shared" si="148"/>
        <v>0</v>
      </c>
      <c r="Y379" s="162">
        <f t="shared" si="149"/>
        <v>100000</v>
      </c>
      <c r="Z379" s="159" t="s">
        <v>82</v>
      </c>
      <c r="AA379" s="178" t="s">
        <v>90</v>
      </c>
      <c r="AB379" s="159" t="s">
        <v>12</v>
      </c>
      <c r="AC379" s="458" t="s">
        <v>664</v>
      </c>
    </row>
    <row r="380" spans="1:29" ht="20.100000000000001" customHeight="1" x14ac:dyDescent="0.15">
      <c r="A380" s="395"/>
      <c r="B380" s="395"/>
      <c r="C380" s="395"/>
      <c r="D380" s="14"/>
      <c r="E380" s="14"/>
      <c r="F380" s="14"/>
      <c r="G380" s="2" t="s">
        <v>34</v>
      </c>
      <c r="H380" s="743">
        <v>360000</v>
      </c>
      <c r="I380" s="26" t="s">
        <v>0</v>
      </c>
      <c r="J380" s="372">
        <v>1</v>
      </c>
      <c r="K380" s="26"/>
      <c r="L380" s="283"/>
      <c r="M380" s="28" t="s">
        <v>1</v>
      </c>
      <c r="N380" s="157">
        <f t="shared" si="142"/>
        <v>360000</v>
      </c>
      <c r="O380" s="14"/>
      <c r="P380" s="14">
        <f t="shared" si="143"/>
        <v>360000</v>
      </c>
      <c r="Q380" s="139">
        <f>IF(AA380="국비100%",N380*100%,IF(AA380="시도비100%",N380*0%,IF(AA380="시군구비100%",N380*0%,IF(AA380="국비30%, 시도비70%",N380*30%,IF(AA380="국비30%, 시도비20%, 시군구비50%",N380*30%,IF(AA380="국비50%, 시도비50%",N380*50%,IF(AA380="시도비50%, 시군구비50%",N380*0%,IF(AA380="국비30%, 시도비35%, 시군구비35%",N380*30%))))))))</f>
        <v>108000</v>
      </c>
      <c r="R380" s="139">
        <f>IF(AA380="국비100%",N380*0%,IF(AA380="시도비100%",N380*100%,IF(AA380="시군구비100%",N380*0%,IF(AA380="국비30%, 시도비70%",N380*70%,IF(AA380="국비30%, 시도비20%, 시군구비50%",N380*20%,IF(AA380="국비50%, 시도비50%",N380*50%,IF(AA380="시도비50%, 시군구비50%",N380*50%,IF(AA380="국비30%, 시도비35%, 시군구비35%",N380*35%))))))))</f>
        <v>72000</v>
      </c>
      <c r="S380" s="139">
        <f>IF(AA380="국비100%",N380*0%,IF(AA380="시도비100%",N380*0%,IF(AA380="시군구비100%",N380*100%,IF(AA380="국비30%, 시도비70%",N380*0%,IF(AA380="국비30%, 시도비20%, 시군구비50%",N380*50%,IF(AA380="국비50%, 시도비50%",N380*0%,IF(AA380="시도비50%, 시군구비50%",N380*50%,IF(AA380="국비30%, 시도비35%, 시군구비35%",N380*35%))))))))</f>
        <v>180000</v>
      </c>
      <c r="T380" s="139">
        <f t="shared" si="144"/>
        <v>0</v>
      </c>
      <c r="U380" s="139">
        <f t="shared" si="145"/>
        <v>360000</v>
      </c>
      <c r="V380" s="139">
        <f t="shared" si="146"/>
        <v>0</v>
      </c>
      <c r="W380" s="139">
        <f t="shared" si="147"/>
        <v>0</v>
      </c>
      <c r="X380" s="139">
        <f t="shared" si="148"/>
        <v>0</v>
      </c>
      <c r="Y380" s="162">
        <f t="shared" si="149"/>
        <v>360000</v>
      </c>
      <c r="Z380" s="159" t="s">
        <v>82</v>
      </c>
      <c r="AA380" s="178" t="s">
        <v>90</v>
      </c>
      <c r="AB380" s="159" t="s">
        <v>12</v>
      </c>
      <c r="AC380" s="458" t="s">
        <v>664</v>
      </c>
    </row>
    <row r="381" spans="1:29" ht="20.100000000000001" customHeight="1" x14ac:dyDescent="0.15">
      <c r="A381" s="395"/>
      <c r="B381" s="395"/>
      <c r="C381" s="409" t="s">
        <v>233</v>
      </c>
      <c r="D381" s="13">
        <f>SUM(N382:N384)</f>
        <v>2460000</v>
      </c>
      <c r="E381" s="13">
        <v>490000</v>
      </c>
      <c r="F381" s="13">
        <f>SUM(D381-E381)</f>
        <v>1970000</v>
      </c>
      <c r="G381" s="3"/>
      <c r="H381" s="469"/>
      <c r="I381" s="320"/>
      <c r="J381" s="320"/>
      <c r="K381" s="320"/>
      <c r="L381" s="320"/>
      <c r="M381" s="320"/>
      <c r="N381" s="630"/>
      <c r="O381" s="152">
        <f t="shared" ref="O381:Y381" si="150">SUM(O382:O384)</f>
        <v>0</v>
      </c>
      <c r="P381" s="152">
        <f t="shared" si="150"/>
        <v>2460000</v>
      </c>
      <c r="Q381" s="152">
        <f t="shared" si="150"/>
        <v>0</v>
      </c>
      <c r="R381" s="152">
        <f t="shared" si="150"/>
        <v>1230000</v>
      </c>
      <c r="S381" s="152">
        <f t="shared" si="150"/>
        <v>1230000</v>
      </c>
      <c r="T381" s="152">
        <f t="shared" si="150"/>
        <v>0</v>
      </c>
      <c r="U381" s="152">
        <f t="shared" si="150"/>
        <v>2460000</v>
      </c>
      <c r="V381" s="152">
        <f t="shared" si="150"/>
        <v>0</v>
      </c>
      <c r="W381" s="152">
        <f t="shared" si="150"/>
        <v>0</v>
      </c>
      <c r="X381" s="152">
        <f t="shared" si="150"/>
        <v>0</v>
      </c>
      <c r="Y381" s="152">
        <f t="shared" si="150"/>
        <v>2460000</v>
      </c>
      <c r="Z381" s="179"/>
      <c r="AA381" s="179"/>
      <c r="AB381" s="163"/>
      <c r="AC381" s="458"/>
    </row>
    <row r="382" spans="1:29" ht="20.100000000000001" customHeight="1" x14ac:dyDescent="0.15">
      <c r="A382" s="395"/>
      <c r="B382" s="395"/>
      <c r="C382" s="395"/>
      <c r="D382" s="14"/>
      <c r="E382" s="14"/>
      <c r="F382" s="14"/>
      <c r="G382" s="1" t="s">
        <v>33</v>
      </c>
      <c r="H382" s="745">
        <v>80000</v>
      </c>
      <c r="I382" s="90" t="s">
        <v>0</v>
      </c>
      <c r="J382" s="56">
        <v>12</v>
      </c>
      <c r="K382" s="90"/>
      <c r="L382" s="448"/>
      <c r="M382" s="48" t="s">
        <v>1</v>
      </c>
      <c r="N382" s="273">
        <f>SUM(H382*J382)</f>
        <v>960000</v>
      </c>
      <c r="O382" s="14"/>
      <c r="P382" s="466">
        <f>N382-O382</f>
        <v>960000</v>
      </c>
      <c r="Q382" s="139">
        <f>IF(AA382="국비100%",N382*100%,IF(AA382="시도비100%",N382*0%,IF(AA382="시군구비100%",N382*0%,IF(AA382="국비30%, 시도비70%",N382*30%,IF(AA382="국비30%, 시도비20%, 시군구비50%",N382*30%,IF(AA382="국비50%, 시도비50%",N382*50%,IF(AA382="시도비50%, 시군구비50%",N382*0%,IF(AA382="국비30%, 시도비35%, 시군구비35%",N382*30%))))))))</f>
        <v>0</v>
      </c>
      <c r="R382" s="139">
        <f>IF(AA382="국비100%",N382*0%,IF(AA382="시도비100%",N382*100%,IF(AA382="시군구비100%",N382*0%,IF(AA382="국비30%, 시도비70%",N382*70%,IF(AA382="국비30%, 시도비20%, 시군구비50%",N382*20%,IF(AA382="국비50%, 시도비50%",N382*50%,IF(AA382="시도비50%, 시군구비50%",N382*50%,IF(AA382="국비30%, 시도비35%, 시군구비35%",N382*35%))))))))</f>
        <v>480000</v>
      </c>
      <c r="S382" s="139">
        <f>IF(AA382="국비100%",N382*0%,IF(AA382="시도비100%",N382*0%,IF(AA382="시군구비100%",N382*100%,IF(AA382="국비30%, 시도비70%",N382*0%,IF(AA382="국비30%, 시도비20%, 시군구비50%",N382*50%,IF(AA382="국비50%, 시도비50%",N382*0%,IF(AA382="시도비50%, 시군구비50%",N382*50%,IF(AA382="국비30%, 시도비35%, 시군구비35%",N382*35%))))))))</f>
        <v>480000</v>
      </c>
      <c r="T382" s="139">
        <f>IF(AA382="기타보조금",N382*100%,N382*0%)</f>
        <v>0</v>
      </c>
      <c r="U382" s="139">
        <f>SUM(Q382:T382)</f>
        <v>960000</v>
      </c>
      <c r="V382" s="139">
        <f>IF(AA382="자부담",N382*100%,N382*0%)</f>
        <v>0</v>
      </c>
      <c r="W382" s="139">
        <f>IF(AA382="후원금",N382*100%,N382*0%)</f>
        <v>0</v>
      </c>
      <c r="X382" s="139">
        <f>IF(AA382="수익사업",N382*100%,N382*0%)</f>
        <v>0</v>
      </c>
      <c r="Y382" s="162">
        <f>SUM(U382:X382)</f>
        <v>960000</v>
      </c>
      <c r="Z382" s="159" t="s">
        <v>62</v>
      </c>
      <c r="AA382" s="178" t="s">
        <v>63</v>
      </c>
      <c r="AB382" s="159" t="s">
        <v>12</v>
      </c>
      <c r="AC382" s="458" t="s">
        <v>664</v>
      </c>
    </row>
    <row r="383" spans="1:29" ht="20.100000000000001" customHeight="1" x14ac:dyDescent="0.15">
      <c r="A383" s="395"/>
      <c r="B383" s="395"/>
      <c r="C383" s="395"/>
      <c r="D383" s="14"/>
      <c r="E383" s="14"/>
      <c r="F383" s="14"/>
      <c r="G383" s="2" t="s">
        <v>571</v>
      </c>
      <c r="H383" s="743">
        <v>250000</v>
      </c>
      <c r="I383" s="26" t="s">
        <v>0</v>
      </c>
      <c r="J383" s="372">
        <v>4</v>
      </c>
      <c r="K383" s="26"/>
      <c r="L383" s="283"/>
      <c r="M383" s="28" t="s">
        <v>1</v>
      </c>
      <c r="N383" s="157">
        <f>SUM(H383*J383)</f>
        <v>1000000</v>
      </c>
      <c r="O383" s="14"/>
      <c r="P383" s="466">
        <f>N383-O383</f>
        <v>1000000</v>
      </c>
      <c r="Q383" s="139">
        <f>IF(AA383="국비100%",N383*100%,IF(AA383="시도비100%",N383*0%,IF(AA383="시군구비100%",N383*0%,IF(AA383="국비30%, 시도비70%",N383*30%,IF(AA383="국비30%, 시도비20%, 시군구비50%",N383*30%,IF(AA383="국비50%, 시도비50%",N383*50%,IF(AA383="시도비50%, 시군구비50%",N383*0%,IF(AA383="국비30%, 시도비35%, 시군구비35%",N383*30%))))))))</f>
        <v>0</v>
      </c>
      <c r="R383" s="139">
        <f>IF(AA383="국비100%",N383*0%,IF(AA383="시도비100%",N383*100%,IF(AA383="시군구비100%",N383*0%,IF(AA383="국비30%, 시도비70%",N383*70%,IF(AA383="국비30%, 시도비20%, 시군구비50%",N383*20%,IF(AA383="국비50%, 시도비50%",N383*50%,IF(AA383="시도비50%, 시군구비50%",N383*50%,IF(AA383="국비30%, 시도비35%, 시군구비35%",N383*35%))))))))</f>
        <v>500000</v>
      </c>
      <c r="S383" s="139">
        <f>IF(AA383="국비100%",N383*0%,IF(AA383="시도비100%",N383*0%,IF(AA383="시군구비100%",N383*100%,IF(AA383="국비30%, 시도비70%",N383*0%,IF(AA383="국비30%, 시도비20%, 시군구비50%",N383*50%,IF(AA383="국비50%, 시도비50%",N383*0%,IF(AA383="시도비50%, 시군구비50%",N383*50%,IF(AA383="국비30%, 시도비35%, 시군구비35%",N383*35%))))))))</f>
        <v>500000</v>
      </c>
      <c r="T383" s="139">
        <f>IF(AA383="기타보조금",N383*100%,N383*0%)</f>
        <v>0</v>
      </c>
      <c r="U383" s="139">
        <f>SUM(Q383:T383)</f>
        <v>1000000</v>
      </c>
      <c r="V383" s="139">
        <f>IF(AA383="자부담",N383*100%,N383*0%)</f>
        <v>0</v>
      </c>
      <c r="W383" s="139">
        <f>IF(AA383="후원금",N383*100%,N383*0%)</f>
        <v>0</v>
      </c>
      <c r="X383" s="139">
        <f>IF(AA383="수익사업",N383*100%,N383*0%)</f>
        <v>0</v>
      </c>
      <c r="Y383" s="162">
        <f>SUM(U383:X383)</f>
        <v>1000000</v>
      </c>
      <c r="Z383" s="159" t="s">
        <v>62</v>
      </c>
      <c r="AA383" s="178" t="s">
        <v>63</v>
      </c>
      <c r="AB383" s="159" t="s">
        <v>12</v>
      </c>
      <c r="AC383" s="458" t="s">
        <v>664</v>
      </c>
    </row>
    <row r="384" spans="1:29" ht="20.100000000000001" customHeight="1" x14ac:dyDescent="0.15">
      <c r="A384" s="395"/>
      <c r="B384" s="395"/>
      <c r="C384" s="392"/>
      <c r="D384" s="15"/>
      <c r="E384" s="15"/>
      <c r="F384" s="15"/>
      <c r="G384" s="4" t="s">
        <v>599</v>
      </c>
      <c r="H384" s="744">
        <v>250000</v>
      </c>
      <c r="I384" s="29" t="s">
        <v>0</v>
      </c>
      <c r="J384" s="389">
        <v>2</v>
      </c>
      <c r="K384" s="29"/>
      <c r="L384" s="373"/>
      <c r="M384" s="30" t="s">
        <v>1</v>
      </c>
      <c r="N384" s="160">
        <f>SUM(H384*J384)</f>
        <v>500000</v>
      </c>
      <c r="O384" s="15"/>
      <c r="P384" s="491">
        <f>N384-O384</f>
        <v>500000</v>
      </c>
      <c r="Q384" s="148">
        <f>IF(AA384="국비100%",N384*100%,IF(AA384="시도비100%",N384*0%,IF(AA384="시군구비100%",N384*0%,IF(AA384="국비30%, 시도비70%",N384*30%,IF(AA384="국비30%, 시도비20%, 시군구비50%",N384*30%,IF(AA384="국비50%, 시도비50%",N384*50%,IF(AA384="시도비50%, 시군구비50%",N384*0%,IF(AA384="국비30%, 시도비35%, 시군구비35%",N384*30%))))))))</f>
        <v>0</v>
      </c>
      <c r="R384" s="148">
        <f>IF(AA384="국비100%",N384*0%,IF(AA384="시도비100%",N384*100%,IF(AA384="시군구비100%",N384*0%,IF(AA384="국비30%, 시도비70%",N384*70%,IF(AA384="국비30%, 시도비20%, 시군구비50%",N384*20%,IF(AA384="국비50%, 시도비50%",N384*50%,IF(AA384="시도비50%, 시군구비50%",N384*50%,IF(AA384="국비30%, 시도비35%, 시군구비35%",N384*35%))))))))</f>
        <v>250000</v>
      </c>
      <c r="S384" s="148">
        <f>IF(AA384="국비100%",N384*0%,IF(AA384="시도비100%",N384*0%,IF(AA384="시군구비100%",N384*100%,IF(AA384="국비30%, 시도비70%",N384*0%,IF(AA384="국비30%, 시도비20%, 시군구비50%",N384*50%,IF(AA384="국비50%, 시도비50%",N384*0%,IF(AA384="시도비50%, 시군구비50%",N384*50%,IF(AA384="국비30%, 시도비35%, 시군구비35%",N384*35%))))))))</f>
        <v>250000</v>
      </c>
      <c r="T384" s="148">
        <f>IF(AA384="기타보조금",N384*100%,N384*0%)</f>
        <v>0</v>
      </c>
      <c r="U384" s="148">
        <f>SUM(Q384:T384)</f>
        <v>500000</v>
      </c>
      <c r="V384" s="148">
        <f>IF(AA384="자부담",N384*100%,N384*0%)</f>
        <v>0</v>
      </c>
      <c r="W384" s="148">
        <f>IF(AA384="후원금",N384*100%,N384*0%)</f>
        <v>0</v>
      </c>
      <c r="X384" s="148">
        <f>IF(AA384="수익사업",N384*100%,N384*0%)</f>
        <v>0</v>
      </c>
      <c r="Y384" s="223">
        <f>SUM(U384:X384)</f>
        <v>500000</v>
      </c>
      <c r="Z384" s="171" t="s">
        <v>62</v>
      </c>
      <c r="AA384" s="314" t="s">
        <v>63</v>
      </c>
      <c r="AB384" s="171" t="s">
        <v>12</v>
      </c>
      <c r="AC384" s="458" t="s">
        <v>664</v>
      </c>
    </row>
    <row r="385" spans="1:29" ht="20.100000000000001" customHeight="1" x14ac:dyDescent="0.15">
      <c r="A385" s="392"/>
      <c r="B385" s="392"/>
      <c r="C385" s="409" t="s">
        <v>232</v>
      </c>
      <c r="D385" s="13">
        <f>SUM(N386:N397)</f>
        <v>12565000</v>
      </c>
      <c r="E385" s="13">
        <v>5444820</v>
      </c>
      <c r="F385" s="13">
        <f>SUM(D385-E385)</f>
        <v>7120180</v>
      </c>
      <c r="G385" s="3"/>
      <c r="H385" s="469"/>
      <c r="I385" s="320"/>
      <c r="J385" s="320"/>
      <c r="K385" s="320"/>
      <c r="L385" s="320"/>
      <c r="M385" s="320"/>
      <c r="N385" s="630"/>
      <c r="O385" s="152">
        <f t="shared" ref="O385:Y385" si="151">SUM(O386:O397)</f>
        <v>0</v>
      </c>
      <c r="P385" s="152">
        <f t="shared" si="151"/>
        <v>12565000</v>
      </c>
      <c r="Q385" s="152">
        <f t="shared" si="151"/>
        <v>2113500</v>
      </c>
      <c r="R385" s="152">
        <f t="shared" si="151"/>
        <v>2986500</v>
      </c>
      <c r="S385" s="152">
        <f t="shared" si="151"/>
        <v>3925000</v>
      </c>
      <c r="T385" s="152">
        <f t="shared" si="151"/>
        <v>0</v>
      </c>
      <c r="U385" s="152">
        <f t="shared" si="151"/>
        <v>9025000</v>
      </c>
      <c r="V385" s="152">
        <f t="shared" si="151"/>
        <v>3540000</v>
      </c>
      <c r="W385" s="152">
        <f t="shared" si="151"/>
        <v>0</v>
      </c>
      <c r="X385" s="152">
        <f t="shared" si="151"/>
        <v>0</v>
      </c>
      <c r="Y385" s="152">
        <f t="shared" si="151"/>
        <v>12565000</v>
      </c>
      <c r="Z385" s="179"/>
      <c r="AA385" s="179"/>
      <c r="AB385" s="163"/>
      <c r="AC385" s="458"/>
    </row>
    <row r="386" spans="1:29" ht="20.100000000000001" customHeight="1" x14ac:dyDescent="0.15">
      <c r="A386" s="406"/>
      <c r="B386" s="406"/>
      <c r="C386" s="406"/>
      <c r="D386" s="17"/>
      <c r="E386" s="17"/>
      <c r="F386" s="17"/>
      <c r="G386" s="60" t="s">
        <v>80</v>
      </c>
      <c r="H386" s="745">
        <v>300000</v>
      </c>
      <c r="I386" s="90" t="s">
        <v>0</v>
      </c>
      <c r="J386" s="56">
        <v>12</v>
      </c>
      <c r="K386" s="90"/>
      <c r="L386" s="448"/>
      <c r="M386" s="36" t="s">
        <v>1</v>
      </c>
      <c r="N386" s="273">
        <f t="shared" ref="N386:N393" si="152">SUM(H386*J386)</f>
        <v>3600000</v>
      </c>
      <c r="O386" s="17"/>
      <c r="P386" s="17">
        <f t="shared" ref="P386:P397" si="153">N386-O386</f>
        <v>3600000</v>
      </c>
      <c r="Q386" s="154">
        <f>IF(AA386="국비100%",N386*100%,IF(AA386="시도비100%",N386*0%,IF(AA386="시군구비100%",N386*0%,IF(AA386="국비30%, 시도비70%",N386*30%,IF(AA386="국비30%, 시도비20%, 시군구비50%",N386*30%,IF(AA386="국비50%, 시도비50%",N386*50%,IF(AA386="시도비50%, 시군구비50%",N386*0%,IF(AA386="국비30%, 시도비35%, 시군구비35%",N386*30%))))))))</f>
        <v>1080000</v>
      </c>
      <c r="R386" s="154">
        <f>IF(AA386="국비100%",N386*0%,IF(AA386="시도비100%",N386*100%,IF(AA386="시군구비100%",N386*0%,IF(AA386="국비30%, 시도비70%",N386*70%,IF(AA386="국비30%, 시도비20%, 시군구비50%",N386*20%,IF(AA386="국비50%, 시도비50%",N386*50%,IF(AA386="시도비50%, 시군구비50%",N386*50%,IF(AA386="국비30%, 시도비35%, 시군구비35%",N386*35%))))))))</f>
        <v>720000</v>
      </c>
      <c r="S386" s="154">
        <f>IF(AA386="국비100%",N386*0%,IF(AA386="시도비100%",N386*0%,IF(AA386="시군구비100%",N386*100%,IF(AA386="국비30%, 시도비70%",N386*0%,IF(AA386="국비30%, 시도비20%, 시군구비50%",N386*50%,IF(AA386="국비50%, 시도비50%",N386*0%,IF(AA386="시도비50%, 시군구비50%",N386*50%,IF(AA386="국비30%, 시도비35%, 시군구비35%",N386*35%))))))))</f>
        <v>1800000</v>
      </c>
      <c r="T386" s="154">
        <f>IF(AA386="기타보조금",N386*100%,N386*0%)</f>
        <v>0</v>
      </c>
      <c r="U386" s="154">
        <f t="shared" ref="U386:U397" si="154">SUM(Q386:T386)</f>
        <v>3600000</v>
      </c>
      <c r="V386" s="154">
        <f t="shared" ref="V386:V397" si="155">IF(AA386="자부담",N386*100%,N386*0%)</f>
        <v>0</v>
      </c>
      <c r="W386" s="154">
        <f>IF(AA386="후원금",N386*100%,N386*0%)</f>
        <v>0</v>
      </c>
      <c r="X386" s="154">
        <f>IF(AA386="수익사업",N386*100%,N386*0%)</f>
        <v>0</v>
      </c>
      <c r="Y386" s="225">
        <f t="shared" ref="Y386:Y397" si="156">SUM(U386:X386)</f>
        <v>3600000</v>
      </c>
      <c r="Z386" s="170" t="s">
        <v>82</v>
      </c>
      <c r="AA386" s="305" t="s">
        <v>90</v>
      </c>
      <c r="AB386" s="170" t="s">
        <v>12</v>
      </c>
      <c r="AC386" s="458" t="s">
        <v>664</v>
      </c>
    </row>
    <row r="387" spans="1:29" ht="20.100000000000001" customHeight="1" x14ac:dyDescent="0.15">
      <c r="A387" s="395"/>
      <c r="B387" s="395"/>
      <c r="C387" s="395"/>
      <c r="D387" s="14"/>
      <c r="E387" s="14"/>
      <c r="F387" s="14"/>
      <c r="G387" s="22" t="s">
        <v>59</v>
      </c>
      <c r="H387" s="743">
        <v>2000000</v>
      </c>
      <c r="I387" s="67" t="s">
        <v>0</v>
      </c>
      <c r="J387" s="372">
        <v>1</v>
      </c>
      <c r="K387" s="67"/>
      <c r="L387" s="283"/>
      <c r="M387" s="37" t="s">
        <v>1</v>
      </c>
      <c r="N387" s="157">
        <f t="shared" si="152"/>
        <v>2000000</v>
      </c>
      <c r="O387" s="14"/>
      <c r="P387" s="14">
        <f t="shared" si="153"/>
        <v>2000000</v>
      </c>
      <c r="Q387" s="139">
        <f>IF(AA387="국비100%",N387*100%,IF(AA387="시도비100%",N387*0%,IF(AA387="시군구비100%",N387*0%,IF(AA387="국비30%, 시도비70%",N387*30%,IF(AA387="국비30%, 시도비20%, 시군구비50%",N387*30%,IF(AA387="국비50%, 시도비50%",N387*50%,IF(AA387="시도비50%, 시군구비50%",N387*0%,IF(AA387="국비30%, 시도비35%, 시군구비35%",N387*30%))))))))</f>
        <v>600000</v>
      </c>
      <c r="R387" s="139">
        <f>IF(AA387="국비100%",N387*0%,IF(AA387="시도비100%",N387*100%,IF(AA387="시군구비100%",N387*0%,IF(AA387="국비30%, 시도비70%",N387*70%,IF(AA387="국비30%, 시도비20%, 시군구비50%",N387*20%,IF(AA387="국비50%, 시도비50%",N387*50%,IF(AA387="시도비50%, 시군구비50%",N387*50%,IF(AA387="국비30%, 시도비35%, 시군구비35%",N387*35%))))))))</f>
        <v>400000</v>
      </c>
      <c r="S387" s="139">
        <f>IF(AA387="국비100%",N387*0%,IF(AA387="시도비100%",N387*0%,IF(AA387="시군구비100%",N387*100%,IF(AA387="국비30%, 시도비70%",N387*0%,IF(AA387="국비30%, 시도비20%, 시군구비50%",N387*50%,IF(AA387="국비50%, 시도비50%",N387*0%,IF(AA387="시도비50%, 시군구비50%",N387*50%,IF(AA387="국비30%, 시도비35%, 시군구비35%",N387*35%))))))))</f>
        <v>1000000</v>
      </c>
      <c r="T387" s="139">
        <f>IF(AA387="기타보조금",N387*100%,N387*0%)</f>
        <v>0</v>
      </c>
      <c r="U387" s="139">
        <f t="shared" si="154"/>
        <v>2000000</v>
      </c>
      <c r="V387" s="139">
        <f t="shared" si="155"/>
        <v>0</v>
      </c>
      <c r="W387" s="139">
        <f>IF(AA387="후원금",N387*100%,N387*0%)</f>
        <v>0</v>
      </c>
      <c r="X387" s="139">
        <f>IF(AA387="수익사업",N387*100%,N387*0%)</f>
        <v>0</v>
      </c>
      <c r="Y387" s="162">
        <f t="shared" si="156"/>
        <v>2000000</v>
      </c>
      <c r="Z387" s="159" t="s">
        <v>82</v>
      </c>
      <c r="AA387" s="178" t="s">
        <v>90</v>
      </c>
      <c r="AB387" s="159" t="s">
        <v>12</v>
      </c>
      <c r="AC387" s="458" t="s">
        <v>664</v>
      </c>
    </row>
    <row r="388" spans="1:29" ht="20.100000000000001" customHeight="1" x14ac:dyDescent="0.15">
      <c r="A388" s="395"/>
      <c r="B388" s="395"/>
      <c r="C388" s="395"/>
      <c r="D388" s="14"/>
      <c r="E388" s="14"/>
      <c r="F388" s="14"/>
      <c r="G388" s="22"/>
      <c r="H388" s="35">
        <v>3000000</v>
      </c>
      <c r="I388" s="110" t="s">
        <v>7</v>
      </c>
      <c r="J388" s="372">
        <v>1</v>
      </c>
      <c r="K388" s="67"/>
      <c r="L388" s="35"/>
      <c r="M388" s="535" t="s">
        <v>1</v>
      </c>
      <c r="N388" s="141">
        <f t="shared" si="152"/>
        <v>3000000</v>
      </c>
      <c r="O388" s="139"/>
      <c r="P388" s="139">
        <f t="shared" si="153"/>
        <v>3000000</v>
      </c>
      <c r="Q388" s="139"/>
      <c r="R388" s="139"/>
      <c r="S388" s="139"/>
      <c r="T388" s="139"/>
      <c r="U388" s="139">
        <f t="shared" si="154"/>
        <v>0</v>
      </c>
      <c r="V388" s="139">
        <f t="shared" si="155"/>
        <v>3000000</v>
      </c>
      <c r="W388" s="139"/>
      <c r="X388" s="139"/>
      <c r="Y388" s="101">
        <f t="shared" si="156"/>
        <v>3000000</v>
      </c>
      <c r="Z388" s="178" t="s">
        <v>8</v>
      </c>
      <c r="AA388" s="178" t="s">
        <v>24</v>
      </c>
      <c r="AB388" s="169" t="s">
        <v>13</v>
      </c>
      <c r="AC388" s="458" t="s">
        <v>8</v>
      </c>
    </row>
    <row r="389" spans="1:29" ht="20.100000000000001" customHeight="1" x14ac:dyDescent="0.15">
      <c r="A389" s="395"/>
      <c r="B389" s="395"/>
      <c r="C389" s="395"/>
      <c r="D389" s="14"/>
      <c r="E389" s="14"/>
      <c r="F389" s="14"/>
      <c r="G389" s="22" t="s">
        <v>88</v>
      </c>
      <c r="H389" s="743">
        <v>200000</v>
      </c>
      <c r="I389" s="67" t="s">
        <v>0</v>
      </c>
      <c r="J389" s="372">
        <v>2</v>
      </c>
      <c r="K389" s="67"/>
      <c r="L389" s="283"/>
      <c r="M389" s="37" t="s">
        <v>1</v>
      </c>
      <c r="N389" s="157">
        <f t="shared" si="152"/>
        <v>400000</v>
      </c>
      <c r="O389" s="14"/>
      <c r="P389" s="14">
        <f t="shared" si="153"/>
        <v>400000</v>
      </c>
      <c r="Q389" s="139">
        <f>IF(AA389="국비100%",N389*100%,IF(AA389="시도비100%",N389*0%,IF(AA389="시군구비100%",N389*0%,IF(AA389="국비30%, 시도비70%",N389*30%,IF(AA389="국비30%, 시도비20%, 시군구비50%",N389*30%,IF(AA389="국비50%, 시도비50%",N389*50%,IF(AA389="시도비50%, 시군구비50%",N389*0%,IF(AA389="국비30%, 시도비35%, 시군구비35%",N389*30%))))))))</f>
        <v>0</v>
      </c>
      <c r="R389" s="139">
        <f>IF(AA389="국비100%",N389*0%,IF(AA389="시도비100%",N389*100%,IF(AA389="시군구비100%",N389*0%,IF(AA389="국비30%, 시도비70%",N389*70%,IF(AA389="국비30%, 시도비20%, 시군구비50%",N389*20%,IF(AA389="국비50%, 시도비50%",N389*50%,IF(AA389="시도비50%, 시군구비50%",N389*50%,IF(AA389="국비30%, 시도비35%, 시군구비35%",N389*35%))))))))</f>
        <v>200000</v>
      </c>
      <c r="S389" s="139">
        <f>IF(AA389="국비100%",N389*0%,IF(AA389="시도비100%",N389*0%,IF(AA389="시군구비100%",N389*100%,IF(AA389="국비30%, 시도비70%",N389*0%,IF(AA389="국비30%, 시도비20%, 시군구비50%",N389*50%,IF(AA389="국비50%, 시도비50%",N389*0%,IF(AA389="시도비50%, 시군구비50%",N389*50%,IF(AA389="국비30%, 시도비35%, 시군구비35%",N389*35%))))))))</f>
        <v>200000</v>
      </c>
      <c r="T389" s="139">
        <f t="shared" ref="T389:T394" si="157">IF(AA389="기타보조금",N389*100%,N389*0%)</f>
        <v>0</v>
      </c>
      <c r="U389" s="139">
        <f t="shared" si="154"/>
        <v>400000</v>
      </c>
      <c r="V389" s="139">
        <f t="shared" si="155"/>
        <v>0</v>
      </c>
      <c r="W389" s="139">
        <f t="shared" ref="W389:W394" si="158">IF(AA389="후원금",N389*100%,N389*0%)</f>
        <v>0</v>
      </c>
      <c r="X389" s="139">
        <f t="shared" ref="X389:X394" si="159">IF(AA389="수익사업",N389*100%,N389*0%)</f>
        <v>0</v>
      </c>
      <c r="Y389" s="162">
        <f t="shared" si="156"/>
        <v>400000</v>
      </c>
      <c r="Z389" s="159" t="s">
        <v>62</v>
      </c>
      <c r="AA389" s="178" t="s">
        <v>63</v>
      </c>
      <c r="AB389" s="159" t="s">
        <v>12</v>
      </c>
      <c r="AC389" s="458" t="s">
        <v>664</v>
      </c>
    </row>
    <row r="390" spans="1:29" ht="20.100000000000001" customHeight="1" x14ac:dyDescent="0.15">
      <c r="A390" s="395"/>
      <c r="B390" s="395"/>
      <c r="C390" s="395"/>
      <c r="D390" s="14"/>
      <c r="E390" s="14"/>
      <c r="F390" s="14"/>
      <c r="G390" s="22"/>
      <c r="H390" s="743">
        <v>100000</v>
      </c>
      <c r="I390" s="67" t="s">
        <v>0</v>
      </c>
      <c r="J390" s="283">
        <v>5</v>
      </c>
      <c r="K390" s="26"/>
      <c r="L390" s="283"/>
      <c r="M390" s="28" t="s">
        <v>1</v>
      </c>
      <c r="N390" s="157">
        <f t="shared" si="152"/>
        <v>500000</v>
      </c>
      <c r="O390" s="14"/>
      <c r="P390" s="14">
        <f t="shared" si="153"/>
        <v>500000</v>
      </c>
      <c r="Q390" s="139">
        <f>IF(AA390="국비100%",N390*100%,IF(AA390="시도비100%",N390*0%,IF(AA390="시군구비100%",N390*0%,IF(AA390="국비30%, 시도비70%",N390*30%,IF(AA390="국비30%, 시도비20%, 시군구비50%",N390*30%,IF(AA390="국비50%, 시도비50%",N390*50%,IF(AA390="시도비50%, 시군구비50%",N390*0%,IF(AA390="국비30%, 시도비35%, 시군구비35%",N390*30%))))))))</f>
        <v>0</v>
      </c>
      <c r="R390" s="139">
        <f>IF(AA390="국비100%",N390*0%,IF(AA390="시도비100%",N390*100%,IF(AA390="시군구비100%",N390*0%,IF(AA390="국비30%, 시도비70%",N390*70%,IF(AA390="국비30%, 시도비20%, 시군구비50%",N390*20%,IF(AA390="국비50%, 시도비50%",N390*50%,IF(AA390="시도비50%, 시군구비50%",N390*50%,IF(AA390="국비30%, 시도비35%, 시군구비35%",N390*35%))))))))</f>
        <v>250000</v>
      </c>
      <c r="S390" s="139">
        <f>IF(AA390="국비100%",N390*0%,IF(AA390="시도비100%",N390*0%,IF(AA390="시군구비100%",N390*100%,IF(AA390="국비30%, 시도비70%",N390*0%,IF(AA390="국비30%, 시도비20%, 시군구비50%",N390*50%,IF(AA390="국비50%, 시도비50%",N390*0%,IF(AA390="시도비50%, 시군구비50%",N390*50%,IF(AA390="국비30%, 시도비35%, 시군구비35%",N390*35%))))))))</f>
        <v>250000</v>
      </c>
      <c r="T390" s="139">
        <f t="shared" si="157"/>
        <v>0</v>
      </c>
      <c r="U390" s="139">
        <f t="shared" si="154"/>
        <v>500000</v>
      </c>
      <c r="V390" s="139">
        <f t="shared" si="155"/>
        <v>0</v>
      </c>
      <c r="W390" s="139">
        <f t="shared" si="158"/>
        <v>0</v>
      </c>
      <c r="X390" s="139">
        <f t="shared" si="159"/>
        <v>0</v>
      </c>
      <c r="Y390" s="162">
        <f t="shared" si="156"/>
        <v>500000</v>
      </c>
      <c r="Z390" s="159" t="s">
        <v>62</v>
      </c>
      <c r="AA390" s="178" t="s">
        <v>63</v>
      </c>
      <c r="AB390" s="159" t="s">
        <v>12</v>
      </c>
      <c r="AC390" s="458" t="s">
        <v>664</v>
      </c>
    </row>
    <row r="391" spans="1:29" ht="20.100000000000001" customHeight="1" x14ac:dyDescent="0.15">
      <c r="A391" s="395"/>
      <c r="B391" s="395"/>
      <c r="C391" s="395"/>
      <c r="D391" s="14"/>
      <c r="E391" s="14"/>
      <c r="F391" s="14"/>
      <c r="G391" s="22"/>
      <c r="H391" s="743">
        <v>100000</v>
      </c>
      <c r="I391" s="67" t="s">
        <v>0</v>
      </c>
      <c r="J391" s="283">
        <v>2</v>
      </c>
      <c r="K391" s="67"/>
      <c r="L391" s="283"/>
      <c r="M391" s="37" t="s">
        <v>1</v>
      </c>
      <c r="N391" s="157">
        <f t="shared" si="152"/>
        <v>200000</v>
      </c>
      <c r="O391" s="14"/>
      <c r="P391" s="14">
        <f t="shared" si="153"/>
        <v>200000</v>
      </c>
      <c r="Q391" s="139">
        <f>IF(AA391="국비100%",N391*100%,IF(AA391="시도비100%",N391*0%,IF(AA391="시군구비100%",N391*0%,IF(AA391="국비30%, 시도비70%",N391*30%,IF(AA391="국비30%, 시도비20%, 시군구비50%",N391*30%,IF(AA391="국비50%, 시도비50%",N391*50%,IF(AA391="시도비50%, 시군구비50%",N391*0%,IF(AA391="국비30%, 시도비35%, 시군구비35%",N391*30%))))))))</f>
        <v>60000</v>
      </c>
      <c r="R391" s="139">
        <f>IF(AA391="국비100%",N391*0%,IF(AA391="시도비100%",N391*100%,IF(AA391="시군구비100%",N391*0%,IF(AA391="국비30%, 시도비70%",N391*70%,IF(AA391="국비30%, 시도비20%, 시군구비50%",N391*20%,IF(AA391="국비50%, 시도비50%",N391*50%,IF(AA391="시도비50%, 시군구비50%",N391*50%,IF(AA391="국비30%, 시도비35%, 시군구비35%",N391*35%))))))))</f>
        <v>40000</v>
      </c>
      <c r="S391" s="139">
        <f>IF(AA391="국비100%",N391*0%,IF(AA391="시도비100%",N391*0%,IF(AA391="시군구비100%",N391*100%,IF(AA391="국비30%, 시도비70%",N391*0%,IF(AA391="국비30%, 시도비20%, 시군구비50%",N391*50%,IF(AA391="국비50%, 시도비50%",N391*0%,IF(AA391="시도비50%, 시군구비50%",N391*50%,IF(AA391="국비30%, 시도비35%, 시군구비35%",N391*35%))))))))</f>
        <v>100000</v>
      </c>
      <c r="T391" s="139">
        <f t="shared" si="157"/>
        <v>0</v>
      </c>
      <c r="U391" s="139">
        <f t="shared" si="154"/>
        <v>200000</v>
      </c>
      <c r="V391" s="139">
        <f t="shared" si="155"/>
        <v>0</v>
      </c>
      <c r="W391" s="139">
        <f t="shared" si="158"/>
        <v>0</v>
      </c>
      <c r="X391" s="139">
        <f t="shared" si="159"/>
        <v>0</v>
      </c>
      <c r="Y391" s="162">
        <f t="shared" si="156"/>
        <v>200000</v>
      </c>
      <c r="Z391" s="159" t="s">
        <v>269</v>
      </c>
      <c r="AA391" s="178" t="s">
        <v>90</v>
      </c>
      <c r="AB391" s="159" t="s">
        <v>12</v>
      </c>
      <c r="AC391" s="458" t="s">
        <v>664</v>
      </c>
    </row>
    <row r="392" spans="1:29" ht="20.100000000000001" customHeight="1" x14ac:dyDescent="0.15">
      <c r="A392" s="395"/>
      <c r="B392" s="395"/>
      <c r="C392" s="395"/>
      <c r="D392" s="14"/>
      <c r="E392" s="14"/>
      <c r="F392" s="14"/>
      <c r="G392" s="22"/>
      <c r="H392" s="743">
        <v>100000</v>
      </c>
      <c r="I392" s="26" t="s">
        <v>0</v>
      </c>
      <c r="J392" s="283">
        <v>5</v>
      </c>
      <c r="K392" s="26"/>
      <c r="L392" s="283"/>
      <c r="M392" s="37" t="s">
        <v>1</v>
      </c>
      <c r="N392" s="157">
        <f t="shared" si="152"/>
        <v>500000</v>
      </c>
      <c r="O392" s="14"/>
      <c r="P392" s="466">
        <f t="shared" si="153"/>
        <v>500000</v>
      </c>
      <c r="Q392" s="139">
        <f>IF(AA392="국비100%",N392*100%,IF(AA392="시도비100%",N392*0%,IF(AA392="시군구비100%",N392*0%,IF(AA392="국비30%, 시도비70%",N392*30%,IF(AA392="국비30%, 시도비20%, 시군구비50%",N392*30%,IF(AA392="국비50%, 시도비50%",N392*50%,IF(AA392="시도비50%, 시군구비50%",N392*0%,IF(AA392="국비30%, 시도비35%, 시군구비35%",N392*30%))))))))</f>
        <v>150000</v>
      </c>
      <c r="R392" s="139">
        <f>IF(AA392="국비100%",N392*0%,IF(AA392="시도비100%",N392*100%,IF(AA392="시군구비100%",N392*0%,IF(AA392="국비30%, 시도비70%",N392*70%,IF(AA392="국비30%, 시도비20%, 시군구비50%",N392*20%,IF(AA392="국비50%, 시도비50%",N392*50%,IF(AA392="시도비50%, 시군구비50%",N392*50%,IF(AA392="국비30%, 시도비35%, 시군구비35%",N392*35%))))))))</f>
        <v>350000</v>
      </c>
      <c r="S392" s="139">
        <f>IF(AA392="국비100%",N392*0%,IF(AA392="시도비100%",N392*0%,IF(AA392="시군구비100%",N392*100%,IF(AA392="국비30%, 시도비70%",N392*0%,IF(AA392="국비30%, 시도비20%, 시군구비50%",N392*50%,IF(AA392="국비50%, 시도비50%",N392*0%,IF(AA392="시도비50%, 시군구비50%",N392*50%,IF(AA392="국비30%, 시도비35%, 시군구비35%",N392*35%))))))))</f>
        <v>0</v>
      </c>
      <c r="T392" s="139">
        <f t="shared" si="157"/>
        <v>0</v>
      </c>
      <c r="U392" s="139">
        <f t="shared" si="154"/>
        <v>500000</v>
      </c>
      <c r="V392" s="139">
        <f t="shared" si="155"/>
        <v>0</v>
      </c>
      <c r="W392" s="139">
        <f t="shared" si="158"/>
        <v>0</v>
      </c>
      <c r="X392" s="139">
        <f t="shared" si="159"/>
        <v>0</v>
      </c>
      <c r="Y392" s="162">
        <f t="shared" si="156"/>
        <v>500000</v>
      </c>
      <c r="Z392" s="178" t="s">
        <v>79</v>
      </c>
      <c r="AA392" s="159" t="s">
        <v>49</v>
      </c>
      <c r="AB392" s="159" t="s">
        <v>12</v>
      </c>
      <c r="AC392" s="458" t="s">
        <v>665</v>
      </c>
    </row>
    <row r="393" spans="1:29" ht="20.100000000000001" customHeight="1" x14ac:dyDescent="0.15">
      <c r="A393" s="395"/>
      <c r="B393" s="395"/>
      <c r="C393" s="395"/>
      <c r="D393" s="14"/>
      <c r="E393" s="14"/>
      <c r="F393" s="14"/>
      <c r="G393" s="22"/>
      <c r="H393" s="111">
        <v>100000</v>
      </c>
      <c r="I393" s="110" t="s">
        <v>7</v>
      </c>
      <c r="J393" s="283">
        <v>1</v>
      </c>
      <c r="K393" s="110"/>
      <c r="L393" s="123"/>
      <c r="M393" s="37" t="s">
        <v>4</v>
      </c>
      <c r="N393" s="483">
        <f t="shared" si="152"/>
        <v>100000</v>
      </c>
      <c r="O393" s="483"/>
      <c r="P393" s="466">
        <f t="shared" si="153"/>
        <v>100000</v>
      </c>
      <c r="Q393" s="139">
        <f>IF(AA393="국비100%",N393*100%,IF(AA393="시도비100%",N393*0%,IF(AA393="시군구비100%",N393*0%,IF(AA393="국비30%, 시도비70%",N393*30%,IF(AA393="국비50%, 시도비50%",N393*50%,IF(AA393="시도비50%, 시군구비50%",N393*0%,IF(AA393="국비30%, 시도비35%, 시군구비35%",N393*30%)))))))</f>
        <v>30000</v>
      </c>
      <c r="R393" s="139">
        <f>IF(AA393="국비100%",N393*0%,IF(AA393="시도비100%",N393*100%,IF(AA393="시군구비100%",N393*0%,IF(AA393="국비30%, 시도비70%",N393*70%,IF(AA393="국비50%, 시도비50%",N393*50%,IF(AA393="시도비50%, 시군구비50%",N393*50%,IF(AA393="국비30%, 시도비35%, 시군구비35%",N393*35%)))))))</f>
        <v>35000</v>
      </c>
      <c r="S393" s="139">
        <f>IF(AA393="국비100%",N393*0%,IF(AA393="시도비100%",N393*0%,IF(AA393="시군구비100%",N393*100%,IF(AA393="국비30%, 시도비70%",N393*0%,IF(AA393="국비50%, 시도비50%",N393*0%,IF(AA393="시도비50%, 시군구비50%",N393*50%,IF(AA393="국비30%, 시도비35%, 시군구비35%",N393*35%)))))))</f>
        <v>35000</v>
      </c>
      <c r="T393" s="139">
        <f t="shared" si="157"/>
        <v>0</v>
      </c>
      <c r="U393" s="139">
        <f t="shared" si="154"/>
        <v>100000</v>
      </c>
      <c r="V393" s="139">
        <f t="shared" si="155"/>
        <v>0</v>
      </c>
      <c r="W393" s="139">
        <f t="shared" si="158"/>
        <v>0</v>
      </c>
      <c r="X393" s="139">
        <f t="shared" si="159"/>
        <v>0</v>
      </c>
      <c r="Y393" s="101">
        <f t="shared" si="156"/>
        <v>100000</v>
      </c>
      <c r="Z393" s="178" t="s">
        <v>55</v>
      </c>
      <c r="AA393" s="178" t="s">
        <v>57</v>
      </c>
      <c r="AB393" s="178" t="s">
        <v>13</v>
      </c>
      <c r="AC393" s="458" t="s">
        <v>55</v>
      </c>
    </row>
    <row r="394" spans="1:29" ht="20.100000000000001" customHeight="1" x14ac:dyDescent="0.15">
      <c r="A394" s="395"/>
      <c r="B394" s="395"/>
      <c r="C394" s="395"/>
      <c r="D394" s="14"/>
      <c r="E394" s="14"/>
      <c r="F394" s="14"/>
      <c r="G394" s="22" t="s">
        <v>83</v>
      </c>
      <c r="H394" s="35">
        <v>30000</v>
      </c>
      <c r="I394" s="67" t="s">
        <v>0</v>
      </c>
      <c r="J394" s="372">
        <v>2</v>
      </c>
      <c r="K394" s="67" t="s">
        <v>0</v>
      </c>
      <c r="L394" s="283">
        <v>18</v>
      </c>
      <c r="M394" s="28" t="s">
        <v>1</v>
      </c>
      <c r="N394" s="141">
        <f>ROUNDUP(H394*J394*L394, -1)</f>
        <v>1080000</v>
      </c>
      <c r="O394" s="139"/>
      <c r="P394" s="14">
        <f t="shared" si="153"/>
        <v>1080000</v>
      </c>
      <c r="Q394" s="139">
        <f>IF(AA394="국비100%",N394*100%,IF(AA394="시도비100%",N394*0%,IF(AA394="시군구비100%",N394*0%,IF(AA394="국비30%, 시도비70%",N394*30%,IF(AA394="국비30%, 시도비20%, 시군구비50%",N394*30%,IF(AA394="국비50%, 시도비50%",N394*50%,IF(AA394="시도비50%, 시군구비50%",N394*0%,IF(AA394="국비30%, 시도비35%, 시군구비35%",N394*30%))))))))</f>
        <v>0</v>
      </c>
      <c r="R394" s="139">
        <f>IF(AA394="국비100%",N394*0%,IF(AA394="시도비100%",N394*100%,IF(AA394="시군구비100%",N394*0%,IF(AA394="국비30%, 시도비70%",N394*70%,IF(AA394="국비30%, 시도비20%, 시군구비50%",N394*20%,IF(AA394="국비50%, 시도비50%",N394*50%,IF(AA394="시도비50%, 시군구비50%",N394*50%,IF(AA394="국비30%, 시도비35%, 시군구비35%",N394*35%))))))))</f>
        <v>540000</v>
      </c>
      <c r="S394" s="139">
        <f>IF(AA394="국비100%",N394*0%,IF(AA394="시도비100%",N394*0%,IF(AA394="시군구비100%",N394*100%,IF(AA394="국비30%, 시도비70%",N394*0%,IF(AA394="국비30%, 시도비20%, 시군구비50%",N394*50%,IF(AA394="국비50%, 시도비50%",N394*0%,IF(AA394="시도비50%, 시군구비50%",N394*50%,IF(AA394="국비30%, 시도비35%, 시군구비35%",N394*35%))))))))</f>
        <v>540000</v>
      </c>
      <c r="T394" s="139">
        <f t="shared" si="157"/>
        <v>0</v>
      </c>
      <c r="U394" s="139">
        <f t="shared" si="154"/>
        <v>1080000</v>
      </c>
      <c r="V394" s="139">
        <f t="shared" si="155"/>
        <v>0</v>
      </c>
      <c r="W394" s="139">
        <f t="shared" si="158"/>
        <v>0</v>
      </c>
      <c r="X394" s="139">
        <f t="shared" si="159"/>
        <v>0</v>
      </c>
      <c r="Y394" s="162">
        <f t="shared" si="156"/>
        <v>1080000</v>
      </c>
      <c r="Z394" s="159" t="s">
        <v>62</v>
      </c>
      <c r="AA394" s="178" t="s">
        <v>63</v>
      </c>
      <c r="AB394" s="159" t="s">
        <v>12</v>
      </c>
      <c r="AC394" s="458" t="s">
        <v>664</v>
      </c>
    </row>
    <row r="395" spans="1:29" ht="20.100000000000001" customHeight="1" x14ac:dyDescent="0.15">
      <c r="A395" s="395"/>
      <c r="B395" s="395"/>
      <c r="C395" s="395"/>
      <c r="D395" s="14"/>
      <c r="E395" s="14"/>
      <c r="F395" s="14"/>
      <c r="G395" s="22"/>
      <c r="H395" s="35">
        <v>30000</v>
      </c>
      <c r="I395" s="110" t="s">
        <v>7</v>
      </c>
      <c r="J395" s="372">
        <v>2</v>
      </c>
      <c r="K395" s="67" t="s">
        <v>7</v>
      </c>
      <c r="L395" s="283">
        <v>9</v>
      </c>
      <c r="M395" s="535" t="s">
        <v>1</v>
      </c>
      <c r="N395" s="141">
        <f>SUM(H395*J395*L395)</f>
        <v>540000</v>
      </c>
      <c r="O395" s="139"/>
      <c r="P395" s="139">
        <f t="shared" si="153"/>
        <v>540000</v>
      </c>
      <c r="Q395" s="139"/>
      <c r="R395" s="139"/>
      <c r="S395" s="139"/>
      <c r="T395" s="139"/>
      <c r="U395" s="139">
        <f t="shared" si="154"/>
        <v>0</v>
      </c>
      <c r="V395" s="139">
        <f t="shared" si="155"/>
        <v>540000</v>
      </c>
      <c r="W395" s="139"/>
      <c r="X395" s="139"/>
      <c r="Y395" s="101">
        <f t="shared" si="156"/>
        <v>540000</v>
      </c>
      <c r="Z395" s="178" t="s">
        <v>8</v>
      </c>
      <c r="AA395" s="178" t="s">
        <v>24</v>
      </c>
      <c r="AB395" s="169" t="s">
        <v>13</v>
      </c>
      <c r="AC395" s="458" t="s">
        <v>8</v>
      </c>
    </row>
    <row r="396" spans="1:29" ht="20.100000000000001" customHeight="1" x14ac:dyDescent="0.15">
      <c r="A396" s="395"/>
      <c r="B396" s="395"/>
      <c r="C396" s="395"/>
      <c r="D396" s="14"/>
      <c r="E396" s="14"/>
      <c r="F396" s="14"/>
      <c r="G396" s="513" t="s">
        <v>102</v>
      </c>
      <c r="H396" s="35">
        <v>200000</v>
      </c>
      <c r="I396" s="67" t="s">
        <v>0</v>
      </c>
      <c r="J396" s="372">
        <v>2</v>
      </c>
      <c r="K396" s="67"/>
      <c r="L396" s="283"/>
      <c r="M396" s="28" t="s">
        <v>1</v>
      </c>
      <c r="N396" s="141">
        <f>SUM(H396*J396)</f>
        <v>400000</v>
      </c>
      <c r="O396" s="139"/>
      <c r="P396" s="466">
        <f t="shared" si="153"/>
        <v>400000</v>
      </c>
      <c r="Q396" s="139">
        <f>IF(AA396="국비100%",N396*100%,IF(AA396="시도비100%",N396*0%,IF(AA396="시군구비100%",N396*0%,IF(AA396="국비30%, 시도비70%",N396*30%,IF(AA396="국비50%, 시도비50%",N396*50%,IF(AA396="시도비50%, 시군구비50%",N396*0%,IF(AA396="국비30%, 시도비35%, 시군구비35%",N396*30%)))))))</f>
        <v>120000</v>
      </c>
      <c r="R396" s="139">
        <f>IF(AA396="국비100%",N396*0%,IF(AA396="시도비100%",N396*100%,IF(AA396="시군구비100%",N396*0%,IF(AA396="국비30%, 시도비70%",N396*70%,IF(AA396="국비50%, 시도비50%",N396*50%,IF(AA396="시도비50%, 시군구비50%",N396*50%,IF(AA396="국비30%, 시도비35%, 시군구비35%",N396*35%)))))))</f>
        <v>280000</v>
      </c>
      <c r="S396" s="139">
        <f>IF(AA396="국비100%",N396*0%,IF(AA396="시도비100%",N396*0%,IF(AA396="시군구비100%",N396*100%,IF(AA396="국비30%, 시도비70%",N396*0%,IF(AA396="국비50%, 시도비50%",N396*0%,IF(AA396="시도비50%, 시군구비50%",N396*50%,IF(AA396="국비30%, 시도비35%, 시군구비35%",N396*35%)))))))</f>
        <v>0</v>
      </c>
      <c r="T396" s="139">
        <f>IF(AA396="기타보조금",N396*100%,N396*0%)</f>
        <v>0</v>
      </c>
      <c r="U396" s="139">
        <f t="shared" si="154"/>
        <v>400000</v>
      </c>
      <c r="V396" s="139">
        <f t="shared" si="155"/>
        <v>0</v>
      </c>
      <c r="W396" s="139">
        <f>IF(AA396="후원금",N396*100%,N396*0%)</f>
        <v>0</v>
      </c>
      <c r="X396" s="139">
        <f>IF(AA396="수익사업",N396*100%,N396*0%)</f>
        <v>0</v>
      </c>
      <c r="Y396" s="529">
        <f t="shared" si="156"/>
        <v>400000</v>
      </c>
      <c r="Z396" s="159" t="s">
        <v>50</v>
      </c>
      <c r="AA396" s="159" t="s">
        <v>49</v>
      </c>
      <c r="AB396" s="159" t="s">
        <v>12</v>
      </c>
      <c r="AC396" s="458" t="s">
        <v>666</v>
      </c>
    </row>
    <row r="397" spans="1:29" ht="20.100000000000001" customHeight="1" x14ac:dyDescent="0.15">
      <c r="A397" s="395"/>
      <c r="B397" s="395"/>
      <c r="C397" s="395"/>
      <c r="D397" s="14"/>
      <c r="E397" s="14"/>
      <c r="F397" s="14"/>
      <c r="G397" s="513" t="s">
        <v>103</v>
      </c>
      <c r="H397" s="743">
        <v>5000</v>
      </c>
      <c r="I397" s="67" t="s">
        <v>0</v>
      </c>
      <c r="J397" s="372">
        <v>7</v>
      </c>
      <c r="K397" s="67" t="s">
        <v>0</v>
      </c>
      <c r="L397" s="283">
        <v>7</v>
      </c>
      <c r="M397" s="28" t="s">
        <v>1</v>
      </c>
      <c r="N397" s="141">
        <f>SUM(H397*J397*L397)</f>
        <v>245000</v>
      </c>
      <c r="O397" s="139"/>
      <c r="P397" s="466">
        <f t="shared" si="153"/>
        <v>245000</v>
      </c>
      <c r="Q397" s="139">
        <f>IF(AA397="국비100%",N397*100%,IF(AA397="시도비100%",N397*0%,IF(AA397="시군구비100%",N397*0%,IF(AA397="국비30%, 시도비70%",N397*30%,IF(AA397="국비50%, 시도비50%",N397*50%,IF(AA397="시도비50%, 시군구비50%",N397*0%,IF(AA397="국비30%, 시도비35%, 시군구비35%",N397*30%)))))))</f>
        <v>73500</v>
      </c>
      <c r="R397" s="139">
        <f>IF(AA397="국비100%",N397*0%,IF(AA397="시도비100%",N397*100%,IF(AA397="시군구비100%",N397*0%,IF(AA397="국비30%, 시도비70%",N397*70%,IF(AA397="국비50%, 시도비50%",N397*50%,IF(AA397="시도비50%, 시군구비50%",N397*50%,IF(AA397="국비30%, 시도비35%, 시군구비35%",N397*35%)))))))</f>
        <v>171500</v>
      </c>
      <c r="S397" s="139">
        <f>IF(AA397="국비100%",N397*0%,IF(AA397="시도비100%",N397*0%,IF(AA397="시군구비100%",N397*100%,IF(AA397="국비30%, 시도비70%",N397*0%,IF(AA397="국비50%, 시도비50%",N397*0%,IF(AA397="시도비50%, 시군구비50%",N397*50%,IF(AA397="국비30%, 시도비35%, 시군구비35%",N397*35%)))))))</f>
        <v>0</v>
      </c>
      <c r="T397" s="139">
        <f>IF(AA397="기타보조금",N397*100%,N397*0%)</f>
        <v>0</v>
      </c>
      <c r="U397" s="139">
        <f t="shared" si="154"/>
        <v>245000</v>
      </c>
      <c r="V397" s="139">
        <f t="shared" si="155"/>
        <v>0</v>
      </c>
      <c r="W397" s="139">
        <f>IF(AA397="후원금",N397*100%,N397*0%)</f>
        <v>0</v>
      </c>
      <c r="X397" s="139">
        <f>IF(AA397="수익사업",N397*100%,N397*0%)</f>
        <v>0</v>
      </c>
      <c r="Y397" s="529">
        <f t="shared" si="156"/>
        <v>245000</v>
      </c>
      <c r="Z397" s="159" t="s">
        <v>50</v>
      </c>
      <c r="AA397" s="159" t="s">
        <v>49</v>
      </c>
      <c r="AB397" s="159" t="s">
        <v>12</v>
      </c>
      <c r="AC397" s="458" t="s">
        <v>666</v>
      </c>
    </row>
    <row r="398" spans="1:29" ht="20.100000000000001" customHeight="1" x14ac:dyDescent="0.15">
      <c r="A398" s="85" t="s">
        <v>231</v>
      </c>
      <c r="B398" s="943" t="s">
        <v>5</v>
      </c>
      <c r="C398" s="943"/>
      <c r="D398" s="508">
        <f>SUM(D399)</f>
        <v>9000000</v>
      </c>
      <c r="E398" s="508">
        <f>SUM(E399)</f>
        <v>16982264</v>
      </c>
      <c r="F398" s="508">
        <f>SUM(F399)</f>
        <v>-7982264</v>
      </c>
      <c r="G398" s="631"/>
      <c r="H398" s="509"/>
      <c r="I398" s="512"/>
      <c r="J398" s="511"/>
      <c r="K398" s="509"/>
      <c r="L398" s="510"/>
      <c r="M398" s="509"/>
      <c r="N398" s="632"/>
      <c r="O398" s="508">
        <f t="shared" ref="O398:Y398" si="160">SUM(O399)</f>
        <v>0</v>
      </c>
      <c r="P398" s="508">
        <f t="shared" si="160"/>
        <v>9000000</v>
      </c>
      <c r="Q398" s="508">
        <f t="shared" si="160"/>
        <v>0</v>
      </c>
      <c r="R398" s="508">
        <f t="shared" si="160"/>
        <v>2500000</v>
      </c>
      <c r="S398" s="508">
        <f t="shared" si="160"/>
        <v>2500000</v>
      </c>
      <c r="T398" s="508">
        <f t="shared" si="160"/>
        <v>0</v>
      </c>
      <c r="U398" s="508">
        <f t="shared" si="160"/>
        <v>5000000</v>
      </c>
      <c r="V398" s="508">
        <f t="shared" si="160"/>
        <v>2000000</v>
      </c>
      <c r="W398" s="508">
        <f t="shared" si="160"/>
        <v>2000000</v>
      </c>
      <c r="X398" s="508">
        <f t="shared" si="160"/>
        <v>0</v>
      </c>
      <c r="Y398" s="508">
        <f t="shared" si="160"/>
        <v>9000000</v>
      </c>
      <c r="Z398" s="507"/>
      <c r="AA398" s="507"/>
      <c r="AB398" s="507"/>
      <c r="AC398" s="458"/>
    </row>
    <row r="399" spans="1:29" ht="20.100000000000001" customHeight="1" x14ac:dyDescent="0.15">
      <c r="A399" s="406"/>
      <c r="B399" s="409" t="s">
        <v>230</v>
      </c>
      <c r="C399" s="408" t="s">
        <v>6</v>
      </c>
      <c r="D399" s="13">
        <f>SUM(D400+D403+D406)</f>
        <v>9000000</v>
      </c>
      <c r="E399" s="13">
        <f>SUM(E400+E403+E406)</f>
        <v>16982264</v>
      </c>
      <c r="F399" s="13">
        <f>SUM(F400+F403+F406)</f>
        <v>-7982264</v>
      </c>
      <c r="G399" s="3"/>
      <c r="H399" s="469"/>
      <c r="I399" s="320"/>
      <c r="J399" s="320"/>
      <c r="K399" s="320"/>
      <c r="L399" s="320"/>
      <c r="M399" s="320"/>
      <c r="N399" s="630"/>
      <c r="O399" s="13">
        <f t="shared" ref="O399:Y399" si="161">SUM(O400+O403+O406)</f>
        <v>0</v>
      </c>
      <c r="P399" s="13">
        <f t="shared" si="161"/>
        <v>9000000</v>
      </c>
      <c r="Q399" s="13">
        <f t="shared" si="161"/>
        <v>0</v>
      </c>
      <c r="R399" s="13">
        <f t="shared" si="161"/>
        <v>2500000</v>
      </c>
      <c r="S399" s="13">
        <f t="shared" si="161"/>
        <v>2500000</v>
      </c>
      <c r="T399" s="13">
        <f t="shared" si="161"/>
        <v>0</v>
      </c>
      <c r="U399" s="13">
        <f t="shared" si="161"/>
        <v>5000000</v>
      </c>
      <c r="V399" s="13">
        <f t="shared" si="161"/>
        <v>2000000</v>
      </c>
      <c r="W399" s="13">
        <f t="shared" si="161"/>
        <v>2000000</v>
      </c>
      <c r="X399" s="13">
        <f t="shared" si="161"/>
        <v>0</v>
      </c>
      <c r="Y399" s="13">
        <f t="shared" si="161"/>
        <v>9000000</v>
      </c>
      <c r="Z399" s="505"/>
      <c r="AA399" s="505"/>
      <c r="AB399" s="505"/>
      <c r="AC399" s="458"/>
    </row>
    <row r="400" spans="1:29" ht="20.100000000000001" customHeight="1" x14ac:dyDescent="0.15">
      <c r="A400" s="395"/>
      <c r="B400" s="406"/>
      <c r="C400" s="409" t="s">
        <v>229</v>
      </c>
      <c r="D400" s="13">
        <f>SUM(N401:N402)</f>
        <v>3000000</v>
      </c>
      <c r="E400" s="13">
        <v>847000</v>
      </c>
      <c r="F400" s="13">
        <f>SUM(D400-E400)</f>
        <v>2153000</v>
      </c>
      <c r="G400" s="3"/>
      <c r="H400" s="469"/>
      <c r="I400" s="320"/>
      <c r="J400" s="320"/>
      <c r="K400" s="320"/>
      <c r="L400" s="320"/>
      <c r="M400" s="320"/>
      <c r="N400" s="630"/>
      <c r="O400" s="152">
        <f t="shared" ref="O400:Y400" si="162">SUM(O401:O402)</f>
        <v>0</v>
      </c>
      <c r="P400" s="152">
        <f t="shared" si="162"/>
        <v>3000000</v>
      </c>
      <c r="Q400" s="152">
        <f t="shared" si="162"/>
        <v>0</v>
      </c>
      <c r="R400" s="152">
        <f t="shared" si="162"/>
        <v>500000</v>
      </c>
      <c r="S400" s="152">
        <f t="shared" si="162"/>
        <v>500000</v>
      </c>
      <c r="T400" s="152">
        <f t="shared" si="162"/>
        <v>0</v>
      </c>
      <c r="U400" s="152">
        <f t="shared" si="162"/>
        <v>1000000</v>
      </c>
      <c r="V400" s="152">
        <f t="shared" si="162"/>
        <v>0</v>
      </c>
      <c r="W400" s="152">
        <f t="shared" si="162"/>
        <v>2000000</v>
      </c>
      <c r="X400" s="152">
        <f t="shared" si="162"/>
        <v>0</v>
      </c>
      <c r="Y400" s="152">
        <f t="shared" si="162"/>
        <v>3000000</v>
      </c>
      <c r="Z400" s="505"/>
      <c r="AA400" s="505"/>
      <c r="AB400" s="505"/>
      <c r="AC400" s="458"/>
    </row>
    <row r="401" spans="1:29" ht="20.100000000000001" customHeight="1" x14ac:dyDescent="0.15">
      <c r="A401" s="395"/>
      <c r="B401" s="395"/>
      <c r="C401" s="506"/>
      <c r="D401" s="14"/>
      <c r="E401" s="14"/>
      <c r="F401" s="14"/>
      <c r="G401" s="1" t="s">
        <v>330</v>
      </c>
      <c r="H401" s="745">
        <v>500000</v>
      </c>
      <c r="I401" s="90" t="s">
        <v>0</v>
      </c>
      <c r="J401" s="398">
        <v>2</v>
      </c>
      <c r="K401" s="90"/>
      <c r="L401" s="448"/>
      <c r="M401" s="36" t="s">
        <v>1</v>
      </c>
      <c r="N401" s="273">
        <f>SUM(H401*J401)</f>
        <v>1000000</v>
      </c>
      <c r="O401" s="17"/>
      <c r="P401" s="17">
        <f>N401-O401</f>
        <v>1000000</v>
      </c>
      <c r="Q401" s="154">
        <f>IF(AA401="국비100%",N401*100%,IF(AA401="시도비100%",N401*0%,IF(AA401="시군구비100%",N401*0%,IF(AA401="국비30%, 시도비70%",N401*30%,IF(AA401="국비30%, 시도비20%, 시군구비50%",N401*30%,IF(AA401="국비50%, 시도비50%",N401*50%,IF(AA401="시도비50%, 시군구비50%",N401*0%,IF(AA401="국비30%, 시도비35%, 시군구비35%",N401*30%))))))))</f>
        <v>0</v>
      </c>
      <c r="R401" s="154">
        <f>IF(AA401="국비100%",N401*0%,IF(AA401="시도비100%",N401*100%,IF(AA401="시군구비100%",N401*0%,IF(AA401="국비30%, 시도비70%",N401*70%,IF(AA401="국비30%, 시도비20%, 시군구비50%",N401*20%,IF(AA401="국비50%, 시도비50%",N401*50%,IF(AA401="시도비50%, 시군구비50%",N401*50%,IF(AA401="국비30%, 시도비35%, 시군구비35%",N401*35%))))))))</f>
        <v>500000</v>
      </c>
      <c r="S401" s="154">
        <f>IF(AA401="국비100%",N401*0%,IF(AA401="시도비100%",N401*0%,IF(AA401="시군구비100%",N401*100%,IF(AA401="국비30%, 시도비70%",N401*0%,IF(AA401="국비30%, 시도비20%, 시군구비50%",N401*50%,IF(AA401="국비50%, 시도비50%",N401*0%,IF(AA401="시도비50%, 시군구비50%",N401*50%,IF(AA401="국비30%, 시도비35%, 시군구비35%",N401*35%))))))))</f>
        <v>500000</v>
      </c>
      <c r="T401" s="154">
        <f>IF(AA401="기타보조금",N401*100%,N401*0%)</f>
        <v>0</v>
      </c>
      <c r="U401" s="154">
        <f>SUM(Q401:T401)</f>
        <v>1000000</v>
      </c>
      <c r="V401" s="154">
        <f>IF(AA401="자부담",N401*100%,N401*0%)</f>
        <v>0</v>
      </c>
      <c r="W401" s="154">
        <f>IF(AA401="후원금",N401*100%,N401*0%)</f>
        <v>0</v>
      </c>
      <c r="X401" s="154">
        <f>IF(AA401="수익사업",N401*100%,N401*0%)</f>
        <v>0</v>
      </c>
      <c r="Y401" s="225">
        <f>SUM(U401:X401)</f>
        <v>1000000</v>
      </c>
      <c r="Z401" s="159" t="s">
        <v>62</v>
      </c>
      <c r="AA401" s="178" t="s">
        <v>63</v>
      </c>
      <c r="AB401" s="159" t="s">
        <v>12</v>
      </c>
      <c r="AC401" s="458" t="s">
        <v>664</v>
      </c>
    </row>
    <row r="402" spans="1:29" ht="20.100000000000001" customHeight="1" x14ac:dyDescent="0.15">
      <c r="A402" s="395"/>
      <c r="B402" s="395"/>
      <c r="C402" s="430"/>
      <c r="D402" s="15"/>
      <c r="E402" s="15"/>
      <c r="F402" s="15"/>
      <c r="G402" s="257" t="s">
        <v>587</v>
      </c>
      <c r="H402" s="364"/>
      <c r="I402" s="365"/>
      <c r="J402" s="366"/>
      <c r="K402" s="365"/>
      <c r="L402" s="367"/>
      <c r="M402" s="237" t="s">
        <v>4</v>
      </c>
      <c r="N402" s="498">
        <v>2000000</v>
      </c>
      <c r="O402" s="14"/>
      <c r="P402" s="14">
        <f>N402-O402</f>
        <v>2000000</v>
      </c>
      <c r="Q402" s="139"/>
      <c r="R402" s="139"/>
      <c r="S402" s="139"/>
      <c r="T402" s="139"/>
      <c r="U402" s="139">
        <f>SUM(Q402:T402)</f>
        <v>0</v>
      </c>
      <c r="V402" s="139"/>
      <c r="W402" s="139">
        <f>IF(AA402="후원금",N402*100%,N402*0%)</f>
        <v>2000000</v>
      </c>
      <c r="X402" s="139"/>
      <c r="Y402" s="101">
        <f>SUM(U402:X402)</f>
        <v>2000000</v>
      </c>
      <c r="Z402" s="178" t="s">
        <v>619</v>
      </c>
      <c r="AA402" s="159" t="s">
        <v>14</v>
      </c>
      <c r="AB402" s="159" t="s">
        <v>12</v>
      </c>
      <c r="AC402" s="458" t="s">
        <v>14</v>
      </c>
    </row>
    <row r="403" spans="1:29" ht="20.100000000000001" customHeight="1" x14ac:dyDescent="0.15">
      <c r="A403" s="395"/>
      <c r="B403" s="395"/>
      <c r="C403" s="409" t="s">
        <v>228</v>
      </c>
      <c r="D403" s="13">
        <f>SUM(N404:N405)</f>
        <v>4000000</v>
      </c>
      <c r="E403" s="13">
        <v>12505264</v>
      </c>
      <c r="F403" s="13">
        <f>SUM(D403-E403)</f>
        <v>-8505264</v>
      </c>
      <c r="G403" s="3"/>
      <c r="H403" s="469"/>
      <c r="I403" s="320"/>
      <c r="J403" s="320"/>
      <c r="K403" s="320"/>
      <c r="L403" s="320"/>
      <c r="M403" s="320"/>
      <c r="N403" s="630"/>
      <c r="O403" s="152">
        <f t="shared" ref="O403:Y403" si="163">SUM(O404:O405)</f>
        <v>0</v>
      </c>
      <c r="P403" s="152">
        <f t="shared" si="163"/>
        <v>4000000</v>
      </c>
      <c r="Q403" s="152">
        <f t="shared" si="163"/>
        <v>0</v>
      </c>
      <c r="R403" s="152">
        <f t="shared" si="163"/>
        <v>1000000</v>
      </c>
      <c r="S403" s="152">
        <f t="shared" si="163"/>
        <v>1000000</v>
      </c>
      <c r="T403" s="152">
        <f t="shared" si="163"/>
        <v>0</v>
      </c>
      <c r="U403" s="152">
        <f t="shared" si="163"/>
        <v>2000000</v>
      </c>
      <c r="V403" s="152">
        <f t="shared" si="163"/>
        <v>2000000</v>
      </c>
      <c r="W403" s="152">
        <f t="shared" si="163"/>
        <v>0</v>
      </c>
      <c r="X403" s="152">
        <f t="shared" si="163"/>
        <v>0</v>
      </c>
      <c r="Y403" s="152">
        <f t="shared" si="163"/>
        <v>4000000</v>
      </c>
      <c r="Z403" s="505"/>
      <c r="AA403" s="505"/>
      <c r="AB403" s="505"/>
      <c r="AC403" s="458"/>
    </row>
    <row r="404" spans="1:29" ht="20.100000000000001" customHeight="1" x14ac:dyDescent="0.15">
      <c r="A404" s="395"/>
      <c r="B404" s="395"/>
      <c r="C404" s="406"/>
      <c r="D404" s="17"/>
      <c r="E404" s="17"/>
      <c r="F404" s="17"/>
      <c r="G404" s="1" t="s">
        <v>260</v>
      </c>
      <c r="H404" s="745">
        <v>1000000</v>
      </c>
      <c r="I404" s="90" t="s">
        <v>0</v>
      </c>
      <c r="J404" s="398">
        <v>2</v>
      </c>
      <c r="K404" s="90"/>
      <c r="L404" s="448"/>
      <c r="M404" s="36" t="s">
        <v>1</v>
      </c>
      <c r="N404" s="273">
        <f>SUM(H404*J404)</f>
        <v>2000000</v>
      </c>
      <c r="O404" s="17"/>
      <c r="P404" s="17">
        <f>N404-O404</f>
        <v>2000000</v>
      </c>
      <c r="Q404" s="154">
        <f>IF(AA404="국비100%",N404*100%,IF(AA404="시도비100%",N404*0%,IF(AA404="시군구비100%",N404*0%,IF(AA404="국비30%, 시도비70%",N404*30%,IF(AA404="국비30%, 시도비20%, 시군구비50%",N404*30%,IF(AA404="국비50%, 시도비50%",N404*50%,IF(AA404="시도비50%, 시군구비50%",N404*0%,IF(AA404="국비30%, 시도비35%, 시군구비35%",N404*30%))))))))</f>
        <v>0</v>
      </c>
      <c r="R404" s="154">
        <f>IF(AA404="국비100%",N404*0%,IF(AA404="시도비100%",N404*100%,IF(AA404="시군구비100%",N404*0%,IF(AA404="국비30%, 시도비70%",N404*70%,IF(AA404="국비30%, 시도비20%, 시군구비50%",N404*20%,IF(AA404="국비50%, 시도비50%",N404*50%,IF(AA404="시도비50%, 시군구비50%",N404*50%,IF(AA404="국비30%, 시도비35%, 시군구비35%",N404*35%))))))))</f>
        <v>1000000</v>
      </c>
      <c r="S404" s="154">
        <f>IF(AA404="국비100%",N404*0%,IF(AA404="시도비100%",N404*0%,IF(AA404="시군구비100%",N404*100%,IF(AA404="국비30%, 시도비70%",N404*0%,IF(AA404="국비30%, 시도비20%, 시군구비50%",N404*50%,IF(AA404="국비50%, 시도비50%",N404*0%,IF(AA404="시도비50%, 시군구비50%",N404*50%,IF(AA404="국비30%, 시도비35%, 시군구비35%",N404*35%))))))))</f>
        <v>1000000</v>
      </c>
      <c r="T404" s="154">
        <f>IF(AA404="기타보조금",N404*100%,N404*0%)</f>
        <v>0</v>
      </c>
      <c r="U404" s="154">
        <f>SUM(Q404:T404)</f>
        <v>2000000</v>
      </c>
      <c r="V404" s="154">
        <f>IF(AA404="자부담",N404*100%,N404*0%)</f>
        <v>0</v>
      </c>
      <c r="W404" s="154">
        <f>IF(AA404="후원금",N404*100%,N404*0%)</f>
        <v>0</v>
      </c>
      <c r="X404" s="154">
        <f>IF(AA404="수익사업",N404*100%,N404*0%)</f>
        <v>0</v>
      </c>
      <c r="Y404" s="225">
        <f>SUM(U404:X404)</f>
        <v>2000000</v>
      </c>
      <c r="Z404" s="159" t="s">
        <v>62</v>
      </c>
      <c r="AA404" s="178" t="s">
        <v>63</v>
      </c>
      <c r="AB404" s="159" t="s">
        <v>12</v>
      </c>
      <c r="AC404" s="458" t="s">
        <v>664</v>
      </c>
    </row>
    <row r="405" spans="1:29" ht="20.100000000000001" customHeight="1" x14ac:dyDescent="0.15">
      <c r="A405" s="395"/>
      <c r="B405" s="395"/>
      <c r="C405" s="395"/>
      <c r="D405" s="14"/>
      <c r="E405" s="14"/>
      <c r="F405" s="14"/>
      <c r="G405" s="2"/>
      <c r="H405" s="743">
        <v>1000000</v>
      </c>
      <c r="I405" s="26" t="s">
        <v>0</v>
      </c>
      <c r="J405" s="372">
        <v>2</v>
      </c>
      <c r="K405" s="26"/>
      <c r="L405" s="283"/>
      <c r="M405" s="37" t="s">
        <v>1</v>
      </c>
      <c r="N405" s="157">
        <f>SUM(H405*J405)</f>
        <v>2000000</v>
      </c>
      <c r="O405" s="139"/>
      <c r="P405" s="139">
        <f>N405-O405</f>
        <v>2000000</v>
      </c>
      <c r="Q405" s="139"/>
      <c r="R405" s="139"/>
      <c r="S405" s="139"/>
      <c r="T405" s="139"/>
      <c r="U405" s="139">
        <f>SUM(Q405:T405)</f>
        <v>0</v>
      </c>
      <c r="V405" s="139">
        <f>IF(AA405="자부담",N405*100%,N405*0%)</f>
        <v>2000000</v>
      </c>
      <c r="W405" s="139"/>
      <c r="X405" s="139"/>
      <c r="Y405" s="101">
        <f>SUM(U405:X405)</f>
        <v>2000000</v>
      </c>
      <c r="Z405" s="178" t="s">
        <v>8</v>
      </c>
      <c r="AA405" s="178" t="s">
        <v>24</v>
      </c>
      <c r="AB405" s="169" t="s">
        <v>13</v>
      </c>
      <c r="AC405" s="458" t="s">
        <v>8</v>
      </c>
    </row>
    <row r="406" spans="1:29" ht="20.100000000000001" customHeight="1" x14ac:dyDescent="0.15">
      <c r="A406" s="395"/>
      <c r="B406" s="395"/>
      <c r="C406" s="409" t="s">
        <v>227</v>
      </c>
      <c r="D406" s="13">
        <f>SUM(N407:N407)</f>
        <v>2000000</v>
      </c>
      <c r="E406" s="13">
        <v>3630000</v>
      </c>
      <c r="F406" s="13">
        <f>SUM(D406-E406)</f>
        <v>-1630000</v>
      </c>
      <c r="G406" s="3"/>
      <c r="H406" s="469"/>
      <c r="I406" s="320"/>
      <c r="J406" s="320"/>
      <c r="K406" s="320"/>
      <c r="L406" s="320"/>
      <c r="M406" s="320"/>
      <c r="N406" s="630"/>
      <c r="O406" s="152">
        <f t="shared" ref="O406:Y406" si="164">SUM(O407:O407)</f>
        <v>0</v>
      </c>
      <c r="P406" s="152">
        <f t="shared" si="164"/>
        <v>2000000</v>
      </c>
      <c r="Q406" s="152">
        <f t="shared" si="164"/>
        <v>0</v>
      </c>
      <c r="R406" s="152">
        <f t="shared" si="164"/>
        <v>1000000</v>
      </c>
      <c r="S406" s="152">
        <f t="shared" si="164"/>
        <v>1000000</v>
      </c>
      <c r="T406" s="152">
        <f t="shared" si="164"/>
        <v>0</v>
      </c>
      <c r="U406" s="152">
        <f t="shared" si="164"/>
        <v>2000000</v>
      </c>
      <c r="V406" s="152">
        <f t="shared" si="164"/>
        <v>0</v>
      </c>
      <c r="W406" s="152">
        <f t="shared" si="164"/>
        <v>0</v>
      </c>
      <c r="X406" s="152">
        <f t="shared" si="164"/>
        <v>0</v>
      </c>
      <c r="Y406" s="152">
        <f t="shared" si="164"/>
        <v>2000000</v>
      </c>
      <c r="Z406" s="9"/>
      <c r="AA406" s="9"/>
      <c r="AB406" s="9"/>
      <c r="AC406" s="458"/>
    </row>
    <row r="407" spans="1:29" ht="20.100000000000001" customHeight="1" x14ac:dyDescent="0.15">
      <c r="A407" s="395"/>
      <c r="B407" s="395"/>
      <c r="C407" s="406"/>
      <c r="D407" s="14"/>
      <c r="E407" s="14"/>
      <c r="F407" s="14"/>
      <c r="G407" s="1" t="s">
        <v>134</v>
      </c>
      <c r="H407" s="745">
        <v>1000000</v>
      </c>
      <c r="I407" s="90" t="s">
        <v>0</v>
      </c>
      <c r="J407" s="398">
        <v>2</v>
      </c>
      <c r="K407" s="90"/>
      <c r="L407" s="448"/>
      <c r="M407" s="36" t="s">
        <v>1</v>
      </c>
      <c r="N407" s="273">
        <f>SUM(H407*J407)</f>
        <v>2000000</v>
      </c>
      <c r="O407" s="17"/>
      <c r="P407" s="17">
        <f>N407-O407</f>
        <v>2000000</v>
      </c>
      <c r="Q407" s="154">
        <f>IF(AA407="국비100%",N407*100%,IF(AA407="시도비100%",N407*0%,IF(AA407="시군구비100%",N407*0%,IF(AA407="국비30%, 시도비70%",N407*30%,IF(AA407="국비30%, 시도비20%, 시군구비50%",N407*30%,IF(AA407="국비50%, 시도비50%",N407*50%,IF(AA407="시도비50%, 시군구비50%",N407*0%,IF(AA407="국비30%, 시도비35%, 시군구비35%",N407*30%))))))))</f>
        <v>0</v>
      </c>
      <c r="R407" s="154">
        <f>IF(AA407="국비100%",N407*0%,IF(AA407="시도비100%",N407*100%,IF(AA407="시군구비100%",N407*0%,IF(AA407="국비30%, 시도비70%",N407*70%,IF(AA407="국비30%, 시도비20%, 시군구비50%",N407*20%,IF(AA407="국비50%, 시도비50%",N407*50%,IF(AA407="시도비50%, 시군구비50%",N407*50%,IF(AA407="국비30%, 시도비35%, 시군구비35%",N407*35%))))))))</f>
        <v>1000000</v>
      </c>
      <c r="S407" s="154">
        <f>IF(AA407="국비100%",N407*0%,IF(AA407="시도비100%",N407*0%,IF(AA407="시군구비100%",N407*100%,IF(AA407="국비30%, 시도비70%",N407*0%,IF(AA407="국비30%, 시도비20%, 시군구비50%",N407*50%,IF(AA407="국비50%, 시도비50%",N407*0%,IF(AA407="시도비50%, 시군구비50%",N407*50%,IF(AA407="국비30%, 시도비35%, 시군구비35%",N407*35%))))))))</f>
        <v>1000000</v>
      </c>
      <c r="T407" s="154">
        <f>IF(AA407="기타보조금",N407*100%,N407*0%)</f>
        <v>0</v>
      </c>
      <c r="U407" s="154">
        <f>SUM(Q407:T407)</f>
        <v>2000000</v>
      </c>
      <c r="V407" s="154">
        <f>IF(AA407="자부담",N407*100%,N407*0%)</f>
        <v>0</v>
      </c>
      <c r="W407" s="154">
        <f>IF(AA407="후원금",N407*100%,N407*0%)</f>
        <v>0</v>
      </c>
      <c r="X407" s="154">
        <f>IF(AA407="수익사업",N407*100%,N407*0%)</f>
        <v>0</v>
      </c>
      <c r="Y407" s="225">
        <f>SUM(U407:X407)</f>
        <v>2000000</v>
      </c>
      <c r="Z407" s="170" t="s">
        <v>62</v>
      </c>
      <c r="AA407" s="178" t="s">
        <v>44</v>
      </c>
      <c r="AB407" s="159" t="s">
        <v>12</v>
      </c>
      <c r="AC407" s="458" t="s">
        <v>664</v>
      </c>
    </row>
    <row r="408" spans="1:29" ht="20.100000000000001" customHeight="1" x14ac:dyDescent="0.15">
      <c r="A408" s="472" t="s">
        <v>226</v>
      </c>
      <c r="B408" s="940" t="s">
        <v>5</v>
      </c>
      <c r="C408" s="940"/>
      <c r="D408" s="16">
        <f>SUM(D409+D535+D561+D569+D565+D590+D609+D649+D786)</f>
        <v>4084587010</v>
      </c>
      <c r="E408" s="16">
        <f>SUM(E409+E535+E561+E569+E565+E590+E609+E649+E786)</f>
        <v>3285866500</v>
      </c>
      <c r="F408" s="16">
        <f>SUM(F409+F535+F561+F569+F565+F590+F609+F649+F786)</f>
        <v>798720510</v>
      </c>
      <c r="G408" s="106"/>
      <c r="H408" s="38"/>
      <c r="I408" s="39"/>
      <c r="J408" s="39"/>
      <c r="K408" s="38"/>
      <c r="L408" s="39"/>
      <c r="M408" s="38"/>
      <c r="N408" s="633"/>
      <c r="O408" s="16">
        <f t="shared" ref="O408:Y408" si="165">SUM(O409+O535+O561+O569+O565+O590+O609+O649+O786)</f>
        <v>0</v>
      </c>
      <c r="P408" s="16">
        <f t="shared" si="165"/>
        <v>4084587010</v>
      </c>
      <c r="Q408" s="16">
        <f t="shared" si="165"/>
        <v>786465585</v>
      </c>
      <c r="R408" s="16">
        <f t="shared" si="165"/>
        <v>1099416595</v>
      </c>
      <c r="S408" s="16">
        <f t="shared" si="165"/>
        <v>921531380</v>
      </c>
      <c r="T408" s="16">
        <f t="shared" si="165"/>
        <v>0</v>
      </c>
      <c r="U408" s="16">
        <f t="shared" si="165"/>
        <v>2807413560</v>
      </c>
      <c r="V408" s="16">
        <f t="shared" si="165"/>
        <v>1791050</v>
      </c>
      <c r="W408" s="16">
        <f t="shared" si="165"/>
        <v>4057500</v>
      </c>
      <c r="X408" s="16">
        <f t="shared" si="165"/>
        <v>1271324900</v>
      </c>
      <c r="Y408" s="16">
        <f t="shared" si="165"/>
        <v>4084587010</v>
      </c>
      <c r="Z408" s="470"/>
      <c r="AA408" s="470"/>
      <c r="AB408" s="470"/>
      <c r="AC408" s="458"/>
    </row>
    <row r="409" spans="1:29" ht="20.100000000000001" customHeight="1" x14ac:dyDescent="0.15">
      <c r="A409" s="465"/>
      <c r="B409" s="326" t="s">
        <v>554</v>
      </c>
      <c r="C409" s="179" t="s">
        <v>6</v>
      </c>
      <c r="D409" s="13">
        <f>SUM(D410+D480+D489)</f>
        <v>57267450</v>
      </c>
      <c r="E409" s="13">
        <f>SUM(E410+E480+E489)</f>
        <v>38720970</v>
      </c>
      <c r="F409" s="13">
        <f>SUM(F410+F480+F489)</f>
        <v>18546480</v>
      </c>
      <c r="G409" s="3"/>
      <c r="H409" s="40"/>
      <c r="I409" s="40"/>
      <c r="J409" s="40"/>
      <c r="K409" s="40"/>
      <c r="L409" s="40"/>
      <c r="M409" s="40"/>
      <c r="N409" s="627"/>
      <c r="O409" s="13">
        <f t="shared" ref="O409:Y409" si="166">SUM(O410+O480+O489)</f>
        <v>0</v>
      </c>
      <c r="P409" s="13">
        <f t="shared" si="166"/>
        <v>57267450</v>
      </c>
      <c r="Q409" s="13">
        <f t="shared" si="166"/>
        <v>9895785</v>
      </c>
      <c r="R409" s="13">
        <f t="shared" si="166"/>
        <v>11546190</v>
      </c>
      <c r="S409" s="13">
        <f t="shared" si="166"/>
        <v>15043975</v>
      </c>
      <c r="T409" s="13">
        <f t="shared" si="166"/>
        <v>0</v>
      </c>
      <c r="U409" s="13">
        <f t="shared" si="166"/>
        <v>36485950</v>
      </c>
      <c r="V409" s="13">
        <f t="shared" si="166"/>
        <v>1100000</v>
      </c>
      <c r="W409" s="13">
        <f t="shared" si="166"/>
        <v>2857500</v>
      </c>
      <c r="X409" s="13">
        <f t="shared" si="166"/>
        <v>16824000</v>
      </c>
      <c r="Y409" s="13">
        <f t="shared" si="166"/>
        <v>57267450</v>
      </c>
      <c r="Z409" s="468"/>
      <c r="AA409" s="468"/>
      <c r="AB409" s="468"/>
      <c r="AC409" s="458"/>
    </row>
    <row r="410" spans="1:29" ht="20.100000000000001" customHeight="1" x14ac:dyDescent="0.15">
      <c r="A410" s="465"/>
      <c r="B410" s="467"/>
      <c r="C410" s="326" t="s">
        <v>553</v>
      </c>
      <c r="D410" s="13">
        <f>SUM(N411:N479)</f>
        <v>36633000</v>
      </c>
      <c r="E410" s="13">
        <v>17408750</v>
      </c>
      <c r="F410" s="13">
        <f>SUM(D410-E410)</f>
        <v>19224250</v>
      </c>
      <c r="G410" s="3"/>
      <c r="H410" s="40"/>
      <c r="I410" s="40"/>
      <c r="J410" s="40"/>
      <c r="K410" s="40"/>
      <c r="L410" s="40"/>
      <c r="M410" s="40"/>
      <c r="N410" s="627"/>
      <c r="O410" s="152">
        <f t="shared" ref="O410:Y410" si="167">SUM(O411:O479)</f>
        <v>0</v>
      </c>
      <c r="P410" s="152">
        <f t="shared" si="167"/>
        <v>36633000</v>
      </c>
      <c r="Q410" s="152">
        <f t="shared" si="167"/>
        <v>4905450</v>
      </c>
      <c r="R410" s="152">
        <f t="shared" si="167"/>
        <v>3270300</v>
      </c>
      <c r="S410" s="152">
        <f t="shared" si="167"/>
        <v>8175750</v>
      </c>
      <c r="T410" s="152">
        <f t="shared" si="167"/>
        <v>0</v>
      </c>
      <c r="U410" s="152">
        <f t="shared" si="167"/>
        <v>16351500</v>
      </c>
      <c r="V410" s="152">
        <f t="shared" si="167"/>
        <v>600000</v>
      </c>
      <c r="W410" s="152">
        <f t="shared" si="167"/>
        <v>2857500</v>
      </c>
      <c r="X410" s="152">
        <f t="shared" si="167"/>
        <v>16824000</v>
      </c>
      <c r="Y410" s="152">
        <f t="shared" si="167"/>
        <v>36633000</v>
      </c>
      <c r="Z410" s="152"/>
      <c r="AA410" s="468"/>
      <c r="AB410" s="468"/>
      <c r="AC410" s="458"/>
    </row>
    <row r="411" spans="1:29" ht="20.100000000000001" customHeight="1" x14ac:dyDescent="0.15">
      <c r="A411" s="465"/>
      <c r="B411" s="465"/>
      <c r="C411" s="465"/>
      <c r="D411" s="14"/>
      <c r="E411" s="14"/>
      <c r="F411" s="14"/>
      <c r="G411" s="214" t="s">
        <v>112</v>
      </c>
      <c r="H411" s="211"/>
      <c r="I411" s="203"/>
      <c r="J411" s="203"/>
      <c r="K411" s="204"/>
      <c r="L411" s="203"/>
      <c r="M411" s="204"/>
      <c r="N411" s="290"/>
      <c r="O411" s="485"/>
      <c r="P411" s="17"/>
      <c r="Q411" s="154"/>
      <c r="R411" s="154"/>
      <c r="S411" s="154"/>
      <c r="T411" s="154"/>
      <c r="U411" s="154"/>
      <c r="V411" s="154"/>
      <c r="W411" s="154"/>
      <c r="X411" s="154"/>
      <c r="Y411" s="225"/>
      <c r="Z411" s="170"/>
      <c r="AA411" s="305"/>
      <c r="AB411" s="170"/>
      <c r="AC411" s="458"/>
    </row>
    <row r="412" spans="1:29" ht="20.100000000000001" customHeight="1" x14ac:dyDescent="0.15">
      <c r="A412" s="465"/>
      <c r="B412" s="465"/>
      <c r="C412" s="465"/>
      <c r="D412" s="14"/>
      <c r="E412" s="14"/>
      <c r="F412" s="14"/>
      <c r="G412" s="214" t="s">
        <v>592</v>
      </c>
      <c r="H412" s="204"/>
      <c r="I412" s="212"/>
      <c r="J412" s="212"/>
      <c r="K412" s="212"/>
      <c r="L412" s="203"/>
      <c r="M412" s="204"/>
      <c r="N412" s="369"/>
      <c r="O412" s="379"/>
      <c r="P412" s="14"/>
      <c r="Q412" s="139"/>
      <c r="R412" s="139"/>
      <c r="S412" s="139"/>
      <c r="T412" s="139"/>
      <c r="U412" s="139"/>
      <c r="V412" s="139"/>
      <c r="W412" s="139"/>
      <c r="X412" s="139"/>
      <c r="Y412" s="162"/>
      <c r="Z412" s="159"/>
      <c r="AA412" s="178"/>
      <c r="AB412" s="159"/>
      <c r="AC412" s="458"/>
    </row>
    <row r="413" spans="1:29" ht="20.100000000000001" customHeight="1" x14ac:dyDescent="0.15">
      <c r="A413" s="465"/>
      <c r="B413" s="465"/>
      <c r="C413" s="465"/>
      <c r="D413" s="14"/>
      <c r="E413" s="14"/>
      <c r="F413" s="14"/>
      <c r="G413" s="214" t="s">
        <v>386</v>
      </c>
      <c r="H413" s="211">
        <v>150000</v>
      </c>
      <c r="I413" s="203" t="s">
        <v>7</v>
      </c>
      <c r="J413" s="215">
        <v>2</v>
      </c>
      <c r="K413" s="203" t="s">
        <v>7</v>
      </c>
      <c r="L413" s="217">
        <v>2</v>
      </c>
      <c r="M413" s="218" t="s">
        <v>4</v>
      </c>
      <c r="N413" s="253">
        <f>SUM(H413*L413*J413)</f>
        <v>600000</v>
      </c>
      <c r="O413" s="379"/>
      <c r="P413" s="14">
        <f>N413-O413</f>
        <v>600000</v>
      </c>
      <c r="Q413" s="139">
        <f>IF(AA413="국비100%",N413*100%,IF(AA413="시도비100%",N413*0%,IF(AA413="시군구비100%",N413*0%,IF(AA413="국비30%, 시도비70%",N413*30%,IF(AA413="국비30%, 시도비20%, 시군구비50%",N413*30%,IF(AA413="국비50%, 시도비50%",N413*50%,IF(AA413="시도비50%, 시군구비50%",N413*0%,IF(AA413="국비30%, 시도비35%, 시군구비35%",N413*30%))))))))</f>
        <v>180000</v>
      </c>
      <c r="R413" s="139">
        <f>IF(AA413="국비100%",N413*0%,IF(AA413="시도비100%",N413*100%,IF(AA413="시군구비100%",N413*0%,IF(AA413="국비30%, 시도비70%",N413*70%,IF(AA413="국비30%, 시도비20%, 시군구비50%",N413*20%,IF(AA413="국비50%, 시도비50%",N413*50%,IF(AA413="시도비50%, 시군구비50%",N413*50%,IF(AA413="국비30%, 시도비35%, 시군구비35%",N413*35%))))))))</f>
        <v>120000</v>
      </c>
      <c r="S413" s="139">
        <f>IF(AA413="국비100%",N413*0%,IF(AA413="시도비100%",N413*0%,IF(AA413="시군구비100%",N413*100%,IF(AA413="국비30%, 시도비70%",N413*0%,IF(AA413="국비30%, 시도비20%, 시군구비50%",N413*50%,IF(AA413="국비50%, 시도비50%",N413*0%,IF(AA413="시도비50%, 시군구비50%",N413*50%,IF(AA413="국비30%, 시도비35%, 시군구비35%",N413*35%))))))))</f>
        <v>300000</v>
      </c>
      <c r="T413" s="139">
        <f>IF(AA413="기타보조금",N413*100%,N413*0%)</f>
        <v>0</v>
      </c>
      <c r="U413" s="139">
        <f>SUM(Q413:T413)</f>
        <v>600000</v>
      </c>
      <c r="V413" s="139">
        <f>IF(AA413="자부담",N413*100%,N413*0%)</f>
        <v>0</v>
      </c>
      <c r="W413" s="139">
        <f>IF(AA413="후원금",N413*100%,N413*0%)</f>
        <v>0</v>
      </c>
      <c r="X413" s="139">
        <f>IF(AA413="수익사업",N413*100%,N413*0%)</f>
        <v>0</v>
      </c>
      <c r="Y413" s="162">
        <f>SUM(U413:X413)</f>
        <v>600000</v>
      </c>
      <c r="Z413" s="159" t="s">
        <v>82</v>
      </c>
      <c r="AA413" s="178" t="s">
        <v>90</v>
      </c>
      <c r="AB413" s="159" t="s">
        <v>12</v>
      </c>
      <c r="AC413" s="458" t="s">
        <v>664</v>
      </c>
    </row>
    <row r="414" spans="1:29" ht="20.100000000000001" customHeight="1" x14ac:dyDescent="0.15">
      <c r="A414" s="465"/>
      <c r="B414" s="465"/>
      <c r="C414" s="465"/>
      <c r="D414" s="14"/>
      <c r="E414" s="14"/>
      <c r="F414" s="14"/>
      <c r="G414" s="120" t="s">
        <v>396</v>
      </c>
      <c r="H414" s="211">
        <v>8000</v>
      </c>
      <c r="I414" s="203" t="s">
        <v>7</v>
      </c>
      <c r="J414" s="215">
        <v>2</v>
      </c>
      <c r="K414" s="203" t="s">
        <v>7</v>
      </c>
      <c r="L414" s="217">
        <v>10</v>
      </c>
      <c r="M414" s="204" t="s">
        <v>4</v>
      </c>
      <c r="N414" s="253">
        <f>SUM(H414*L414*J414)</f>
        <v>160000</v>
      </c>
      <c r="O414" s="379"/>
      <c r="P414" s="14">
        <f>N414-O414</f>
        <v>160000</v>
      </c>
      <c r="Q414" s="139">
        <f>IF(AA414="국비100%",N414*100%,IF(AA414="시도비100%",N414*0%,IF(AA414="시군구비100%",N414*0%,IF(AA414="국비30%, 시도비70%",N414*30%,IF(AA414="국비30%, 시도비20%, 시군구비50%",N414*30%,IF(AA414="국비50%, 시도비50%",N414*50%,IF(AA414="시도비50%, 시군구비50%",N414*0%,IF(AA414="국비30%, 시도비35%, 시군구비35%",N414*30%))))))))</f>
        <v>48000</v>
      </c>
      <c r="R414" s="139">
        <f>IF(AA414="국비100%",N414*0%,IF(AA414="시도비100%",N414*100%,IF(AA414="시군구비100%",N414*0%,IF(AA414="국비30%, 시도비70%",N414*70%,IF(AA414="국비30%, 시도비20%, 시군구비50%",N414*20%,IF(AA414="국비50%, 시도비50%",N414*50%,IF(AA414="시도비50%, 시군구비50%",N414*50%,IF(AA414="국비30%, 시도비35%, 시군구비35%",N414*35%))))))))</f>
        <v>32000</v>
      </c>
      <c r="S414" s="139">
        <f>IF(AA414="국비100%",N414*0%,IF(AA414="시도비100%",N414*0%,IF(AA414="시군구비100%",N414*100%,IF(AA414="국비30%, 시도비70%",N414*0%,IF(AA414="국비30%, 시도비20%, 시군구비50%",N414*50%,IF(AA414="국비50%, 시도비50%",N414*0%,IF(AA414="시도비50%, 시군구비50%",N414*50%,IF(AA414="국비30%, 시도비35%, 시군구비35%",N414*35%))))))))</f>
        <v>80000</v>
      </c>
      <c r="T414" s="139">
        <f>IF(AA414="기타보조금",N414*100%,N414*0%)</f>
        <v>0</v>
      </c>
      <c r="U414" s="139">
        <f>SUM(Q414:T414)</f>
        <v>160000</v>
      </c>
      <c r="V414" s="139">
        <f>IF(AA414="자부담",N414*100%,N414*0%)</f>
        <v>0</v>
      </c>
      <c r="W414" s="139">
        <f>IF(AA414="후원금",N414*100%,N414*0%)</f>
        <v>0</v>
      </c>
      <c r="X414" s="139">
        <f>IF(AA414="수익사업",N414*100%,N414*0%)</f>
        <v>0</v>
      </c>
      <c r="Y414" s="162">
        <f>SUM(U414:X414)</f>
        <v>160000</v>
      </c>
      <c r="Z414" s="159" t="s">
        <v>82</v>
      </c>
      <c r="AA414" s="178" t="s">
        <v>90</v>
      </c>
      <c r="AB414" s="159" t="s">
        <v>12</v>
      </c>
      <c r="AC414" s="458" t="s">
        <v>664</v>
      </c>
    </row>
    <row r="415" spans="1:29" s="134" customFormat="1" ht="20.100000000000001" customHeight="1" x14ac:dyDescent="0.15">
      <c r="A415" s="465"/>
      <c r="B415" s="465"/>
      <c r="C415" s="465"/>
      <c r="D415" s="14"/>
      <c r="E415" s="14"/>
      <c r="F415" s="14"/>
      <c r="G415" s="120" t="s">
        <v>113</v>
      </c>
      <c r="H415" s="211"/>
      <c r="I415" s="203"/>
      <c r="J415" s="217"/>
      <c r="K415" s="203"/>
      <c r="L415" s="215"/>
      <c r="M415" s="204"/>
      <c r="N415" s="253"/>
      <c r="O415" s="379"/>
      <c r="P415" s="14"/>
      <c r="Q415" s="139"/>
      <c r="R415" s="139"/>
      <c r="S415" s="139"/>
      <c r="T415" s="139"/>
      <c r="U415" s="139"/>
      <c r="V415" s="139"/>
      <c r="W415" s="139"/>
      <c r="X415" s="139"/>
      <c r="Y415" s="162"/>
      <c r="Z415" s="159"/>
      <c r="AA415" s="178"/>
      <c r="AB415" s="159"/>
      <c r="AC415" s="458"/>
    </row>
    <row r="416" spans="1:29" s="134" customFormat="1" ht="20.100000000000001" customHeight="1" x14ac:dyDescent="0.15">
      <c r="A416" s="465"/>
      <c r="B416" s="465"/>
      <c r="C416" s="465"/>
      <c r="D416" s="14"/>
      <c r="E416" s="14"/>
      <c r="F416" s="14"/>
      <c r="G416" s="214" t="s">
        <v>386</v>
      </c>
      <c r="H416" s="211">
        <v>150000</v>
      </c>
      <c r="I416" s="203" t="s">
        <v>7</v>
      </c>
      <c r="J416" s="215">
        <v>8</v>
      </c>
      <c r="K416" s="203" t="s">
        <v>7</v>
      </c>
      <c r="L416" s="217">
        <v>1</v>
      </c>
      <c r="M416" s="218" t="s">
        <v>4</v>
      </c>
      <c r="N416" s="253">
        <f>SUM(H416*L416*J416)</f>
        <v>1200000</v>
      </c>
      <c r="O416" s="379"/>
      <c r="P416" s="14">
        <f>N416-O416</f>
        <v>1200000</v>
      </c>
      <c r="Q416" s="139">
        <f>IF(AA416="국비100%",N416*100%,IF(AA416="시도비100%",N416*0%,IF(AA416="시군구비100%",N416*0%,IF(AA416="국비30%, 시도비70%",N416*30%,IF(AA416="국비30%, 시도비20%, 시군구비50%",N416*30%,IF(AA416="국비50%, 시도비50%",N416*50%,IF(AA416="시도비50%, 시군구비50%",N416*0%,IF(AA416="국비30%, 시도비35%, 시군구비35%",N416*30%))))))))</f>
        <v>360000</v>
      </c>
      <c r="R416" s="139">
        <f>IF(AA416="국비100%",N416*0%,IF(AA416="시도비100%",N416*100%,IF(AA416="시군구비100%",N416*0%,IF(AA416="국비30%, 시도비70%",N416*70%,IF(AA416="국비30%, 시도비20%, 시군구비50%",N416*20%,IF(AA416="국비50%, 시도비50%",N416*50%,IF(AA416="시도비50%, 시군구비50%",N416*50%,IF(AA416="국비30%, 시도비35%, 시군구비35%",N416*35%))))))))</f>
        <v>240000</v>
      </c>
      <c r="S416" s="139">
        <f>IF(AA416="국비100%",N416*0%,IF(AA416="시도비100%",N416*0%,IF(AA416="시군구비100%",N416*100%,IF(AA416="국비30%, 시도비70%",N416*0%,IF(AA416="국비30%, 시도비20%, 시군구비50%",N416*50%,IF(AA416="국비50%, 시도비50%",N416*0%,IF(AA416="시도비50%, 시군구비50%",N416*50%,IF(AA416="국비30%, 시도비35%, 시군구비35%",N416*35%))))))))</f>
        <v>600000</v>
      </c>
      <c r="T416" s="139">
        <f>IF(AA416="기타보조금",N416*100%,N416*0%)</f>
        <v>0</v>
      </c>
      <c r="U416" s="139">
        <f>SUM(Q416:T416)</f>
        <v>1200000</v>
      </c>
      <c r="V416" s="139">
        <f>IF(AA416="자부담",N416*100%,N416*0%)</f>
        <v>0</v>
      </c>
      <c r="W416" s="139">
        <f>IF(AA416="후원금",N416*100%,N416*0%)</f>
        <v>0</v>
      </c>
      <c r="X416" s="139">
        <f>IF(AA416="수익사업",N416*100%,N416*0%)</f>
        <v>0</v>
      </c>
      <c r="Y416" s="162">
        <f>SUM(U416:X416)</f>
        <v>1200000</v>
      </c>
      <c r="Z416" s="159" t="s">
        <v>82</v>
      </c>
      <c r="AA416" s="178" t="s">
        <v>90</v>
      </c>
      <c r="AB416" s="159" t="s">
        <v>12</v>
      </c>
      <c r="AC416" s="458" t="s">
        <v>664</v>
      </c>
    </row>
    <row r="417" spans="1:29" s="134" customFormat="1" ht="20.100000000000001" customHeight="1" x14ac:dyDescent="0.15">
      <c r="A417" s="325"/>
      <c r="B417" s="325"/>
      <c r="C417" s="325"/>
      <c r="D417" s="15"/>
      <c r="E417" s="15"/>
      <c r="F417" s="15"/>
      <c r="G417" s="363" t="s">
        <v>396</v>
      </c>
      <c r="H417" s="205">
        <v>3000</v>
      </c>
      <c r="I417" s="206" t="s">
        <v>7</v>
      </c>
      <c r="J417" s="216">
        <v>4</v>
      </c>
      <c r="K417" s="206" t="s">
        <v>7</v>
      </c>
      <c r="L417" s="226">
        <v>10</v>
      </c>
      <c r="M417" s="207" t="s">
        <v>4</v>
      </c>
      <c r="N417" s="374">
        <f>SUM(H417*L417*J417)</f>
        <v>120000</v>
      </c>
      <c r="O417" s="547"/>
      <c r="P417" s="15">
        <f>N417-O417</f>
        <v>120000</v>
      </c>
      <c r="Q417" s="148">
        <f>IF(AA417="국비100%",N417*100%,IF(AA417="시도비100%",N417*0%,IF(AA417="시군구비100%",N417*0%,IF(AA417="국비30%, 시도비70%",N417*30%,IF(AA417="국비30%, 시도비20%, 시군구비50%",N417*30%,IF(AA417="국비50%, 시도비50%",N417*50%,IF(AA417="시도비50%, 시군구비50%",N417*0%,IF(AA417="국비30%, 시도비35%, 시군구비35%",N417*30%))))))))</f>
        <v>36000</v>
      </c>
      <c r="R417" s="148">
        <f>IF(AA417="국비100%",N417*0%,IF(AA417="시도비100%",N417*100%,IF(AA417="시군구비100%",N417*0%,IF(AA417="국비30%, 시도비70%",N417*70%,IF(AA417="국비30%, 시도비20%, 시군구비50%",N417*20%,IF(AA417="국비50%, 시도비50%",N417*50%,IF(AA417="시도비50%, 시군구비50%",N417*50%,IF(AA417="국비30%, 시도비35%, 시군구비35%",N417*35%))))))))</f>
        <v>24000</v>
      </c>
      <c r="S417" s="148">
        <f>IF(AA417="국비100%",N417*0%,IF(AA417="시도비100%",N417*0%,IF(AA417="시군구비100%",N417*100%,IF(AA417="국비30%, 시도비70%",N417*0%,IF(AA417="국비30%, 시도비20%, 시군구비50%",N417*50%,IF(AA417="국비50%, 시도비50%",N417*0%,IF(AA417="시도비50%, 시군구비50%",N417*50%,IF(AA417="국비30%, 시도비35%, 시군구비35%",N417*35%))))))))</f>
        <v>60000</v>
      </c>
      <c r="T417" s="148">
        <f>IF(AA417="기타보조금",N417*100%,N417*0%)</f>
        <v>0</v>
      </c>
      <c r="U417" s="148">
        <f>SUM(Q417:T417)</f>
        <v>120000</v>
      </c>
      <c r="V417" s="148">
        <f>IF(AA417="자부담",N417*100%,N417*0%)</f>
        <v>0</v>
      </c>
      <c r="W417" s="148">
        <f>IF(AA417="후원금",N417*100%,N417*0%)</f>
        <v>0</v>
      </c>
      <c r="X417" s="148">
        <f>IF(AA417="수익사업",N417*100%,N417*0%)</f>
        <v>0</v>
      </c>
      <c r="Y417" s="223">
        <f>SUM(U417:X417)</f>
        <v>120000</v>
      </c>
      <c r="Z417" s="171" t="s">
        <v>82</v>
      </c>
      <c r="AA417" s="314" t="s">
        <v>90</v>
      </c>
      <c r="AB417" s="171" t="s">
        <v>12</v>
      </c>
      <c r="AC417" s="458" t="s">
        <v>664</v>
      </c>
    </row>
    <row r="418" spans="1:29" s="134" customFormat="1" ht="20.100000000000001" customHeight="1" x14ac:dyDescent="0.15">
      <c r="A418" s="467"/>
      <c r="B418" s="467"/>
      <c r="C418" s="467"/>
      <c r="D418" s="17"/>
      <c r="E418" s="17"/>
      <c r="F418" s="17"/>
      <c r="G418" s="362" t="s">
        <v>114</v>
      </c>
      <c r="H418" s="219"/>
      <c r="I418" s="227"/>
      <c r="J418" s="548"/>
      <c r="K418" s="227"/>
      <c r="L418" s="221"/>
      <c r="M418" s="202"/>
      <c r="N418" s="549"/>
      <c r="O418" s="550"/>
      <c r="P418" s="17"/>
      <c r="Q418" s="154"/>
      <c r="R418" s="154"/>
      <c r="S418" s="154"/>
      <c r="T418" s="154"/>
      <c r="U418" s="154"/>
      <c r="V418" s="154"/>
      <c r="W418" s="154"/>
      <c r="X418" s="154"/>
      <c r="Y418" s="225"/>
      <c r="Z418" s="170"/>
      <c r="AA418" s="305"/>
      <c r="AB418" s="170"/>
      <c r="AC418" s="458"/>
    </row>
    <row r="419" spans="1:29" s="134" customFormat="1" ht="20.100000000000001" customHeight="1" x14ac:dyDescent="0.15">
      <c r="A419" s="465"/>
      <c r="B419" s="465"/>
      <c r="C419" s="465"/>
      <c r="D419" s="14"/>
      <c r="E419" s="14"/>
      <c r="F419" s="14"/>
      <c r="G419" s="214" t="s">
        <v>386</v>
      </c>
      <c r="H419" s="211">
        <v>150000</v>
      </c>
      <c r="I419" s="203" t="s">
        <v>7</v>
      </c>
      <c r="J419" s="215">
        <v>8</v>
      </c>
      <c r="K419" s="203" t="s">
        <v>7</v>
      </c>
      <c r="L419" s="217">
        <v>1</v>
      </c>
      <c r="M419" s="218" t="s">
        <v>4</v>
      </c>
      <c r="N419" s="253">
        <f>SUM(H419*L419*J419)</f>
        <v>1200000</v>
      </c>
      <c r="O419" s="379"/>
      <c r="P419" s="14">
        <f>N419-O419</f>
        <v>1200000</v>
      </c>
      <c r="Q419" s="139">
        <f>IF(AA419="국비100%",N419*100%,IF(AA419="시도비100%",N419*0%,IF(AA419="시군구비100%",N419*0%,IF(AA419="국비30%, 시도비70%",N419*30%,IF(AA419="국비30%, 시도비20%, 시군구비50%",N419*30%,IF(AA419="국비50%, 시도비50%",N419*50%,IF(AA419="시도비50%, 시군구비50%",N419*0%,IF(AA419="국비30%, 시도비35%, 시군구비35%",N419*30%))))))))</f>
        <v>360000</v>
      </c>
      <c r="R419" s="139">
        <f>IF(AA419="국비100%",N419*0%,IF(AA419="시도비100%",N419*100%,IF(AA419="시군구비100%",N419*0%,IF(AA419="국비30%, 시도비70%",N419*70%,IF(AA419="국비30%, 시도비20%, 시군구비50%",N419*20%,IF(AA419="국비50%, 시도비50%",N419*50%,IF(AA419="시도비50%, 시군구비50%",N419*50%,IF(AA419="국비30%, 시도비35%, 시군구비35%",N419*35%))))))))</f>
        <v>240000</v>
      </c>
      <c r="S419" s="139">
        <f>IF(AA419="국비100%",N419*0%,IF(AA419="시도비100%",N419*0%,IF(AA419="시군구비100%",N419*100%,IF(AA419="국비30%, 시도비70%",N419*0%,IF(AA419="국비30%, 시도비20%, 시군구비50%",N419*50%,IF(AA419="국비50%, 시도비50%",N419*0%,IF(AA419="시도비50%, 시군구비50%",N419*50%,IF(AA419="국비30%, 시도비35%, 시군구비35%",N419*35%))))))))</f>
        <v>600000</v>
      </c>
      <c r="T419" s="139">
        <f>IF(AA419="기타보조금",N419*100%,N419*0%)</f>
        <v>0</v>
      </c>
      <c r="U419" s="139">
        <f>SUM(Q419:T419)</f>
        <v>1200000</v>
      </c>
      <c r="V419" s="139">
        <f>IF(AA419="자부담",N419*100%,N419*0%)</f>
        <v>0</v>
      </c>
      <c r="W419" s="139">
        <f>IF(AA419="후원금",N419*100%,N419*0%)</f>
        <v>0</v>
      </c>
      <c r="X419" s="139">
        <f>IF(AA419="수익사업",N419*100%,N419*0%)</f>
        <v>0</v>
      </c>
      <c r="Y419" s="162">
        <f>SUM(U419:X419)</f>
        <v>1200000</v>
      </c>
      <c r="Z419" s="159" t="s">
        <v>82</v>
      </c>
      <c r="AA419" s="178" t="s">
        <v>90</v>
      </c>
      <c r="AB419" s="159" t="s">
        <v>12</v>
      </c>
      <c r="AC419" s="458" t="s">
        <v>664</v>
      </c>
    </row>
    <row r="420" spans="1:29" s="134" customFormat="1" ht="20.100000000000001" customHeight="1" x14ac:dyDescent="0.15">
      <c r="A420" s="465"/>
      <c r="B420" s="465"/>
      <c r="C420" s="465"/>
      <c r="D420" s="14"/>
      <c r="E420" s="14"/>
      <c r="F420" s="14"/>
      <c r="G420" s="120" t="s">
        <v>593</v>
      </c>
      <c r="H420" s="211"/>
      <c r="I420" s="203"/>
      <c r="J420" s="217"/>
      <c r="K420" s="203"/>
      <c r="L420" s="215"/>
      <c r="M420" s="204"/>
      <c r="N420" s="253"/>
      <c r="O420" s="379"/>
      <c r="P420" s="14"/>
      <c r="Q420" s="139"/>
      <c r="R420" s="139"/>
      <c r="S420" s="139"/>
      <c r="T420" s="139"/>
      <c r="U420" s="139"/>
      <c r="V420" s="139"/>
      <c r="W420" s="139"/>
      <c r="X420" s="139"/>
      <c r="Y420" s="162"/>
      <c r="Z420" s="159"/>
      <c r="AA420" s="178"/>
      <c r="AB420" s="159"/>
      <c r="AC420" s="458"/>
    </row>
    <row r="421" spans="1:29" s="134" customFormat="1" ht="20.100000000000001" customHeight="1" x14ac:dyDescent="0.15">
      <c r="A421" s="465"/>
      <c r="B421" s="465"/>
      <c r="C421" s="465"/>
      <c r="D421" s="14"/>
      <c r="E421" s="14"/>
      <c r="F421" s="14"/>
      <c r="G421" s="214" t="s">
        <v>386</v>
      </c>
      <c r="H421" s="211">
        <v>150000</v>
      </c>
      <c r="I421" s="203" t="s">
        <v>7</v>
      </c>
      <c r="J421" s="215">
        <v>1</v>
      </c>
      <c r="K421" s="203" t="s">
        <v>7</v>
      </c>
      <c r="L421" s="217">
        <v>1</v>
      </c>
      <c r="M421" s="218" t="s">
        <v>4</v>
      </c>
      <c r="N421" s="253">
        <f>SUM(H421*L421*J421)</f>
        <v>150000</v>
      </c>
      <c r="O421" s="379"/>
      <c r="P421" s="14">
        <f>N421-O421</f>
        <v>150000</v>
      </c>
      <c r="Q421" s="139">
        <f>IF(AA421="국비100%",N421*100%,IF(AA421="시도비100%",N421*0%,IF(AA421="시군구비100%",N421*0%,IF(AA421="국비30%, 시도비70%",N421*30%,IF(AA421="국비30%, 시도비20%, 시군구비50%",N421*30%,IF(AA421="국비50%, 시도비50%",N421*50%,IF(AA421="시도비50%, 시군구비50%",N421*0%,IF(AA421="국비30%, 시도비35%, 시군구비35%",N421*30%))))))))</f>
        <v>45000</v>
      </c>
      <c r="R421" s="139">
        <f>IF(AA421="국비100%",N421*0%,IF(AA421="시도비100%",N421*100%,IF(AA421="시군구비100%",N421*0%,IF(AA421="국비30%, 시도비70%",N421*70%,IF(AA421="국비30%, 시도비20%, 시군구비50%",N421*20%,IF(AA421="국비50%, 시도비50%",N421*50%,IF(AA421="시도비50%, 시군구비50%",N421*50%,IF(AA421="국비30%, 시도비35%, 시군구비35%",N421*35%))))))))</f>
        <v>30000</v>
      </c>
      <c r="S421" s="139">
        <f>IF(AA421="국비100%",N421*0%,IF(AA421="시도비100%",N421*0%,IF(AA421="시군구비100%",N421*100%,IF(AA421="국비30%, 시도비70%",N421*0%,IF(AA421="국비30%, 시도비20%, 시군구비50%",N421*50%,IF(AA421="국비50%, 시도비50%",N421*0%,IF(AA421="시도비50%, 시군구비50%",N421*50%,IF(AA421="국비30%, 시도비35%, 시군구비35%",N421*35%))))))))</f>
        <v>75000</v>
      </c>
      <c r="T421" s="139">
        <f>IF(AA421="기타보조금",N421*100%,N421*0%)</f>
        <v>0</v>
      </c>
      <c r="U421" s="139">
        <f>SUM(Q421:T421)</f>
        <v>150000</v>
      </c>
      <c r="V421" s="139">
        <f>IF(AA421="자부담",N421*100%,N421*0%)</f>
        <v>0</v>
      </c>
      <c r="W421" s="139">
        <f>IF(AA421="후원금",N421*100%,N421*0%)</f>
        <v>0</v>
      </c>
      <c r="X421" s="139">
        <f>IF(AA421="수익사업",N421*100%,N421*0%)</f>
        <v>0</v>
      </c>
      <c r="Y421" s="162">
        <f>SUM(U421:X421)</f>
        <v>150000</v>
      </c>
      <c r="Z421" s="159" t="s">
        <v>82</v>
      </c>
      <c r="AA421" s="178" t="s">
        <v>90</v>
      </c>
      <c r="AB421" s="159" t="s">
        <v>12</v>
      </c>
      <c r="AC421" s="458" t="s">
        <v>664</v>
      </c>
    </row>
    <row r="422" spans="1:29" s="134" customFormat="1" ht="20.100000000000001" customHeight="1" x14ac:dyDescent="0.15">
      <c r="A422" s="465"/>
      <c r="B422" s="465"/>
      <c r="C422" s="465"/>
      <c r="D422" s="14"/>
      <c r="E422" s="14"/>
      <c r="F422" s="14"/>
      <c r="G422" s="120" t="s">
        <v>415</v>
      </c>
      <c r="H422" s="211">
        <v>2000</v>
      </c>
      <c r="I422" s="203" t="s">
        <v>7</v>
      </c>
      <c r="J422" s="215">
        <v>1</v>
      </c>
      <c r="K422" s="203" t="s">
        <v>7</v>
      </c>
      <c r="L422" s="217">
        <v>20</v>
      </c>
      <c r="M422" s="204" t="s">
        <v>4</v>
      </c>
      <c r="N422" s="253">
        <f>SUM(H422*L422*J422)</f>
        <v>40000</v>
      </c>
      <c r="O422" s="379"/>
      <c r="P422" s="14">
        <f>N422-O422</f>
        <v>40000</v>
      </c>
      <c r="Q422" s="139">
        <f>IF(AA422="국비100%",N422*100%,IF(AA422="시도비100%",N422*0%,IF(AA422="시군구비100%",N422*0%,IF(AA422="국비30%, 시도비70%",N422*30%,IF(AA422="국비30%, 시도비20%, 시군구비50%",N422*30%,IF(AA422="국비50%, 시도비50%",N422*50%,IF(AA422="시도비50%, 시군구비50%",N422*0%,IF(AA422="국비30%, 시도비35%, 시군구비35%",N422*30%))))))))</f>
        <v>12000</v>
      </c>
      <c r="R422" s="139">
        <f>IF(AA422="국비100%",N422*0%,IF(AA422="시도비100%",N422*100%,IF(AA422="시군구비100%",N422*0%,IF(AA422="국비30%, 시도비70%",N422*70%,IF(AA422="국비30%, 시도비20%, 시군구비50%",N422*20%,IF(AA422="국비50%, 시도비50%",N422*50%,IF(AA422="시도비50%, 시군구비50%",N422*50%,IF(AA422="국비30%, 시도비35%, 시군구비35%",N422*35%))))))))</f>
        <v>8000</v>
      </c>
      <c r="S422" s="139">
        <f>IF(AA422="국비100%",N422*0%,IF(AA422="시도비100%",N422*0%,IF(AA422="시군구비100%",N422*100%,IF(AA422="국비30%, 시도비70%",N422*0%,IF(AA422="국비30%, 시도비20%, 시군구비50%",N422*50%,IF(AA422="국비50%, 시도비50%",N422*0%,IF(AA422="시도비50%, 시군구비50%",N422*50%,IF(AA422="국비30%, 시도비35%, 시군구비35%",N422*35%))))))))</f>
        <v>20000</v>
      </c>
      <c r="T422" s="139">
        <f>IF(AA422="기타보조금",N422*100%,N422*0%)</f>
        <v>0</v>
      </c>
      <c r="U422" s="139">
        <f>SUM(Q422:T422)</f>
        <v>40000</v>
      </c>
      <c r="V422" s="139">
        <f>IF(AA422="자부담",N422*100%,N422*0%)</f>
        <v>0</v>
      </c>
      <c r="W422" s="139">
        <f>IF(AA422="후원금",N422*100%,N422*0%)</f>
        <v>0</v>
      </c>
      <c r="X422" s="139">
        <f>IF(AA422="수익사업",N422*100%,N422*0%)</f>
        <v>0</v>
      </c>
      <c r="Y422" s="162">
        <f>SUM(U422:X422)</f>
        <v>40000</v>
      </c>
      <c r="Z422" s="159" t="s">
        <v>82</v>
      </c>
      <c r="AA422" s="178" t="s">
        <v>90</v>
      </c>
      <c r="AB422" s="159" t="s">
        <v>12</v>
      </c>
      <c r="AC422" s="458" t="s">
        <v>664</v>
      </c>
    </row>
    <row r="423" spans="1:29" s="134" customFormat="1" ht="20.100000000000001" customHeight="1" x14ac:dyDescent="0.15">
      <c r="A423" s="465"/>
      <c r="B423" s="465"/>
      <c r="C423" s="465"/>
      <c r="D423" s="14"/>
      <c r="E423" s="14"/>
      <c r="F423" s="14"/>
      <c r="G423" s="120" t="s">
        <v>115</v>
      </c>
      <c r="H423" s="211"/>
      <c r="I423" s="203"/>
      <c r="J423" s="217"/>
      <c r="K423" s="203"/>
      <c r="L423" s="215"/>
      <c r="M423" s="204"/>
      <c r="N423" s="253"/>
      <c r="O423" s="379"/>
      <c r="P423" s="14"/>
      <c r="Q423" s="139"/>
      <c r="R423" s="139"/>
      <c r="S423" s="139"/>
      <c r="T423" s="139"/>
      <c r="U423" s="139"/>
      <c r="V423" s="139"/>
      <c r="W423" s="139"/>
      <c r="X423" s="139"/>
      <c r="Y423" s="162"/>
      <c r="Z423" s="159"/>
      <c r="AA423" s="178"/>
      <c r="AB423" s="159"/>
      <c r="AC423" s="458"/>
    </row>
    <row r="424" spans="1:29" s="134" customFormat="1" ht="20.100000000000001" customHeight="1" x14ac:dyDescent="0.15">
      <c r="A424" s="465"/>
      <c r="B424" s="465"/>
      <c r="C424" s="465"/>
      <c r="D424" s="14"/>
      <c r="E424" s="14"/>
      <c r="F424" s="14"/>
      <c r="G424" s="214" t="s">
        <v>386</v>
      </c>
      <c r="H424" s="211">
        <v>150000</v>
      </c>
      <c r="I424" s="203" t="s">
        <v>7</v>
      </c>
      <c r="J424" s="215">
        <v>6</v>
      </c>
      <c r="K424" s="203" t="s">
        <v>7</v>
      </c>
      <c r="L424" s="217">
        <v>1</v>
      </c>
      <c r="M424" s="218" t="s">
        <v>4</v>
      </c>
      <c r="N424" s="253">
        <f>SUM(H424*L424*J424)</f>
        <v>900000</v>
      </c>
      <c r="O424" s="379"/>
      <c r="P424" s="14">
        <f>N424-O424</f>
        <v>900000</v>
      </c>
      <c r="Q424" s="139">
        <f>IF(AA424="국비100%",N424*100%,IF(AA424="시도비100%",N424*0%,IF(AA424="시군구비100%",N424*0%,IF(AA424="국비30%, 시도비70%",N424*30%,IF(AA424="국비30%, 시도비20%, 시군구비50%",N424*30%,IF(AA424="국비50%, 시도비50%",N424*50%,IF(AA424="시도비50%, 시군구비50%",N424*0%,IF(AA424="국비30%, 시도비35%, 시군구비35%",N424*30%))))))))</f>
        <v>270000</v>
      </c>
      <c r="R424" s="139">
        <f>IF(AA424="국비100%",N424*0%,IF(AA424="시도비100%",N424*100%,IF(AA424="시군구비100%",N424*0%,IF(AA424="국비30%, 시도비70%",N424*70%,IF(AA424="국비30%, 시도비20%, 시군구비50%",N424*20%,IF(AA424="국비50%, 시도비50%",N424*50%,IF(AA424="시도비50%, 시군구비50%",N424*50%,IF(AA424="국비30%, 시도비35%, 시군구비35%",N424*35%))))))))</f>
        <v>180000</v>
      </c>
      <c r="S424" s="139">
        <f>IF(AA424="국비100%",N424*0%,IF(AA424="시도비100%",N424*0%,IF(AA424="시군구비100%",N424*100%,IF(AA424="국비30%, 시도비70%",N424*0%,IF(AA424="국비30%, 시도비20%, 시군구비50%",N424*50%,IF(AA424="국비50%, 시도비50%",N424*0%,IF(AA424="시도비50%, 시군구비50%",N424*50%,IF(AA424="국비30%, 시도비35%, 시군구비35%",N424*35%))))))))</f>
        <v>450000</v>
      </c>
      <c r="T424" s="139">
        <f>IF(AA424="기타보조금",N424*100%,N424*0%)</f>
        <v>0</v>
      </c>
      <c r="U424" s="139">
        <f>SUM(Q424:T424)</f>
        <v>900000</v>
      </c>
      <c r="V424" s="139">
        <f>IF(AA424="자부담",N424*100%,N424*0%)</f>
        <v>0</v>
      </c>
      <c r="W424" s="139">
        <f>IF(AA424="후원금",N424*100%,N424*0%)</f>
        <v>0</v>
      </c>
      <c r="X424" s="139">
        <f>IF(AA424="수익사업",N424*100%,N424*0%)</f>
        <v>0</v>
      </c>
      <c r="Y424" s="162">
        <f>SUM(U424:X424)</f>
        <v>900000</v>
      </c>
      <c r="Z424" s="159" t="s">
        <v>82</v>
      </c>
      <c r="AA424" s="178" t="s">
        <v>90</v>
      </c>
      <c r="AB424" s="159" t="s">
        <v>12</v>
      </c>
      <c r="AC424" s="458" t="s">
        <v>664</v>
      </c>
    </row>
    <row r="425" spans="1:29" s="134" customFormat="1" ht="20.100000000000001" customHeight="1" x14ac:dyDescent="0.15">
      <c r="A425" s="465"/>
      <c r="B425" s="465"/>
      <c r="C425" s="465"/>
      <c r="D425" s="14"/>
      <c r="E425" s="14"/>
      <c r="F425" s="14"/>
      <c r="G425" s="120" t="s">
        <v>594</v>
      </c>
      <c r="H425" s="211"/>
      <c r="I425" s="203"/>
      <c r="J425" s="215"/>
      <c r="K425" s="203"/>
      <c r="L425" s="217"/>
      <c r="M425" s="204"/>
      <c r="N425" s="253"/>
      <c r="O425" s="379"/>
      <c r="P425" s="14"/>
      <c r="Q425" s="139"/>
      <c r="R425" s="139"/>
      <c r="S425" s="139"/>
      <c r="T425" s="139"/>
      <c r="U425" s="139"/>
      <c r="V425" s="139"/>
      <c r="W425" s="139"/>
      <c r="X425" s="139"/>
      <c r="Y425" s="162"/>
      <c r="Z425" s="159"/>
      <c r="AA425" s="178"/>
      <c r="AB425" s="159"/>
      <c r="AC425" s="458"/>
    </row>
    <row r="426" spans="1:29" s="134" customFormat="1" ht="20.100000000000001" customHeight="1" x14ac:dyDescent="0.15">
      <c r="A426" s="465"/>
      <c r="B426" s="465"/>
      <c r="C426" s="465"/>
      <c r="D426" s="14"/>
      <c r="E426" s="14"/>
      <c r="F426" s="14"/>
      <c r="G426" s="214" t="s">
        <v>386</v>
      </c>
      <c r="H426" s="211">
        <v>50000</v>
      </c>
      <c r="I426" s="203" t="s">
        <v>7</v>
      </c>
      <c r="J426" s="215">
        <v>16</v>
      </c>
      <c r="K426" s="203" t="s">
        <v>7</v>
      </c>
      <c r="L426" s="217">
        <v>1</v>
      </c>
      <c r="M426" s="218" t="s">
        <v>4</v>
      </c>
      <c r="N426" s="253">
        <f>SUM(H426*L426*J426)</f>
        <v>800000</v>
      </c>
      <c r="O426" s="379"/>
      <c r="P426" s="14">
        <f>N426-O426</f>
        <v>800000</v>
      </c>
      <c r="Q426" s="139">
        <f>IF(AA426="국비100%",N426*100%,IF(AA426="시도비100%",N426*0%,IF(AA426="시군구비100%",N426*0%,IF(AA426="국비30%, 시도비70%",N426*30%,IF(AA426="국비30%, 시도비20%, 시군구비50%",N426*30%,IF(AA426="국비50%, 시도비50%",N426*50%,IF(AA426="시도비50%, 시군구비50%",N426*0%,IF(AA426="국비30%, 시도비35%, 시군구비35%",N426*30%))))))))</f>
        <v>240000</v>
      </c>
      <c r="R426" s="139">
        <f>IF(AA426="국비100%",N426*0%,IF(AA426="시도비100%",N426*100%,IF(AA426="시군구비100%",N426*0%,IF(AA426="국비30%, 시도비70%",N426*70%,IF(AA426="국비30%, 시도비20%, 시군구비50%",N426*20%,IF(AA426="국비50%, 시도비50%",N426*50%,IF(AA426="시도비50%, 시군구비50%",N426*50%,IF(AA426="국비30%, 시도비35%, 시군구비35%",N426*35%))))))))</f>
        <v>160000</v>
      </c>
      <c r="S426" s="139">
        <f>IF(AA426="국비100%",N426*0%,IF(AA426="시도비100%",N426*0%,IF(AA426="시군구비100%",N426*100%,IF(AA426="국비30%, 시도비70%",N426*0%,IF(AA426="국비30%, 시도비20%, 시군구비50%",N426*50%,IF(AA426="국비50%, 시도비50%",N426*0%,IF(AA426="시도비50%, 시군구비50%",N426*50%,IF(AA426="국비30%, 시도비35%, 시군구비35%",N426*35%))))))))</f>
        <v>400000</v>
      </c>
      <c r="T426" s="139">
        <f>IF(AA426="기타보조금",N426*100%,N426*0%)</f>
        <v>0</v>
      </c>
      <c r="U426" s="139">
        <f>SUM(Q426:T426)</f>
        <v>800000</v>
      </c>
      <c r="V426" s="139">
        <f>IF(AA426="자부담",N426*100%,N426*0%)</f>
        <v>0</v>
      </c>
      <c r="W426" s="139">
        <f>IF(AA426="후원금",N426*100%,N426*0%)</f>
        <v>0</v>
      </c>
      <c r="X426" s="139">
        <f>IF(AA426="수익사업",N426*100%,N426*0%)</f>
        <v>0</v>
      </c>
      <c r="Y426" s="162">
        <f>SUM(U426:X426)</f>
        <v>800000</v>
      </c>
      <c r="Z426" s="159" t="s">
        <v>82</v>
      </c>
      <c r="AA426" s="178" t="s">
        <v>90</v>
      </c>
      <c r="AB426" s="159" t="s">
        <v>12</v>
      </c>
      <c r="AC426" s="458" t="s">
        <v>664</v>
      </c>
    </row>
    <row r="427" spans="1:29" s="134" customFormat="1" ht="20.100000000000001" customHeight="1" x14ac:dyDescent="0.15">
      <c r="A427" s="465"/>
      <c r="B427" s="465"/>
      <c r="C427" s="465"/>
      <c r="D427" s="14"/>
      <c r="E427" s="14"/>
      <c r="F427" s="14"/>
      <c r="G427" s="120" t="s">
        <v>595</v>
      </c>
      <c r="H427" s="211">
        <v>8000</v>
      </c>
      <c r="I427" s="203" t="s">
        <v>7</v>
      </c>
      <c r="J427" s="215">
        <v>1</v>
      </c>
      <c r="K427" s="203" t="s">
        <v>7</v>
      </c>
      <c r="L427" s="217">
        <v>3</v>
      </c>
      <c r="M427" s="204" t="s">
        <v>4</v>
      </c>
      <c r="N427" s="253">
        <f>SUM(H427*L427*J427)</f>
        <v>24000</v>
      </c>
      <c r="O427" s="379"/>
      <c r="P427" s="14">
        <f>N427-O427</f>
        <v>24000</v>
      </c>
      <c r="Q427" s="139">
        <f>IF(AA427="국비100%",N427*100%,IF(AA427="시도비100%",N427*0%,IF(AA427="시군구비100%",N427*0%,IF(AA427="국비30%, 시도비70%",N427*30%,IF(AA427="국비30%, 시도비20%, 시군구비50%",N427*30%,IF(AA427="국비50%, 시도비50%",N427*50%,IF(AA427="시도비50%, 시군구비50%",N427*0%,IF(AA427="국비30%, 시도비35%, 시군구비35%",N427*30%))))))))</f>
        <v>7200</v>
      </c>
      <c r="R427" s="139">
        <f>IF(AA427="국비100%",N427*0%,IF(AA427="시도비100%",N427*100%,IF(AA427="시군구비100%",N427*0%,IF(AA427="국비30%, 시도비70%",N427*70%,IF(AA427="국비30%, 시도비20%, 시군구비50%",N427*20%,IF(AA427="국비50%, 시도비50%",N427*50%,IF(AA427="시도비50%, 시군구비50%",N427*50%,IF(AA427="국비30%, 시도비35%, 시군구비35%",N427*35%))))))))</f>
        <v>4800</v>
      </c>
      <c r="S427" s="139">
        <f>IF(AA427="국비100%",N427*0%,IF(AA427="시도비100%",N427*0%,IF(AA427="시군구비100%",N427*100%,IF(AA427="국비30%, 시도비70%",N427*0%,IF(AA427="국비30%, 시도비20%, 시군구비50%",N427*50%,IF(AA427="국비50%, 시도비50%",N427*0%,IF(AA427="시도비50%, 시군구비50%",N427*50%,IF(AA427="국비30%, 시도비35%, 시군구비35%",N427*35%))))))))</f>
        <v>12000</v>
      </c>
      <c r="T427" s="139">
        <f>IF(AA427="기타보조금",N427*100%,N427*0%)</f>
        <v>0</v>
      </c>
      <c r="U427" s="139">
        <f>SUM(Q427:T427)</f>
        <v>24000</v>
      </c>
      <c r="V427" s="139">
        <f>IF(AA427="자부담",N427*100%,N427*0%)</f>
        <v>0</v>
      </c>
      <c r="W427" s="139">
        <f>IF(AA427="후원금",N427*100%,N427*0%)</f>
        <v>0</v>
      </c>
      <c r="X427" s="139">
        <f>IF(AA427="수익사업",N427*100%,N427*0%)</f>
        <v>0</v>
      </c>
      <c r="Y427" s="162">
        <f>SUM(U427:X427)</f>
        <v>24000</v>
      </c>
      <c r="Z427" s="159" t="s">
        <v>82</v>
      </c>
      <c r="AA427" s="178" t="s">
        <v>90</v>
      </c>
      <c r="AB427" s="159" t="s">
        <v>12</v>
      </c>
      <c r="AC427" s="458" t="s">
        <v>664</v>
      </c>
    </row>
    <row r="428" spans="1:29" s="134" customFormat="1" ht="20.100000000000001" customHeight="1" x14ac:dyDescent="0.15">
      <c r="A428" s="465"/>
      <c r="B428" s="465"/>
      <c r="C428" s="465"/>
      <c r="D428" s="14"/>
      <c r="E428" s="14"/>
      <c r="F428" s="14"/>
      <c r="G428" s="8" t="s">
        <v>612</v>
      </c>
      <c r="H428" s="743">
        <v>45600</v>
      </c>
      <c r="I428" s="67" t="s">
        <v>7</v>
      </c>
      <c r="J428" s="372">
        <v>1</v>
      </c>
      <c r="K428" s="129" t="s">
        <v>7</v>
      </c>
      <c r="L428" s="381">
        <v>40</v>
      </c>
      <c r="M428" s="237" t="s">
        <v>4</v>
      </c>
      <c r="N428" s="498">
        <f>SUM(H428*J428*L428)</f>
        <v>1824000</v>
      </c>
      <c r="O428" s="51"/>
      <c r="P428" s="14">
        <f>N428-O428</f>
        <v>1824000</v>
      </c>
      <c r="Q428" s="377"/>
      <c r="R428" s="377"/>
      <c r="S428" s="377"/>
      <c r="T428" s="377"/>
      <c r="U428" s="139">
        <f>SUM(Q428:T428)</f>
        <v>0</v>
      </c>
      <c r="V428" s="377"/>
      <c r="W428" s="377"/>
      <c r="X428" s="139">
        <f>IF(AA428="수익사업",N428*100%,N428*0%)</f>
        <v>1824000</v>
      </c>
      <c r="Y428" s="101">
        <f>SUM(U428:X428)</f>
        <v>1824000</v>
      </c>
      <c r="Z428" s="159" t="s">
        <v>617</v>
      </c>
      <c r="AA428" s="178" t="s">
        <v>25</v>
      </c>
      <c r="AB428" s="178" t="s">
        <v>12</v>
      </c>
      <c r="AC428" s="458" t="s">
        <v>667</v>
      </c>
    </row>
    <row r="429" spans="1:29" s="134" customFormat="1" ht="20.100000000000001" customHeight="1" x14ac:dyDescent="0.15">
      <c r="A429" s="465"/>
      <c r="B429" s="465"/>
      <c r="C429" s="465"/>
      <c r="D429" s="14"/>
      <c r="E429" s="14"/>
      <c r="F429" s="14"/>
      <c r="G429" s="120" t="s">
        <v>596</v>
      </c>
      <c r="H429" s="211"/>
      <c r="I429" s="203"/>
      <c r="J429" s="215"/>
      <c r="K429" s="203"/>
      <c r="L429" s="217"/>
      <c r="M429" s="204"/>
      <c r="N429" s="253"/>
      <c r="O429" s="379"/>
      <c r="P429" s="14"/>
      <c r="Q429" s="139"/>
      <c r="R429" s="139"/>
      <c r="S429" s="139"/>
      <c r="T429" s="139"/>
      <c r="U429" s="139"/>
      <c r="V429" s="139"/>
      <c r="W429" s="139"/>
      <c r="X429" s="139"/>
      <c r="Y429" s="162"/>
      <c r="Z429" s="159"/>
      <c r="AA429" s="178"/>
      <c r="AB429" s="159"/>
      <c r="AC429" s="458"/>
    </row>
    <row r="430" spans="1:29" s="134" customFormat="1" ht="20.100000000000001" customHeight="1" x14ac:dyDescent="0.15">
      <c r="A430" s="465"/>
      <c r="B430" s="465"/>
      <c r="C430" s="465"/>
      <c r="D430" s="14"/>
      <c r="E430" s="14"/>
      <c r="F430" s="14"/>
      <c r="G430" s="120" t="s">
        <v>427</v>
      </c>
      <c r="H430" s="211">
        <v>30000</v>
      </c>
      <c r="I430" s="203" t="s">
        <v>7</v>
      </c>
      <c r="J430" s="215">
        <v>12</v>
      </c>
      <c r="K430" s="203"/>
      <c r="L430" s="217"/>
      <c r="M430" s="204" t="s">
        <v>4</v>
      </c>
      <c r="N430" s="253">
        <f>SUM(H430*J430)</f>
        <v>360000</v>
      </c>
      <c r="O430" s="379"/>
      <c r="P430" s="14">
        <f>N430-O430</f>
        <v>360000</v>
      </c>
      <c r="Q430" s="139">
        <f>IF(AA430="국비100%",N430*100%,IF(AA430="시도비100%",N430*0%,IF(AA430="시군구비100%",N430*0%,IF(AA430="국비30%, 시도비70%",N430*30%,IF(AA430="국비30%, 시도비20%, 시군구비50%",N430*30%,IF(AA430="국비50%, 시도비50%",N430*50%,IF(AA430="시도비50%, 시군구비50%",N430*0%,IF(AA430="국비30%, 시도비35%, 시군구비35%",N430*30%))))))))</f>
        <v>108000</v>
      </c>
      <c r="R430" s="139">
        <f>IF(AA430="국비100%",N430*0%,IF(AA430="시도비100%",N430*100%,IF(AA430="시군구비100%",N430*0%,IF(AA430="국비30%, 시도비70%",N430*70%,IF(AA430="국비30%, 시도비20%, 시군구비50%",N430*20%,IF(AA430="국비50%, 시도비50%",N430*50%,IF(AA430="시도비50%, 시군구비50%",N430*50%,IF(AA430="국비30%, 시도비35%, 시군구비35%",N430*35%))))))))</f>
        <v>72000</v>
      </c>
      <c r="S430" s="139">
        <f>IF(AA430="국비100%",N430*0%,IF(AA430="시도비100%",N430*0%,IF(AA430="시군구비100%",N430*100%,IF(AA430="국비30%, 시도비70%",N430*0%,IF(AA430="국비30%, 시도비20%, 시군구비50%",N430*50%,IF(AA430="국비50%, 시도비50%",N430*0%,IF(AA430="시도비50%, 시군구비50%",N430*50%,IF(AA430="국비30%, 시도비35%, 시군구비35%",N430*35%))))))))</f>
        <v>180000</v>
      </c>
      <c r="T430" s="139">
        <f>IF(AA430="기타보조금",N430*100%,N430*0%)</f>
        <v>0</v>
      </c>
      <c r="U430" s="139">
        <f>SUM(Q430:T430)</f>
        <v>360000</v>
      </c>
      <c r="V430" s="139">
        <f>IF(AA430="자부담",N430*100%,N430*0%)</f>
        <v>0</v>
      </c>
      <c r="W430" s="139">
        <f>IF(AA430="후원금",N430*100%,N430*0%)</f>
        <v>0</v>
      </c>
      <c r="X430" s="139">
        <f>IF(AA430="수익사업",N430*100%,N430*0%)</f>
        <v>0</v>
      </c>
      <c r="Y430" s="162">
        <f>SUM(U430:X430)</f>
        <v>360000</v>
      </c>
      <c r="Z430" s="159" t="s">
        <v>82</v>
      </c>
      <c r="AA430" s="178" t="s">
        <v>90</v>
      </c>
      <c r="AB430" s="159" t="s">
        <v>12</v>
      </c>
      <c r="AC430" s="458" t="s">
        <v>664</v>
      </c>
    </row>
    <row r="431" spans="1:29" s="134" customFormat="1" ht="20.100000000000001" customHeight="1" x14ac:dyDescent="0.15">
      <c r="A431" s="465"/>
      <c r="B431" s="465"/>
      <c r="C431" s="465"/>
      <c r="D431" s="14"/>
      <c r="E431" s="14"/>
      <c r="F431" s="14"/>
      <c r="G431" s="214" t="s">
        <v>116</v>
      </c>
      <c r="H431" s="204"/>
      <c r="I431" s="212"/>
      <c r="J431" s="212"/>
      <c r="K431" s="212"/>
      <c r="L431" s="203"/>
      <c r="M431" s="204"/>
      <c r="N431" s="369"/>
      <c r="O431" s="379"/>
      <c r="P431" s="14"/>
      <c r="Q431" s="139"/>
      <c r="R431" s="139"/>
      <c r="S431" s="139"/>
      <c r="T431" s="139"/>
      <c r="U431" s="139"/>
      <c r="V431" s="139"/>
      <c r="W431" s="139"/>
      <c r="X431" s="139"/>
      <c r="Y431" s="162"/>
      <c r="Z431" s="159"/>
      <c r="AA431" s="178"/>
      <c r="AB431" s="159"/>
      <c r="AC431" s="458"/>
    </row>
    <row r="432" spans="1:29" s="134" customFormat="1" ht="20.100000000000001" customHeight="1" x14ac:dyDescent="0.15">
      <c r="A432" s="465"/>
      <c r="B432" s="465"/>
      <c r="C432" s="465"/>
      <c r="D432" s="14"/>
      <c r="E432" s="14"/>
      <c r="F432" s="14"/>
      <c r="G432" s="120" t="s">
        <v>383</v>
      </c>
      <c r="H432" s="211">
        <v>100000</v>
      </c>
      <c r="I432" s="212" t="s">
        <v>7</v>
      </c>
      <c r="J432" s="215">
        <v>5</v>
      </c>
      <c r="K432" s="203" t="s">
        <v>7</v>
      </c>
      <c r="L432" s="217">
        <v>1</v>
      </c>
      <c r="M432" s="204" t="s">
        <v>4</v>
      </c>
      <c r="N432" s="253">
        <f>SUM(H432*L432*J432)</f>
        <v>500000</v>
      </c>
      <c r="O432" s="379"/>
      <c r="P432" s="14">
        <f>N432-O432</f>
        <v>500000</v>
      </c>
      <c r="Q432" s="139">
        <f>IF(AA432="국비100%",N432*100%,IF(AA432="시도비100%",N432*0%,IF(AA432="시군구비100%",N432*0%,IF(AA432="국비30%, 시도비70%",N432*30%,IF(AA432="국비30%, 시도비20%, 시군구비50%",N432*30%,IF(AA432="국비50%, 시도비50%",N432*50%,IF(AA432="시도비50%, 시군구비50%",N432*0%,IF(AA432="국비30%, 시도비35%, 시군구비35%",N432*30%))))))))</f>
        <v>150000</v>
      </c>
      <c r="R432" s="139">
        <f>IF(AA432="국비100%",N432*0%,IF(AA432="시도비100%",N432*100%,IF(AA432="시군구비100%",N432*0%,IF(AA432="국비30%, 시도비70%",N432*70%,IF(AA432="국비30%, 시도비20%, 시군구비50%",N432*20%,IF(AA432="국비50%, 시도비50%",N432*50%,IF(AA432="시도비50%, 시군구비50%",N432*50%,IF(AA432="국비30%, 시도비35%, 시군구비35%",N432*35%))))))))</f>
        <v>100000</v>
      </c>
      <c r="S432" s="139">
        <f>IF(AA432="국비100%",N432*0%,IF(AA432="시도비100%",N432*0%,IF(AA432="시군구비100%",N432*100%,IF(AA432="국비30%, 시도비70%",N432*0%,IF(AA432="국비30%, 시도비20%, 시군구비50%",N432*50%,IF(AA432="국비50%, 시도비50%",N432*0%,IF(AA432="시도비50%, 시군구비50%",N432*50%,IF(AA432="국비30%, 시도비35%, 시군구비35%",N432*35%))))))))</f>
        <v>250000</v>
      </c>
      <c r="T432" s="139">
        <f>IF(AA432="기타보조금",N432*100%,N432*0%)</f>
        <v>0</v>
      </c>
      <c r="U432" s="139">
        <f>SUM(Q432:T432)</f>
        <v>500000</v>
      </c>
      <c r="V432" s="139">
        <f>IF(AA432="자부담",N432*100%,N432*0%)</f>
        <v>0</v>
      </c>
      <c r="W432" s="139">
        <f>IF(AA432="후원금",N432*100%,N432*0%)</f>
        <v>0</v>
      </c>
      <c r="X432" s="139">
        <f>IF(AA432="수익사업",N432*100%,N432*0%)</f>
        <v>0</v>
      </c>
      <c r="Y432" s="162">
        <f>SUM(U432:X432)</f>
        <v>500000</v>
      </c>
      <c r="Z432" s="159" t="s">
        <v>82</v>
      </c>
      <c r="AA432" s="178" t="s">
        <v>90</v>
      </c>
      <c r="AB432" s="159" t="s">
        <v>12</v>
      </c>
      <c r="AC432" s="458" t="s">
        <v>664</v>
      </c>
    </row>
    <row r="433" spans="1:29" s="134" customFormat="1" ht="20.100000000000001" customHeight="1" x14ac:dyDescent="0.15">
      <c r="A433" s="465"/>
      <c r="B433" s="465"/>
      <c r="C433" s="465"/>
      <c r="D433" s="14"/>
      <c r="E433" s="14"/>
      <c r="F433" s="14"/>
      <c r="G433" s="120" t="s">
        <v>415</v>
      </c>
      <c r="H433" s="211">
        <v>3000</v>
      </c>
      <c r="I433" s="212" t="s">
        <v>7</v>
      </c>
      <c r="J433" s="215">
        <v>5</v>
      </c>
      <c r="K433" s="203" t="s">
        <v>7</v>
      </c>
      <c r="L433" s="217">
        <v>10</v>
      </c>
      <c r="M433" s="204" t="s">
        <v>4</v>
      </c>
      <c r="N433" s="253">
        <f>SUM(H433*L433*J433)</f>
        <v>150000</v>
      </c>
      <c r="O433" s="379"/>
      <c r="P433" s="14">
        <f>N433-O433</f>
        <v>150000</v>
      </c>
      <c r="Q433" s="139">
        <f>IF(AA433="국비100%",N433*100%,IF(AA433="시도비100%",N433*0%,IF(AA433="시군구비100%",N433*0%,IF(AA433="국비30%, 시도비70%",N433*30%,IF(AA433="국비30%, 시도비20%, 시군구비50%",N433*30%,IF(AA433="국비50%, 시도비50%",N433*50%,IF(AA433="시도비50%, 시군구비50%",N433*0%,IF(AA433="국비30%, 시도비35%, 시군구비35%",N433*30%))))))))</f>
        <v>45000</v>
      </c>
      <c r="R433" s="139">
        <f>IF(AA433="국비100%",N433*0%,IF(AA433="시도비100%",N433*100%,IF(AA433="시군구비100%",N433*0%,IF(AA433="국비30%, 시도비70%",N433*70%,IF(AA433="국비30%, 시도비20%, 시군구비50%",N433*20%,IF(AA433="국비50%, 시도비50%",N433*50%,IF(AA433="시도비50%, 시군구비50%",N433*50%,IF(AA433="국비30%, 시도비35%, 시군구비35%",N433*35%))))))))</f>
        <v>30000</v>
      </c>
      <c r="S433" s="139">
        <f>IF(AA433="국비100%",N433*0%,IF(AA433="시도비100%",N433*0%,IF(AA433="시군구비100%",N433*100%,IF(AA433="국비30%, 시도비70%",N433*0%,IF(AA433="국비30%, 시도비20%, 시군구비50%",N433*50%,IF(AA433="국비50%, 시도비50%",N433*0%,IF(AA433="시도비50%, 시군구비50%",N433*50%,IF(AA433="국비30%, 시도비35%, 시군구비35%",N433*35%))))))))</f>
        <v>75000</v>
      </c>
      <c r="T433" s="139">
        <f>IF(AA433="기타보조금",N433*100%,N433*0%)</f>
        <v>0</v>
      </c>
      <c r="U433" s="139">
        <f>SUM(Q433:T433)</f>
        <v>150000</v>
      </c>
      <c r="V433" s="139">
        <f>IF(AA433="자부담",N433*100%,N433*0%)</f>
        <v>0</v>
      </c>
      <c r="W433" s="139">
        <f>IF(AA433="후원금",N433*100%,N433*0%)</f>
        <v>0</v>
      </c>
      <c r="X433" s="139">
        <f>IF(AA433="수익사업",N433*100%,N433*0%)</f>
        <v>0</v>
      </c>
      <c r="Y433" s="162">
        <f>SUM(U433:X433)</f>
        <v>150000</v>
      </c>
      <c r="Z433" s="159" t="s">
        <v>82</v>
      </c>
      <c r="AA433" s="178" t="s">
        <v>90</v>
      </c>
      <c r="AB433" s="159" t="s">
        <v>12</v>
      </c>
      <c r="AC433" s="458" t="s">
        <v>664</v>
      </c>
    </row>
    <row r="434" spans="1:29" s="134" customFormat="1" ht="20.100000000000001" customHeight="1" x14ac:dyDescent="0.15">
      <c r="A434" s="465"/>
      <c r="B434" s="465"/>
      <c r="C434" s="465"/>
      <c r="D434" s="14"/>
      <c r="E434" s="14"/>
      <c r="F434" s="14"/>
      <c r="G434" s="120" t="s">
        <v>588</v>
      </c>
      <c r="H434" s="211">
        <v>2000</v>
      </c>
      <c r="I434" s="212" t="s">
        <v>7</v>
      </c>
      <c r="J434" s="215">
        <v>1</v>
      </c>
      <c r="K434" s="203" t="s">
        <v>7</v>
      </c>
      <c r="L434" s="217">
        <v>10</v>
      </c>
      <c r="M434" s="204" t="s">
        <v>4</v>
      </c>
      <c r="N434" s="253">
        <f>SUM(H434*L434*J434)</f>
        <v>20000</v>
      </c>
      <c r="O434" s="379"/>
      <c r="P434" s="14">
        <f>N434-O434</f>
        <v>20000</v>
      </c>
      <c r="Q434" s="139">
        <f>IF(AA434="국비100%",N434*100%,IF(AA434="시도비100%",N434*0%,IF(AA434="시군구비100%",N434*0%,IF(AA434="국비30%, 시도비70%",N434*30%,IF(AA434="국비30%, 시도비20%, 시군구비50%",N434*30%,IF(AA434="국비50%, 시도비50%",N434*50%,IF(AA434="시도비50%, 시군구비50%",N434*0%,IF(AA434="국비30%, 시도비35%, 시군구비35%",N434*30%))))))))</f>
        <v>6000</v>
      </c>
      <c r="R434" s="139">
        <f>IF(AA434="국비100%",N434*0%,IF(AA434="시도비100%",N434*100%,IF(AA434="시군구비100%",N434*0%,IF(AA434="국비30%, 시도비70%",N434*70%,IF(AA434="국비30%, 시도비20%, 시군구비50%",N434*20%,IF(AA434="국비50%, 시도비50%",N434*50%,IF(AA434="시도비50%, 시군구비50%",N434*50%,IF(AA434="국비30%, 시도비35%, 시군구비35%",N434*35%))))))))</f>
        <v>4000</v>
      </c>
      <c r="S434" s="139">
        <f>IF(AA434="국비100%",N434*0%,IF(AA434="시도비100%",N434*0%,IF(AA434="시군구비100%",N434*100%,IF(AA434="국비30%, 시도비70%",N434*0%,IF(AA434="국비30%, 시도비20%, 시군구비50%",N434*50%,IF(AA434="국비50%, 시도비50%",N434*0%,IF(AA434="시도비50%, 시군구비50%",N434*50%,IF(AA434="국비30%, 시도비35%, 시군구비35%",N434*35%))))))))</f>
        <v>10000</v>
      </c>
      <c r="T434" s="139">
        <f>IF(AA434="기타보조금",N434*100%,N434*0%)</f>
        <v>0</v>
      </c>
      <c r="U434" s="139">
        <f>SUM(Q434:T434)</f>
        <v>20000</v>
      </c>
      <c r="V434" s="139">
        <f>IF(AA434="자부담",N434*100%,N434*0%)</f>
        <v>0</v>
      </c>
      <c r="W434" s="139">
        <f>IF(AA434="후원금",N434*100%,N434*0%)</f>
        <v>0</v>
      </c>
      <c r="X434" s="139">
        <f>IF(AA434="수익사업",N434*100%,N434*0%)</f>
        <v>0</v>
      </c>
      <c r="Y434" s="162">
        <f>SUM(U434:X434)</f>
        <v>20000</v>
      </c>
      <c r="Z434" s="159" t="s">
        <v>82</v>
      </c>
      <c r="AA434" s="178" t="s">
        <v>90</v>
      </c>
      <c r="AB434" s="159" t="s">
        <v>12</v>
      </c>
      <c r="AC434" s="458" t="s">
        <v>664</v>
      </c>
    </row>
    <row r="435" spans="1:29" s="134" customFormat="1" ht="20.100000000000001" customHeight="1" x14ac:dyDescent="0.15">
      <c r="A435" s="465"/>
      <c r="B435" s="465"/>
      <c r="C435" s="465"/>
      <c r="D435" s="14"/>
      <c r="E435" s="14"/>
      <c r="F435" s="14"/>
      <c r="G435" s="120" t="s">
        <v>407</v>
      </c>
      <c r="H435" s="211">
        <v>25000</v>
      </c>
      <c r="I435" s="212" t="s">
        <v>7</v>
      </c>
      <c r="J435" s="215">
        <v>1</v>
      </c>
      <c r="K435" s="203"/>
      <c r="L435" s="217"/>
      <c r="M435" s="204" t="s">
        <v>4</v>
      </c>
      <c r="N435" s="253">
        <f>SUM(H435*J435)</f>
        <v>25000</v>
      </c>
      <c r="O435" s="379"/>
      <c r="P435" s="14">
        <f>N435-O435</f>
        <v>25000</v>
      </c>
      <c r="Q435" s="139">
        <f>IF(AA435="국비100%",N435*100%,IF(AA435="시도비100%",N435*0%,IF(AA435="시군구비100%",N435*0%,IF(AA435="국비30%, 시도비70%",N435*30%,IF(AA435="국비30%, 시도비20%, 시군구비50%",N435*30%,IF(AA435="국비50%, 시도비50%",N435*50%,IF(AA435="시도비50%, 시군구비50%",N435*0%,IF(AA435="국비30%, 시도비35%, 시군구비35%",N435*30%))))))))</f>
        <v>7500</v>
      </c>
      <c r="R435" s="139">
        <f>IF(AA435="국비100%",N435*0%,IF(AA435="시도비100%",N435*100%,IF(AA435="시군구비100%",N435*0%,IF(AA435="국비30%, 시도비70%",N435*70%,IF(AA435="국비30%, 시도비20%, 시군구비50%",N435*20%,IF(AA435="국비50%, 시도비50%",N435*50%,IF(AA435="시도비50%, 시군구비50%",N435*50%,IF(AA435="국비30%, 시도비35%, 시군구비35%",N435*35%))))))))</f>
        <v>5000</v>
      </c>
      <c r="S435" s="139">
        <f>IF(AA435="국비100%",N435*0%,IF(AA435="시도비100%",N435*0%,IF(AA435="시군구비100%",N435*100%,IF(AA435="국비30%, 시도비70%",N435*0%,IF(AA435="국비30%, 시도비20%, 시군구비50%",N435*50%,IF(AA435="국비50%, 시도비50%",N435*0%,IF(AA435="시도비50%, 시군구비50%",N435*50%,IF(AA435="국비30%, 시도비35%, 시군구비35%",N435*35%))))))))</f>
        <v>12500</v>
      </c>
      <c r="T435" s="139">
        <f>IF(AA435="기타보조금",N435*100%,N435*0%)</f>
        <v>0</v>
      </c>
      <c r="U435" s="139">
        <f>SUM(Q435:T435)</f>
        <v>25000</v>
      </c>
      <c r="V435" s="139">
        <f>IF(AA435="자부담",N435*100%,N435*0%)</f>
        <v>0</v>
      </c>
      <c r="W435" s="139">
        <f>IF(AA435="후원금",N435*100%,N435*0%)</f>
        <v>0</v>
      </c>
      <c r="X435" s="139">
        <f>IF(AA435="수익사업",N435*100%,N435*0%)</f>
        <v>0</v>
      </c>
      <c r="Y435" s="162">
        <f>SUM(U435:X435)</f>
        <v>25000</v>
      </c>
      <c r="Z435" s="159" t="s">
        <v>82</v>
      </c>
      <c r="AA435" s="178" t="s">
        <v>90</v>
      </c>
      <c r="AB435" s="159" t="s">
        <v>12</v>
      </c>
      <c r="AC435" s="458" t="s">
        <v>664</v>
      </c>
    </row>
    <row r="436" spans="1:29" s="134" customFormat="1" ht="20.100000000000001" customHeight="1" x14ac:dyDescent="0.15">
      <c r="A436" s="465"/>
      <c r="B436" s="465"/>
      <c r="C436" s="465"/>
      <c r="D436" s="14"/>
      <c r="E436" s="14"/>
      <c r="F436" s="14"/>
      <c r="G436" s="120" t="s">
        <v>597</v>
      </c>
      <c r="H436" s="211"/>
      <c r="I436" s="323"/>
      <c r="J436" s="203"/>
      <c r="K436" s="204"/>
      <c r="L436" s="203"/>
      <c r="M436" s="204"/>
      <c r="N436" s="290"/>
      <c r="O436" s="14"/>
      <c r="P436" s="14"/>
      <c r="Q436" s="139"/>
      <c r="R436" s="139"/>
      <c r="S436" s="139"/>
      <c r="T436" s="139"/>
      <c r="U436" s="139"/>
      <c r="V436" s="139"/>
      <c r="W436" s="139"/>
      <c r="X436" s="139"/>
      <c r="Y436" s="101"/>
      <c r="Z436" s="178"/>
      <c r="AA436" s="178"/>
      <c r="AB436" s="178"/>
      <c r="AC436" s="458"/>
    </row>
    <row r="437" spans="1:29" s="134" customFormat="1" ht="20.100000000000001" customHeight="1" x14ac:dyDescent="0.15">
      <c r="A437" s="465"/>
      <c r="B437" s="465"/>
      <c r="C437" s="465"/>
      <c r="D437" s="14"/>
      <c r="E437" s="14"/>
      <c r="F437" s="14"/>
      <c r="G437" s="120" t="s">
        <v>386</v>
      </c>
      <c r="H437" s="211">
        <v>200000</v>
      </c>
      <c r="I437" s="203" t="s">
        <v>2</v>
      </c>
      <c r="J437" s="215">
        <v>1</v>
      </c>
      <c r="K437" s="203" t="s">
        <v>7</v>
      </c>
      <c r="L437" s="217">
        <v>3</v>
      </c>
      <c r="M437" s="204" t="s">
        <v>4</v>
      </c>
      <c r="N437" s="290">
        <f>SUM(H437*J437*L437)</f>
        <v>600000</v>
      </c>
      <c r="O437" s="139"/>
      <c r="P437" s="139">
        <f>N437-O437</f>
        <v>600000</v>
      </c>
      <c r="Q437" s="139"/>
      <c r="R437" s="139"/>
      <c r="S437" s="139"/>
      <c r="T437" s="139"/>
      <c r="U437" s="139">
        <f>SUM(Q437:T437)</f>
        <v>0</v>
      </c>
      <c r="V437" s="139">
        <f>IF(AA437="자부담",N437*100%,N437*0%)</f>
        <v>600000</v>
      </c>
      <c r="W437" s="139"/>
      <c r="X437" s="139"/>
      <c r="Y437" s="101">
        <f>SUM(U437:X437)</f>
        <v>600000</v>
      </c>
      <c r="Z437" s="178" t="s">
        <v>8</v>
      </c>
      <c r="AA437" s="178" t="s">
        <v>24</v>
      </c>
      <c r="AB437" s="169" t="s">
        <v>12</v>
      </c>
      <c r="AC437" s="458" t="s">
        <v>8</v>
      </c>
    </row>
    <row r="438" spans="1:29" s="134" customFormat="1" ht="20.100000000000001" customHeight="1" x14ac:dyDescent="0.15">
      <c r="A438" s="465"/>
      <c r="B438" s="465"/>
      <c r="C438" s="465"/>
      <c r="D438" s="14"/>
      <c r="E438" s="14"/>
      <c r="F438" s="14"/>
      <c r="G438" s="120" t="s">
        <v>126</v>
      </c>
      <c r="H438" s="211"/>
      <c r="I438" s="212"/>
      <c r="J438" s="212"/>
      <c r="K438" s="212"/>
      <c r="L438" s="215"/>
      <c r="M438" s="204"/>
      <c r="N438" s="369"/>
      <c r="O438" s="379"/>
      <c r="P438" s="14"/>
      <c r="Q438" s="139"/>
      <c r="R438" s="139"/>
      <c r="S438" s="139"/>
      <c r="T438" s="139"/>
      <c r="U438" s="139"/>
      <c r="V438" s="139"/>
      <c r="W438" s="139"/>
      <c r="X438" s="139"/>
      <c r="Y438" s="162"/>
      <c r="Z438" s="159"/>
      <c r="AA438" s="178"/>
      <c r="AB438" s="159"/>
      <c r="AC438" s="458"/>
    </row>
    <row r="439" spans="1:29" s="134" customFormat="1" ht="20.100000000000001" customHeight="1" x14ac:dyDescent="0.15">
      <c r="A439" s="465"/>
      <c r="B439" s="465"/>
      <c r="C439" s="465"/>
      <c r="D439" s="14"/>
      <c r="E439" s="14"/>
      <c r="F439" s="14"/>
      <c r="G439" s="120" t="s">
        <v>386</v>
      </c>
      <c r="H439" s="211">
        <v>150000</v>
      </c>
      <c r="I439" s="212" t="s">
        <v>7</v>
      </c>
      <c r="J439" s="215">
        <v>1</v>
      </c>
      <c r="K439" s="203" t="s">
        <v>7</v>
      </c>
      <c r="L439" s="217">
        <v>2</v>
      </c>
      <c r="M439" s="204" t="s">
        <v>4</v>
      </c>
      <c r="N439" s="253">
        <f>SUM(H439*J439*L439)</f>
        <v>300000</v>
      </c>
      <c r="O439" s="379"/>
      <c r="P439" s="14">
        <f>N439-O439</f>
        <v>300000</v>
      </c>
      <c r="Q439" s="139">
        <f>IF(AA439="국비100%",N439*100%,IF(AA439="시도비100%",N439*0%,IF(AA439="시군구비100%",N439*0%,IF(AA439="국비30%, 시도비70%",N439*30%,IF(AA439="국비30%, 시도비20%, 시군구비50%",N439*30%,IF(AA439="국비50%, 시도비50%",N439*50%,IF(AA439="시도비50%, 시군구비50%",N439*0%,IF(AA439="국비30%, 시도비35%, 시군구비35%",N439*30%))))))))</f>
        <v>90000</v>
      </c>
      <c r="R439" s="139">
        <f>IF(AA439="국비100%",N439*0%,IF(AA439="시도비100%",N439*100%,IF(AA439="시군구비100%",N439*0%,IF(AA439="국비30%, 시도비70%",N439*70%,IF(AA439="국비30%, 시도비20%, 시군구비50%",N439*20%,IF(AA439="국비50%, 시도비50%",N439*50%,IF(AA439="시도비50%, 시군구비50%",N439*50%,IF(AA439="국비30%, 시도비35%, 시군구비35%",N439*35%))))))))</f>
        <v>60000</v>
      </c>
      <c r="S439" s="139">
        <f>IF(AA439="국비100%",N439*0%,IF(AA439="시도비100%",N439*0%,IF(AA439="시군구비100%",N439*100%,IF(AA439="국비30%, 시도비70%",N439*0%,IF(AA439="국비30%, 시도비20%, 시군구비50%",N439*50%,IF(AA439="국비50%, 시도비50%",N439*0%,IF(AA439="시도비50%, 시군구비50%",N439*50%,IF(AA439="국비30%, 시도비35%, 시군구비35%",N439*35%))))))))</f>
        <v>150000</v>
      </c>
      <c r="T439" s="139">
        <f>IF(AA439="기타보조금",N439*100%,N439*0%)</f>
        <v>0</v>
      </c>
      <c r="U439" s="139">
        <f>SUM(Q439:T439)</f>
        <v>300000</v>
      </c>
      <c r="V439" s="139">
        <f>IF(AA439="자부담",N439*100%,N439*0%)</f>
        <v>0</v>
      </c>
      <c r="W439" s="139">
        <f>IF(AA439="후원금",N439*100%,N439*0%)</f>
        <v>0</v>
      </c>
      <c r="X439" s="139">
        <f>IF(AA439="수익사업",N439*100%,N439*0%)</f>
        <v>0</v>
      </c>
      <c r="Y439" s="162">
        <f>SUM(U439:X439)</f>
        <v>300000</v>
      </c>
      <c r="Z439" s="159" t="s">
        <v>82</v>
      </c>
      <c r="AA439" s="178" t="s">
        <v>90</v>
      </c>
      <c r="AB439" s="159" t="s">
        <v>12</v>
      </c>
      <c r="AC439" s="458" t="s">
        <v>664</v>
      </c>
    </row>
    <row r="440" spans="1:29" s="134" customFormat="1" ht="20.100000000000001" customHeight="1" x14ac:dyDescent="0.15">
      <c r="A440" s="465"/>
      <c r="B440" s="465"/>
      <c r="C440" s="465"/>
      <c r="D440" s="14"/>
      <c r="E440" s="14"/>
      <c r="F440" s="14"/>
      <c r="G440" s="120" t="s">
        <v>413</v>
      </c>
      <c r="H440" s="211">
        <v>20000</v>
      </c>
      <c r="I440" s="212" t="s">
        <v>118</v>
      </c>
      <c r="J440" s="215">
        <v>1</v>
      </c>
      <c r="K440" s="203" t="s">
        <v>7</v>
      </c>
      <c r="L440" s="217">
        <v>10</v>
      </c>
      <c r="M440" s="204" t="s">
        <v>4</v>
      </c>
      <c r="N440" s="253">
        <f>SUM(H440*J440*L440)</f>
        <v>200000</v>
      </c>
      <c r="O440" s="379"/>
      <c r="P440" s="14">
        <f>N440-O440</f>
        <v>200000</v>
      </c>
      <c r="Q440" s="139">
        <f>IF(AA440="국비100%",N440*100%,IF(AA440="시도비100%",N440*0%,IF(AA440="시군구비100%",N440*0%,IF(AA440="국비30%, 시도비70%",N440*30%,IF(AA440="국비30%, 시도비20%, 시군구비50%",N440*30%,IF(AA440="국비50%, 시도비50%",N440*50%,IF(AA440="시도비50%, 시군구비50%",N440*0%,IF(AA440="국비30%, 시도비35%, 시군구비35%",N440*30%))))))))</f>
        <v>60000</v>
      </c>
      <c r="R440" s="139">
        <f>IF(AA440="국비100%",N440*0%,IF(AA440="시도비100%",N440*100%,IF(AA440="시군구비100%",N440*0%,IF(AA440="국비30%, 시도비70%",N440*70%,IF(AA440="국비30%, 시도비20%, 시군구비50%",N440*20%,IF(AA440="국비50%, 시도비50%",N440*50%,IF(AA440="시도비50%, 시군구비50%",N440*50%,IF(AA440="국비30%, 시도비35%, 시군구비35%",N440*35%))))))))</f>
        <v>40000</v>
      </c>
      <c r="S440" s="139">
        <f>IF(AA440="국비100%",N440*0%,IF(AA440="시도비100%",N440*0%,IF(AA440="시군구비100%",N440*100%,IF(AA440="국비30%, 시도비70%",N440*0%,IF(AA440="국비30%, 시도비20%, 시군구비50%",N440*50%,IF(AA440="국비50%, 시도비50%",N440*0%,IF(AA440="시도비50%, 시군구비50%",N440*50%,IF(AA440="국비30%, 시도비35%, 시군구비35%",N440*35%))))))))</f>
        <v>100000</v>
      </c>
      <c r="T440" s="139">
        <f>IF(AA440="기타보조금",N440*100%,N440*0%)</f>
        <v>0</v>
      </c>
      <c r="U440" s="139">
        <f>SUM(Q440:T440)</f>
        <v>200000</v>
      </c>
      <c r="V440" s="139">
        <f>IF(AA440="자부담",N440*100%,N440*0%)</f>
        <v>0</v>
      </c>
      <c r="W440" s="139">
        <f>IF(AA440="후원금",N440*100%,N440*0%)</f>
        <v>0</v>
      </c>
      <c r="X440" s="139">
        <f>IF(AA440="수익사업",N440*100%,N440*0%)</f>
        <v>0</v>
      </c>
      <c r="Y440" s="162">
        <f>SUM(U440:X440)</f>
        <v>200000</v>
      </c>
      <c r="Z440" s="159" t="s">
        <v>82</v>
      </c>
      <c r="AA440" s="178" t="s">
        <v>90</v>
      </c>
      <c r="AB440" s="159" t="s">
        <v>12</v>
      </c>
      <c r="AC440" s="458" t="s">
        <v>664</v>
      </c>
    </row>
    <row r="441" spans="1:29" s="134" customFormat="1" ht="20.100000000000001" customHeight="1" x14ac:dyDescent="0.15">
      <c r="A441" s="465"/>
      <c r="B441" s="465"/>
      <c r="C441" s="465"/>
      <c r="D441" s="14"/>
      <c r="E441" s="14"/>
      <c r="F441" s="14"/>
      <c r="G441" s="120" t="s">
        <v>405</v>
      </c>
      <c r="H441" s="211">
        <v>2000</v>
      </c>
      <c r="I441" s="212" t="s">
        <v>118</v>
      </c>
      <c r="J441" s="215">
        <v>4</v>
      </c>
      <c r="K441" s="203" t="s">
        <v>7</v>
      </c>
      <c r="L441" s="217">
        <v>10</v>
      </c>
      <c r="M441" s="204" t="s">
        <v>119</v>
      </c>
      <c r="N441" s="253">
        <f>SUM(H441*J441*L441)</f>
        <v>80000</v>
      </c>
      <c r="O441" s="379"/>
      <c r="P441" s="14">
        <f>N441-O441</f>
        <v>80000</v>
      </c>
      <c r="Q441" s="139">
        <f>IF(AA441="국비100%",N441*100%,IF(AA441="시도비100%",N441*0%,IF(AA441="시군구비100%",N441*0%,IF(AA441="국비30%, 시도비70%",N441*30%,IF(AA441="국비30%, 시도비20%, 시군구비50%",N441*30%,IF(AA441="국비50%, 시도비50%",N441*50%,IF(AA441="시도비50%, 시군구비50%",N441*0%,IF(AA441="국비30%, 시도비35%, 시군구비35%",N441*30%))))))))</f>
        <v>24000</v>
      </c>
      <c r="R441" s="139">
        <f>IF(AA441="국비100%",N441*0%,IF(AA441="시도비100%",N441*100%,IF(AA441="시군구비100%",N441*0%,IF(AA441="국비30%, 시도비70%",N441*70%,IF(AA441="국비30%, 시도비20%, 시군구비50%",N441*20%,IF(AA441="국비50%, 시도비50%",N441*50%,IF(AA441="시도비50%, 시군구비50%",N441*50%,IF(AA441="국비30%, 시도비35%, 시군구비35%",N441*35%))))))))</f>
        <v>16000</v>
      </c>
      <c r="S441" s="139">
        <f>IF(AA441="국비100%",N441*0%,IF(AA441="시도비100%",N441*0%,IF(AA441="시군구비100%",N441*100%,IF(AA441="국비30%, 시도비70%",N441*0%,IF(AA441="국비30%, 시도비20%, 시군구비50%",N441*50%,IF(AA441="국비50%, 시도비50%",N441*0%,IF(AA441="시도비50%, 시군구비50%",N441*50%,IF(AA441="국비30%, 시도비35%, 시군구비35%",N441*35%))))))))</f>
        <v>40000</v>
      </c>
      <c r="T441" s="139">
        <f>IF(AA441="기타보조금",N441*100%,N441*0%)</f>
        <v>0</v>
      </c>
      <c r="U441" s="139">
        <f>SUM(Q441:T441)</f>
        <v>80000</v>
      </c>
      <c r="V441" s="139">
        <f>IF(AA441="자부담",N441*100%,N441*0%)</f>
        <v>0</v>
      </c>
      <c r="W441" s="139">
        <f>IF(AA441="후원금",N441*100%,N441*0%)</f>
        <v>0</v>
      </c>
      <c r="X441" s="139">
        <f>IF(AA441="수익사업",N441*100%,N441*0%)</f>
        <v>0</v>
      </c>
      <c r="Y441" s="162">
        <f>SUM(U441:X441)</f>
        <v>80000</v>
      </c>
      <c r="Z441" s="159" t="s">
        <v>82</v>
      </c>
      <c r="AA441" s="178" t="s">
        <v>90</v>
      </c>
      <c r="AB441" s="159" t="s">
        <v>12</v>
      </c>
      <c r="AC441" s="458" t="s">
        <v>664</v>
      </c>
    </row>
    <row r="442" spans="1:29" s="134" customFormat="1" ht="20.100000000000001" customHeight="1" x14ac:dyDescent="0.15">
      <c r="A442" s="465"/>
      <c r="B442" s="465"/>
      <c r="C442" s="465"/>
      <c r="D442" s="14"/>
      <c r="E442" s="14"/>
      <c r="F442" s="14"/>
      <c r="G442" s="120" t="s">
        <v>406</v>
      </c>
      <c r="H442" s="211">
        <v>27500</v>
      </c>
      <c r="I442" s="212" t="s">
        <v>118</v>
      </c>
      <c r="J442" s="215">
        <v>1</v>
      </c>
      <c r="K442" s="203" t="s">
        <v>7</v>
      </c>
      <c r="L442" s="217">
        <v>1</v>
      </c>
      <c r="M442" s="204" t="s">
        <v>119</v>
      </c>
      <c r="N442" s="253">
        <f>SUM(H442*J442*L442)</f>
        <v>27500</v>
      </c>
      <c r="O442" s="379"/>
      <c r="P442" s="14">
        <f>N442-O442</f>
        <v>27500</v>
      </c>
      <c r="Q442" s="139">
        <f>IF(AA442="국비100%",N442*100%,IF(AA442="시도비100%",N442*0%,IF(AA442="시군구비100%",N442*0%,IF(AA442="국비30%, 시도비70%",N442*30%,IF(AA442="국비30%, 시도비20%, 시군구비50%",N442*30%,IF(AA442="국비50%, 시도비50%",N442*50%,IF(AA442="시도비50%, 시군구비50%",N442*0%,IF(AA442="국비30%, 시도비35%, 시군구비35%",N442*30%))))))))</f>
        <v>8250</v>
      </c>
      <c r="R442" s="139">
        <f>IF(AA442="국비100%",N442*0%,IF(AA442="시도비100%",N442*100%,IF(AA442="시군구비100%",N442*0%,IF(AA442="국비30%, 시도비70%",N442*70%,IF(AA442="국비30%, 시도비20%, 시군구비50%",N442*20%,IF(AA442="국비50%, 시도비50%",N442*50%,IF(AA442="시도비50%, 시군구비50%",N442*50%,IF(AA442="국비30%, 시도비35%, 시군구비35%",N442*35%))))))))</f>
        <v>5500</v>
      </c>
      <c r="S442" s="139">
        <f>IF(AA442="국비100%",N442*0%,IF(AA442="시도비100%",N442*0%,IF(AA442="시군구비100%",N442*100%,IF(AA442="국비30%, 시도비70%",N442*0%,IF(AA442="국비30%, 시도비20%, 시군구비50%",N442*50%,IF(AA442="국비50%, 시도비50%",N442*0%,IF(AA442="시도비50%, 시군구비50%",N442*50%,IF(AA442="국비30%, 시도비35%, 시군구비35%",N442*35%))))))))</f>
        <v>13750</v>
      </c>
      <c r="T442" s="139">
        <f>IF(AA442="기타보조금",N442*100%,N442*0%)</f>
        <v>0</v>
      </c>
      <c r="U442" s="139">
        <f>SUM(Q442:T442)</f>
        <v>27500</v>
      </c>
      <c r="V442" s="139">
        <f>IF(AA442="자부담",N442*100%,N442*0%)</f>
        <v>0</v>
      </c>
      <c r="W442" s="139">
        <f>IF(AA442="후원금",N442*100%,N442*0%)</f>
        <v>0</v>
      </c>
      <c r="X442" s="139">
        <f>IF(AA442="수익사업",N442*100%,N442*0%)</f>
        <v>0</v>
      </c>
      <c r="Y442" s="162">
        <f>SUM(U442:X442)</f>
        <v>27500</v>
      </c>
      <c r="Z442" s="159" t="s">
        <v>82</v>
      </c>
      <c r="AA442" s="178" t="s">
        <v>90</v>
      </c>
      <c r="AB442" s="159" t="s">
        <v>12</v>
      </c>
      <c r="AC442" s="458" t="s">
        <v>664</v>
      </c>
    </row>
    <row r="443" spans="1:29" s="134" customFormat="1" ht="20.100000000000001" customHeight="1" x14ac:dyDescent="0.15">
      <c r="A443" s="465"/>
      <c r="B443" s="465"/>
      <c r="C443" s="465"/>
      <c r="D443" s="14"/>
      <c r="E443" s="14"/>
      <c r="F443" s="14"/>
      <c r="G443" s="120" t="s">
        <v>414</v>
      </c>
      <c r="H443" s="211">
        <v>5000</v>
      </c>
      <c r="I443" s="203" t="s">
        <v>7</v>
      </c>
      <c r="J443" s="215">
        <v>1</v>
      </c>
      <c r="K443" s="203" t="s">
        <v>7</v>
      </c>
      <c r="L443" s="217">
        <v>1</v>
      </c>
      <c r="M443" s="218" t="s">
        <v>4</v>
      </c>
      <c r="N443" s="253">
        <f>SUM(H443*J443*L443)</f>
        <v>5000</v>
      </c>
      <c r="O443" s="379"/>
      <c r="P443" s="14">
        <f>N443-O443</f>
        <v>5000</v>
      </c>
      <c r="Q443" s="139">
        <f>IF(AA443="국비100%",N443*100%,IF(AA443="시도비100%",N443*0%,IF(AA443="시군구비100%",N443*0%,IF(AA443="국비30%, 시도비70%",N443*30%,IF(AA443="국비30%, 시도비20%, 시군구비50%",N443*30%,IF(AA443="국비50%, 시도비50%",N443*50%,IF(AA443="시도비50%, 시군구비50%",N443*0%,IF(AA443="국비30%, 시도비35%, 시군구비35%",N443*30%))))))))</f>
        <v>1500</v>
      </c>
      <c r="R443" s="139">
        <f>IF(AA443="국비100%",N443*0%,IF(AA443="시도비100%",N443*100%,IF(AA443="시군구비100%",N443*0%,IF(AA443="국비30%, 시도비70%",N443*70%,IF(AA443="국비30%, 시도비20%, 시군구비50%",N443*20%,IF(AA443="국비50%, 시도비50%",N443*50%,IF(AA443="시도비50%, 시군구비50%",N443*50%,IF(AA443="국비30%, 시도비35%, 시군구비35%",N443*35%))))))))</f>
        <v>1000</v>
      </c>
      <c r="S443" s="139">
        <f>IF(AA443="국비100%",N443*0%,IF(AA443="시도비100%",N443*0%,IF(AA443="시군구비100%",N443*100%,IF(AA443="국비30%, 시도비70%",N443*0%,IF(AA443="국비30%, 시도비20%, 시군구비50%",N443*50%,IF(AA443="국비50%, 시도비50%",N443*0%,IF(AA443="시도비50%, 시군구비50%",N443*50%,IF(AA443="국비30%, 시도비35%, 시군구비35%",N443*35%))))))))</f>
        <v>2500</v>
      </c>
      <c r="T443" s="139">
        <f>IF(AA443="기타보조금",N443*100%,N443*0%)</f>
        <v>0</v>
      </c>
      <c r="U443" s="139">
        <f>SUM(Q443:T443)</f>
        <v>5000</v>
      </c>
      <c r="V443" s="139">
        <f>IF(AA443="자부담",N443*100%,N443*0%)</f>
        <v>0</v>
      </c>
      <c r="W443" s="139">
        <f>IF(AA443="후원금",N443*100%,N443*0%)</f>
        <v>0</v>
      </c>
      <c r="X443" s="139">
        <f>IF(AA443="수익사업",N443*100%,N443*0%)</f>
        <v>0</v>
      </c>
      <c r="Y443" s="162">
        <f>SUM(U443:X443)</f>
        <v>5000</v>
      </c>
      <c r="Z443" s="159" t="s">
        <v>82</v>
      </c>
      <c r="AA443" s="178" t="s">
        <v>90</v>
      </c>
      <c r="AB443" s="159" t="s">
        <v>12</v>
      </c>
      <c r="AC443" s="458" t="s">
        <v>664</v>
      </c>
    </row>
    <row r="444" spans="1:29" s="134" customFormat="1" ht="20.100000000000001" customHeight="1" x14ac:dyDescent="0.15">
      <c r="A444" s="465"/>
      <c r="B444" s="465"/>
      <c r="C444" s="465"/>
      <c r="D444" s="14"/>
      <c r="E444" s="14"/>
      <c r="F444" s="14"/>
      <c r="G444" s="120" t="s">
        <v>132</v>
      </c>
      <c r="H444" s="211"/>
      <c r="I444" s="212"/>
      <c r="J444" s="215"/>
      <c r="K444" s="203"/>
      <c r="L444" s="217"/>
      <c r="M444" s="204"/>
      <c r="N444" s="253"/>
      <c r="O444" s="379"/>
      <c r="P444" s="14"/>
      <c r="Q444" s="139"/>
      <c r="R444" s="139"/>
      <c r="S444" s="139"/>
      <c r="T444" s="139"/>
      <c r="U444" s="139"/>
      <c r="V444" s="139"/>
      <c r="W444" s="139"/>
      <c r="X444" s="139"/>
      <c r="Y444" s="162"/>
      <c r="Z444" s="159"/>
      <c r="AA444" s="178"/>
      <c r="AB444" s="159"/>
      <c r="AC444" s="458"/>
    </row>
    <row r="445" spans="1:29" s="134" customFormat="1" ht="20.100000000000001" customHeight="1" x14ac:dyDescent="0.15">
      <c r="A445" s="465"/>
      <c r="B445" s="465"/>
      <c r="C445" s="465"/>
      <c r="D445" s="14"/>
      <c r="E445" s="14"/>
      <c r="F445" s="14"/>
      <c r="G445" s="120" t="s">
        <v>577</v>
      </c>
      <c r="H445" s="211"/>
      <c r="I445" s="212"/>
      <c r="J445" s="215"/>
      <c r="K445" s="203"/>
      <c r="L445" s="217"/>
      <c r="M445" s="204"/>
      <c r="N445" s="253"/>
      <c r="O445" s="14"/>
      <c r="P445" s="14">
        <f t="shared" ref="P445:P452" si="168">N445-O445</f>
        <v>0</v>
      </c>
      <c r="Q445" s="139"/>
      <c r="R445" s="139"/>
      <c r="S445" s="139"/>
      <c r="T445" s="139"/>
      <c r="U445" s="139">
        <f t="shared" ref="U445:U452" si="169">SUM(Q445:T445)</f>
        <v>0</v>
      </c>
      <c r="V445" s="139"/>
      <c r="W445" s="139">
        <f t="shared" ref="W445:W452" si="170">IF(AA445="후원금",N445*100%,N445*0%)</f>
        <v>0</v>
      </c>
      <c r="X445" s="139"/>
      <c r="Y445" s="101">
        <f t="shared" ref="Y445:Y452" si="171">SUM(U445:X445)</f>
        <v>0</v>
      </c>
      <c r="Z445" s="178" t="s">
        <v>531</v>
      </c>
      <c r="AA445" s="159" t="s">
        <v>14</v>
      </c>
      <c r="AB445" s="159" t="s">
        <v>12</v>
      </c>
      <c r="AC445" s="458" t="s">
        <v>14</v>
      </c>
    </row>
    <row r="446" spans="1:29" s="134" customFormat="1" ht="20.100000000000001" customHeight="1" x14ac:dyDescent="0.15">
      <c r="A446" s="465"/>
      <c r="B446" s="465"/>
      <c r="C446" s="465"/>
      <c r="D446" s="14"/>
      <c r="E446" s="14"/>
      <c r="F446" s="14"/>
      <c r="G446" s="214" t="s">
        <v>386</v>
      </c>
      <c r="H446" s="211">
        <v>100000</v>
      </c>
      <c r="I446" s="212" t="s">
        <v>7</v>
      </c>
      <c r="J446" s="215">
        <v>2</v>
      </c>
      <c r="K446" s="203" t="s">
        <v>7</v>
      </c>
      <c r="L446" s="217">
        <v>1</v>
      </c>
      <c r="M446" s="204" t="s">
        <v>4</v>
      </c>
      <c r="N446" s="253">
        <f>SUM(H446*J446*L446)</f>
        <v>200000</v>
      </c>
      <c r="O446" s="14"/>
      <c r="P446" s="14">
        <f t="shared" si="168"/>
        <v>200000</v>
      </c>
      <c r="Q446" s="139"/>
      <c r="R446" s="139"/>
      <c r="S446" s="139"/>
      <c r="T446" s="139"/>
      <c r="U446" s="139">
        <f t="shared" si="169"/>
        <v>0</v>
      </c>
      <c r="V446" s="139"/>
      <c r="W446" s="139">
        <f t="shared" si="170"/>
        <v>200000</v>
      </c>
      <c r="X446" s="139"/>
      <c r="Y446" s="101">
        <f t="shared" si="171"/>
        <v>200000</v>
      </c>
      <c r="Z446" s="178" t="s">
        <v>531</v>
      </c>
      <c r="AA446" s="159" t="s">
        <v>14</v>
      </c>
      <c r="AB446" s="159" t="s">
        <v>12</v>
      </c>
      <c r="AC446" s="458" t="s">
        <v>14</v>
      </c>
    </row>
    <row r="447" spans="1:29" s="134" customFormat="1" ht="20.100000000000001" customHeight="1" x14ac:dyDescent="0.15">
      <c r="A447" s="465"/>
      <c r="B447" s="465"/>
      <c r="C447" s="465"/>
      <c r="D447" s="14"/>
      <c r="E447" s="14"/>
      <c r="F447" s="14"/>
      <c r="G447" s="214"/>
      <c r="H447" s="211">
        <v>50000</v>
      </c>
      <c r="I447" s="212" t="s">
        <v>7</v>
      </c>
      <c r="J447" s="215">
        <v>10</v>
      </c>
      <c r="K447" s="203" t="s">
        <v>7</v>
      </c>
      <c r="L447" s="217">
        <v>2</v>
      </c>
      <c r="M447" s="204" t="s">
        <v>4</v>
      </c>
      <c r="N447" s="253">
        <f>SUM(H447*J447*L447)</f>
        <v>1000000</v>
      </c>
      <c r="O447" s="14"/>
      <c r="P447" s="14">
        <f t="shared" si="168"/>
        <v>1000000</v>
      </c>
      <c r="Q447" s="139"/>
      <c r="R447" s="139"/>
      <c r="S447" s="139"/>
      <c r="T447" s="139"/>
      <c r="U447" s="139">
        <f t="shared" si="169"/>
        <v>0</v>
      </c>
      <c r="V447" s="139"/>
      <c r="W447" s="139">
        <f t="shared" si="170"/>
        <v>1000000</v>
      </c>
      <c r="X447" s="139"/>
      <c r="Y447" s="101">
        <f t="shared" si="171"/>
        <v>1000000</v>
      </c>
      <c r="Z447" s="178" t="s">
        <v>531</v>
      </c>
      <c r="AA447" s="159" t="s">
        <v>14</v>
      </c>
      <c r="AB447" s="159" t="s">
        <v>12</v>
      </c>
      <c r="AC447" s="458" t="s">
        <v>14</v>
      </c>
    </row>
    <row r="448" spans="1:29" s="134" customFormat="1" ht="20.100000000000001" customHeight="1" x14ac:dyDescent="0.15">
      <c r="A448" s="465"/>
      <c r="B448" s="465"/>
      <c r="C448" s="465"/>
      <c r="D448" s="14"/>
      <c r="E448" s="14"/>
      <c r="F448" s="14"/>
      <c r="G448" s="120" t="s">
        <v>396</v>
      </c>
      <c r="H448" s="211">
        <v>2500</v>
      </c>
      <c r="I448" s="212" t="s">
        <v>118</v>
      </c>
      <c r="J448" s="215">
        <v>10</v>
      </c>
      <c r="K448" s="203" t="s">
        <v>7</v>
      </c>
      <c r="L448" s="217">
        <v>8</v>
      </c>
      <c r="M448" s="204" t="s">
        <v>4</v>
      </c>
      <c r="N448" s="253">
        <f>SUM(H448*J448*L448)</f>
        <v>200000</v>
      </c>
      <c r="O448" s="14"/>
      <c r="P448" s="14">
        <f t="shared" si="168"/>
        <v>200000</v>
      </c>
      <c r="Q448" s="139"/>
      <c r="R448" s="139"/>
      <c r="S448" s="139"/>
      <c r="T448" s="139"/>
      <c r="U448" s="139">
        <f t="shared" si="169"/>
        <v>0</v>
      </c>
      <c r="V448" s="139"/>
      <c r="W448" s="139">
        <f t="shared" si="170"/>
        <v>200000</v>
      </c>
      <c r="X448" s="139"/>
      <c r="Y448" s="101">
        <f t="shared" si="171"/>
        <v>200000</v>
      </c>
      <c r="Z448" s="178" t="s">
        <v>531</v>
      </c>
      <c r="AA448" s="159" t="s">
        <v>14</v>
      </c>
      <c r="AB448" s="159" t="s">
        <v>12</v>
      </c>
      <c r="AC448" s="458" t="s">
        <v>14</v>
      </c>
    </row>
    <row r="449" spans="1:29" s="134" customFormat="1" ht="20.100000000000001" customHeight="1" x14ac:dyDescent="0.15">
      <c r="A449" s="325"/>
      <c r="B449" s="325"/>
      <c r="C449" s="325"/>
      <c r="D449" s="15"/>
      <c r="E449" s="15"/>
      <c r="F449" s="15"/>
      <c r="G449" s="363" t="s">
        <v>415</v>
      </c>
      <c r="H449" s="205">
        <v>2000</v>
      </c>
      <c r="I449" s="354" t="s">
        <v>118</v>
      </c>
      <c r="J449" s="216">
        <v>10</v>
      </c>
      <c r="K449" s="206" t="s">
        <v>7</v>
      </c>
      <c r="L449" s="226">
        <v>10</v>
      </c>
      <c r="M449" s="207" t="s">
        <v>4</v>
      </c>
      <c r="N449" s="374">
        <f>SUM(H449*J449*L449)</f>
        <v>200000</v>
      </c>
      <c r="O449" s="15"/>
      <c r="P449" s="15">
        <f t="shared" si="168"/>
        <v>200000</v>
      </c>
      <c r="Q449" s="148"/>
      <c r="R449" s="148"/>
      <c r="S449" s="148"/>
      <c r="T449" s="148"/>
      <c r="U449" s="148">
        <f t="shared" si="169"/>
        <v>0</v>
      </c>
      <c r="V449" s="148"/>
      <c r="W449" s="148">
        <f t="shared" si="170"/>
        <v>200000</v>
      </c>
      <c r="X449" s="148"/>
      <c r="Y449" s="95">
        <f t="shared" si="171"/>
        <v>200000</v>
      </c>
      <c r="Z449" s="314" t="s">
        <v>531</v>
      </c>
      <c r="AA449" s="171" t="s">
        <v>14</v>
      </c>
      <c r="AB449" s="171" t="s">
        <v>12</v>
      </c>
      <c r="AC449" s="458" t="s">
        <v>14</v>
      </c>
    </row>
    <row r="450" spans="1:29" s="134" customFormat="1" ht="20.100000000000001" customHeight="1" x14ac:dyDescent="0.15">
      <c r="A450" s="467"/>
      <c r="B450" s="467"/>
      <c r="C450" s="467"/>
      <c r="D450" s="17"/>
      <c r="E450" s="17"/>
      <c r="F450" s="17"/>
      <c r="G450" s="362" t="s">
        <v>407</v>
      </c>
      <c r="H450" s="219">
        <v>27500</v>
      </c>
      <c r="I450" s="213" t="s">
        <v>118</v>
      </c>
      <c r="J450" s="221">
        <v>1</v>
      </c>
      <c r="K450" s="227"/>
      <c r="L450" s="548"/>
      <c r="M450" s="202" t="s">
        <v>119</v>
      </c>
      <c r="N450" s="549">
        <f>SUM(H450*J450)</f>
        <v>27500</v>
      </c>
      <c r="O450" s="17"/>
      <c r="P450" s="17">
        <f t="shared" si="168"/>
        <v>27500</v>
      </c>
      <c r="Q450" s="154"/>
      <c r="R450" s="154"/>
      <c r="S450" s="154"/>
      <c r="T450" s="154"/>
      <c r="U450" s="154">
        <f t="shared" si="169"/>
        <v>0</v>
      </c>
      <c r="V450" s="154"/>
      <c r="W450" s="154">
        <f t="shared" si="170"/>
        <v>27500</v>
      </c>
      <c r="X450" s="154"/>
      <c r="Y450" s="131">
        <f t="shared" si="171"/>
        <v>27500</v>
      </c>
      <c r="Z450" s="305" t="s">
        <v>531</v>
      </c>
      <c r="AA450" s="170" t="s">
        <v>14</v>
      </c>
      <c r="AB450" s="170" t="s">
        <v>12</v>
      </c>
      <c r="AC450" s="458" t="s">
        <v>14</v>
      </c>
    </row>
    <row r="451" spans="1:29" s="134" customFormat="1" ht="20.100000000000001" customHeight="1" x14ac:dyDescent="0.15">
      <c r="A451" s="465"/>
      <c r="B451" s="465"/>
      <c r="C451" s="465"/>
      <c r="D451" s="14"/>
      <c r="E451" s="14"/>
      <c r="F451" s="14"/>
      <c r="G451" s="120" t="s">
        <v>460</v>
      </c>
      <c r="H451" s="211">
        <v>990000</v>
      </c>
      <c r="I451" s="212" t="s">
        <v>118</v>
      </c>
      <c r="J451" s="215">
        <v>1</v>
      </c>
      <c r="K451" s="203"/>
      <c r="L451" s="217"/>
      <c r="M451" s="204" t="s">
        <v>119</v>
      </c>
      <c r="N451" s="253">
        <f>SUM(H451*J451)</f>
        <v>990000</v>
      </c>
      <c r="O451" s="14"/>
      <c r="P451" s="14">
        <f t="shared" si="168"/>
        <v>990000</v>
      </c>
      <c r="Q451" s="139"/>
      <c r="R451" s="139"/>
      <c r="S451" s="139"/>
      <c r="T451" s="139"/>
      <c r="U451" s="139">
        <f t="shared" si="169"/>
        <v>0</v>
      </c>
      <c r="V451" s="139"/>
      <c r="W451" s="139">
        <f t="shared" si="170"/>
        <v>990000</v>
      </c>
      <c r="X451" s="139"/>
      <c r="Y451" s="101">
        <f t="shared" si="171"/>
        <v>990000</v>
      </c>
      <c r="Z451" s="178" t="s">
        <v>531</v>
      </c>
      <c r="AA451" s="159" t="s">
        <v>14</v>
      </c>
      <c r="AB451" s="159" t="s">
        <v>12</v>
      </c>
      <c r="AC451" s="458" t="s">
        <v>14</v>
      </c>
    </row>
    <row r="452" spans="1:29" s="134" customFormat="1" ht="20.100000000000001" customHeight="1" x14ac:dyDescent="0.15">
      <c r="A452" s="465"/>
      <c r="B452" s="465"/>
      <c r="C452" s="465"/>
      <c r="D452" s="14"/>
      <c r="E452" s="14"/>
      <c r="F452" s="14"/>
      <c r="G452" s="120" t="s">
        <v>406</v>
      </c>
      <c r="H452" s="211">
        <v>10000</v>
      </c>
      <c r="I452" s="212" t="s">
        <v>118</v>
      </c>
      <c r="J452" s="215">
        <v>1</v>
      </c>
      <c r="K452" s="203" t="s">
        <v>7</v>
      </c>
      <c r="L452" s="217">
        <v>24</v>
      </c>
      <c r="M452" s="204" t="s">
        <v>119</v>
      </c>
      <c r="N452" s="253">
        <f>SUM(H452*J452*L452)</f>
        <v>240000</v>
      </c>
      <c r="O452" s="14"/>
      <c r="P452" s="14">
        <f t="shared" si="168"/>
        <v>240000</v>
      </c>
      <c r="Q452" s="139"/>
      <c r="R452" s="139"/>
      <c r="S452" s="139"/>
      <c r="T452" s="139"/>
      <c r="U452" s="139">
        <f t="shared" si="169"/>
        <v>0</v>
      </c>
      <c r="V452" s="139"/>
      <c r="W452" s="139">
        <f t="shared" si="170"/>
        <v>240000</v>
      </c>
      <c r="X452" s="139"/>
      <c r="Y452" s="101">
        <f t="shared" si="171"/>
        <v>240000</v>
      </c>
      <c r="Z452" s="178" t="s">
        <v>531</v>
      </c>
      <c r="AA452" s="159" t="s">
        <v>14</v>
      </c>
      <c r="AB452" s="159" t="s">
        <v>12</v>
      </c>
      <c r="AC452" s="458" t="s">
        <v>14</v>
      </c>
    </row>
    <row r="453" spans="1:29" s="134" customFormat="1" ht="20.100000000000001" customHeight="1" x14ac:dyDescent="0.15">
      <c r="A453" s="465"/>
      <c r="B453" s="465"/>
      <c r="C453" s="465"/>
      <c r="D453" s="14"/>
      <c r="E453" s="14"/>
      <c r="F453" s="14"/>
      <c r="G453" s="120" t="s">
        <v>578</v>
      </c>
      <c r="H453" s="211"/>
      <c r="I453" s="212"/>
      <c r="J453" s="215"/>
      <c r="K453" s="203"/>
      <c r="L453" s="217"/>
      <c r="M453" s="204"/>
      <c r="N453" s="253"/>
      <c r="O453" s="379"/>
      <c r="P453" s="14"/>
      <c r="Q453" s="139"/>
      <c r="R453" s="139"/>
      <c r="S453" s="139"/>
      <c r="T453" s="139"/>
      <c r="U453" s="139"/>
      <c r="V453" s="139"/>
      <c r="W453" s="139"/>
      <c r="X453" s="139"/>
      <c r="Y453" s="162"/>
      <c r="Z453" s="159"/>
      <c r="AA453" s="178"/>
      <c r="AB453" s="159"/>
      <c r="AC453" s="458"/>
    </row>
    <row r="454" spans="1:29" s="134" customFormat="1" ht="20.100000000000001" customHeight="1" x14ac:dyDescent="0.15">
      <c r="A454" s="465"/>
      <c r="B454" s="465"/>
      <c r="C454" s="465"/>
      <c r="D454" s="14"/>
      <c r="E454" s="14"/>
      <c r="F454" s="14"/>
      <c r="G454" s="214" t="s">
        <v>386</v>
      </c>
      <c r="H454" s="211">
        <v>150000</v>
      </c>
      <c r="I454" s="212" t="s">
        <v>7</v>
      </c>
      <c r="J454" s="215">
        <v>4</v>
      </c>
      <c r="K454" s="203" t="s">
        <v>7</v>
      </c>
      <c r="L454" s="217">
        <v>1</v>
      </c>
      <c r="M454" s="204" t="s">
        <v>4</v>
      </c>
      <c r="N454" s="253">
        <f>SUM(H454*J454*L454)</f>
        <v>600000</v>
      </c>
      <c r="O454" s="379"/>
      <c r="P454" s="14">
        <f>N454-O454</f>
        <v>600000</v>
      </c>
      <c r="Q454" s="139">
        <f>IF(AA454="국비100%",N454*100%,IF(AA454="시도비100%",N454*0%,IF(AA454="시군구비100%",N454*0%,IF(AA454="국비30%, 시도비70%",N454*30%,IF(AA454="국비30%, 시도비20%, 시군구비50%",N454*30%,IF(AA454="국비50%, 시도비50%",N454*50%,IF(AA454="시도비50%, 시군구비50%",N454*0%,IF(AA454="국비30%, 시도비35%, 시군구비35%",N454*30%))))))))</f>
        <v>180000</v>
      </c>
      <c r="R454" s="139">
        <f>IF(AA454="국비100%",N454*0%,IF(AA454="시도비100%",N454*100%,IF(AA454="시군구비100%",N454*0%,IF(AA454="국비30%, 시도비70%",N454*70%,IF(AA454="국비30%, 시도비20%, 시군구비50%",N454*20%,IF(AA454="국비50%, 시도비50%",N454*50%,IF(AA454="시도비50%, 시군구비50%",N454*50%,IF(AA454="국비30%, 시도비35%, 시군구비35%",N454*35%))))))))</f>
        <v>120000</v>
      </c>
      <c r="S454" s="139">
        <f>IF(AA454="국비100%",N454*0%,IF(AA454="시도비100%",N454*0%,IF(AA454="시군구비100%",N454*100%,IF(AA454="국비30%, 시도비70%",N454*0%,IF(AA454="국비30%, 시도비20%, 시군구비50%",N454*50%,IF(AA454="국비50%, 시도비50%",N454*0%,IF(AA454="시도비50%, 시군구비50%",N454*50%,IF(AA454="국비30%, 시도비35%, 시군구비35%",N454*35%))))))))</f>
        <v>300000</v>
      </c>
      <c r="T454" s="139">
        <f>IF(AA454="기타보조금",N454*100%,N454*0%)</f>
        <v>0</v>
      </c>
      <c r="U454" s="139">
        <f>SUM(Q454:T454)</f>
        <v>600000</v>
      </c>
      <c r="V454" s="139">
        <f>IF(AA454="자부담",N454*100%,N454*0%)</f>
        <v>0</v>
      </c>
      <c r="W454" s="139">
        <f>IF(AA454="후원금",N454*100%,N454*0%)</f>
        <v>0</v>
      </c>
      <c r="X454" s="139">
        <f>IF(AA454="수익사업",N454*100%,N454*0%)</f>
        <v>0</v>
      </c>
      <c r="Y454" s="162">
        <f>SUM(U454:X454)</f>
        <v>600000</v>
      </c>
      <c r="Z454" s="159" t="s">
        <v>82</v>
      </c>
      <c r="AA454" s="178" t="s">
        <v>90</v>
      </c>
      <c r="AB454" s="159" t="s">
        <v>12</v>
      </c>
      <c r="AC454" s="458" t="s">
        <v>664</v>
      </c>
    </row>
    <row r="455" spans="1:29" s="134" customFormat="1" ht="20.100000000000001" customHeight="1" x14ac:dyDescent="0.15">
      <c r="A455" s="465"/>
      <c r="B455" s="465"/>
      <c r="C455" s="465"/>
      <c r="D455" s="14"/>
      <c r="E455" s="14"/>
      <c r="F455" s="14"/>
      <c r="G455" s="214"/>
      <c r="H455" s="211">
        <v>100000</v>
      </c>
      <c r="I455" s="212" t="s">
        <v>7</v>
      </c>
      <c r="J455" s="215">
        <v>8</v>
      </c>
      <c r="K455" s="203" t="s">
        <v>7</v>
      </c>
      <c r="L455" s="217">
        <v>1</v>
      </c>
      <c r="M455" s="204" t="s">
        <v>4</v>
      </c>
      <c r="N455" s="253">
        <f>SUM(H455*J455*L455)</f>
        <v>800000</v>
      </c>
      <c r="O455" s="379"/>
      <c r="P455" s="14">
        <f>N455-O455</f>
        <v>800000</v>
      </c>
      <c r="Q455" s="139">
        <f>IF(AA455="국비100%",N455*100%,IF(AA455="시도비100%",N455*0%,IF(AA455="시군구비100%",N455*0%,IF(AA455="국비30%, 시도비70%",N455*30%,IF(AA455="국비30%, 시도비20%, 시군구비50%",N455*30%,IF(AA455="국비50%, 시도비50%",N455*50%,IF(AA455="시도비50%, 시군구비50%",N455*0%,IF(AA455="국비30%, 시도비35%, 시군구비35%",N455*30%))))))))</f>
        <v>240000</v>
      </c>
      <c r="R455" s="139">
        <f>IF(AA455="국비100%",N455*0%,IF(AA455="시도비100%",N455*100%,IF(AA455="시군구비100%",N455*0%,IF(AA455="국비30%, 시도비70%",N455*70%,IF(AA455="국비30%, 시도비20%, 시군구비50%",N455*20%,IF(AA455="국비50%, 시도비50%",N455*50%,IF(AA455="시도비50%, 시군구비50%",N455*50%,IF(AA455="국비30%, 시도비35%, 시군구비35%",N455*35%))))))))</f>
        <v>160000</v>
      </c>
      <c r="S455" s="139">
        <f>IF(AA455="국비100%",N455*0%,IF(AA455="시도비100%",N455*0%,IF(AA455="시군구비100%",N455*100%,IF(AA455="국비30%, 시도비70%",N455*0%,IF(AA455="국비30%, 시도비20%, 시군구비50%",N455*50%,IF(AA455="국비50%, 시도비50%",N455*0%,IF(AA455="시도비50%, 시군구비50%",N455*50%,IF(AA455="국비30%, 시도비35%, 시군구비35%",N455*35%))))))))</f>
        <v>400000</v>
      </c>
      <c r="T455" s="139">
        <f>IF(AA455="기타보조금",N455*100%,N455*0%)</f>
        <v>0</v>
      </c>
      <c r="U455" s="139">
        <f>SUM(Q455:T455)</f>
        <v>800000</v>
      </c>
      <c r="V455" s="139">
        <f>IF(AA455="자부담",N455*100%,N455*0%)</f>
        <v>0</v>
      </c>
      <c r="W455" s="139">
        <f>IF(AA455="후원금",N455*100%,N455*0%)</f>
        <v>0</v>
      </c>
      <c r="X455" s="139">
        <f>IF(AA455="수익사업",N455*100%,N455*0%)</f>
        <v>0</v>
      </c>
      <c r="Y455" s="162">
        <f>SUM(U455:X455)</f>
        <v>800000</v>
      </c>
      <c r="Z455" s="159" t="s">
        <v>82</v>
      </c>
      <c r="AA455" s="178" t="s">
        <v>90</v>
      </c>
      <c r="AB455" s="159" t="s">
        <v>12</v>
      </c>
      <c r="AC455" s="458" t="s">
        <v>664</v>
      </c>
    </row>
    <row r="456" spans="1:29" s="134" customFormat="1" ht="20.100000000000001" customHeight="1" x14ac:dyDescent="0.15">
      <c r="A456" s="465"/>
      <c r="B456" s="465"/>
      <c r="C456" s="465"/>
      <c r="D456" s="14"/>
      <c r="E456" s="14"/>
      <c r="F456" s="14"/>
      <c r="G456" s="120" t="s">
        <v>396</v>
      </c>
      <c r="H456" s="211">
        <v>9375</v>
      </c>
      <c r="I456" s="212" t="s">
        <v>118</v>
      </c>
      <c r="J456" s="215">
        <v>2</v>
      </c>
      <c r="K456" s="203" t="s">
        <v>7</v>
      </c>
      <c r="L456" s="217">
        <v>8</v>
      </c>
      <c r="M456" s="204" t="s">
        <v>4</v>
      </c>
      <c r="N456" s="253">
        <f>SUM(H456*J456*L456)</f>
        <v>150000</v>
      </c>
      <c r="O456" s="379"/>
      <c r="P456" s="14">
        <f>N456-O456</f>
        <v>150000</v>
      </c>
      <c r="Q456" s="139">
        <f>IF(AA456="국비100%",N456*100%,IF(AA456="시도비100%",N456*0%,IF(AA456="시군구비100%",N456*0%,IF(AA456="국비30%, 시도비70%",N456*30%,IF(AA456="국비30%, 시도비20%, 시군구비50%",N456*30%,IF(AA456="국비50%, 시도비50%",N456*50%,IF(AA456="시도비50%, 시군구비50%",N456*0%,IF(AA456="국비30%, 시도비35%, 시군구비35%",N456*30%))))))))</f>
        <v>45000</v>
      </c>
      <c r="R456" s="139">
        <f>IF(AA456="국비100%",N456*0%,IF(AA456="시도비100%",N456*100%,IF(AA456="시군구비100%",N456*0%,IF(AA456="국비30%, 시도비70%",N456*70%,IF(AA456="국비30%, 시도비20%, 시군구비50%",N456*20%,IF(AA456="국비50%, 시도비50%",N456*50%,IF(AA456="시도비50%, 시군구비50%",N456*50%,IF(AA456="국비30%, 시도비35%, 시군구비35%",N456*35%))))))))</f>
        <v>30000</v>
      </c>
      <c r="S456" s="139">
        <f>IF(AA456="국비100%",N456*0%,IF(AA456="시도비100%",N456*0%,IF(AA456="시군구비100%",N456*100%,IF(AA456="국비30%, 시도비70%",N456*0%,IF(AA456="국비30%, 시도비20%, 시군구비50%",N456*50%,IF(AA456="국비50%, 시도비50%",N456*0%,IF(AA456="시도비50%, 시군구비50%",N456*50%,IF(AA456="국비30%, 시도비35%, 시군구비35%",N456*35%))))))))</f>
        <v>75000</v>
      </c>
      <c r="T456" s="139">
        <f>IF(AA456="기타보조금",N456*100%,N456*0%)</f>
        <v>0</v>
      </c>
      <c r="U456" s="139">
        <f>SUM(Q456:T456)</f>
        <v>150000</v>
      </c>
      <c r="V456" s="139">
        <f>IF(AA456="자부담",N456*100%,N456*0%)</f>
        <v>0</v>
      </c>
      <c r="W456" s="139">
        <f>IF(AA456="후원금",N456*100%,N456*0%)</f>
        <v>0</v>
      </c>
      <c r="X456" s="139">
        <f>IF(AA456="수익사업",N456*100%,N456*0%)</f>
        <v>0</v>
      </c>
      <c r="Y456" s="162">
        <f>SUM(U456:X456)</f>
        <v>150000</v>
      </c>
      <c r="Z456" s="159" t="s">
        <v>82</v>
      </c>
      <c r="AA456" s="178" t="s">
        <v>90</v>
      </c>
      <c r="AB456" s="159" t="s">
        <v>12</v>
      </c>
      <c r="AC456" s="458" t="s">
        <v>664</v>
      </c>
    </row>
    <row r="457" spans="1:29" s="134" customFormat="1" ht="20.100000000000001" customHeight="1" x14ac:dyDescent="0.15">
      <c r="A457" s="465"/>
      <c r="B457" s="465"/>
      <c r="C457" s="465"/>
      <c r="D457" s="14"/>
      <c r="E457" s="14"/>
      <c r="F457" s="14"/>
      <c r="G457" s="120" t="s">
        <v>415</v>
      </c>
      <c r="H457" s="211">
        <v>2000</v>
      </c>
      <c r="I457" s="212" t="s">
        <v>118</v>
      </c>
      <c r="J457" s="215">
        <v>2</v>
      </c>
      <c r="K457" s="203" t="s">
        <v>7</v>
      </c>
      <c r="L457" s="217">
        <v>10</v>
      </c>
      <c r="M457" s="204" t="s">
        <v>4</v>
      </c>
      <c r="N457" s="253">
        <f>SUM(H457*J457*L457)</f>
        <v>40000</v>
      </c>
      <c r="O457" s="379"/>
      <c r="P457" s="14">
        <f>N457-O457</f>
        <v>40000</v>
      </c>
      <c r="Q457" s="139">
        <f>IF(AA457="국비100%",N457*100%,IF(AA457="시도비100%",N457*0%,IF(AA457="시군구비100%",N457*0%,IF(AA457="국비30%, 시도비70%",N457*30%,IF(AA457="국비30%, 시도비20%, 시군구비50%",N457*30%,IF(AA457="국비50%, 시도비50%",N457*50%,IF(AA457="시도비50%, 시군구비50%",N457*0%,IF(AA457="국비30%, 시도비35%, 시군구비35%",N457*30%))))))))</f>
        <v>12000</v>
      </c>
      <c r="R457" s="139">
        <f>IF(AA457="국비100%",N457*0%,IF(AA457="시도비100%",N457*100%,IF(AA457="시군구비100%",N457*0%,IF(AA457="국비30%, 시도비70%",N457*70%,IF(AA457="국비30%, 시도비20%, 시군구비50%",N457*20%,IF(AA457="국비50%, 시도비50%",N457*50%,IF(AA457="시도비50%, 시군구비50%",N457*50%,IF(AA457="국비30%, 시도비35%, 시군구비35%",N457*35%))))))))</f>
        <v>8000</v>
      </c>
      <c r="S457" s="139">
        <f>IF(AA457="국비100%",N457*0%,IF(AA457="시도비100%",N457*0%,IF(AA457="시군구비100%",N457*100%,IF(AA457="국비30%, 시도비70%",N457*0%,IF(AA457="국비30%, 시도비20%, 시군구비50%",N457*50%,IF(AA457="국비50%, 시도비50%",N457*0%,IF(AA457="시도비50%, 시군구비50%",N457*50%,IF(AA457="국비30%, 시도비35%, 시군구비35%",N457*35%))))))))</f>
        <v>20000</v>
      </c>
      <c r="T457" s="139">
        <f>IF(AA457="기타보조금",N457*100%,N457*0%)</f>
        <v>0</v>
      </c>
      <c r="U457" s="139">
        <f>SUM(Q457:T457)</f>
        <v>40000</v>
      </c>
      <c r="V457" s="139">
        <f>IF(AA457="자부담",N457*100%,N457*0%)</f>
        <v>0</v>
      </c>
      <c r="W457" s="139">
        <f>IF(AA457="후원금",N457*100%,N457*0%)</f>
        <v>0</v>
      </c>
      <c r="X457" s="139">
        <f>IF(AA457="수익사업",N457*100%,N457*0%)</f>
        <v>0</v>
      </c>
      <c r="Y457" s="162">
        <f>SUM(U457:X457)</f>
        <v>40000</v>
      </c>
      <c r="Z457" s="159" t="s">
        <v>82</v>
      </c>
      <c r="AA457" s="178" t="s">
        <v>90</v>
      </c>
      <c r="AB457" s="159" t="s">
        <v>12</v>
      </c>
      <c r="AC457" s="458" t="s">
        <v>664</v>
      </c>
    </row>
    <row r="458" spans="1:29" s="134" customFormat="1" ht="20.100000000000001" customHeight="1" x14ac:dyDescent="0.15">
      <c r="A458" s="465"/>
      <c r="B458" s="465"/>
      <c r="C458" s="465"/>
      <c r="D458" s="14"/>
      <c r="E458" s="14"/>
      <c r="F458" s="14"/>
      <c r="G458" s="120" t="s">
        <v>351</v>
      </c>
      <c r="H458" s="211"/>
      <c r="I458" s="212"/>
      <c r="J458" s="215"/>
      <c r="K458" s="203"/>
      <c r="L458" s="217"/>
      <c r="M458" s="204"/>
      <c r="N458" s="253"/>
      <c r="O458" s="379"/>
      <c r="P458" s="14"/>
      <c r="Q458" s="139"/>
      <c r="R458" s="139"/>
      <c r="S458" s="139"/>
      <c r="T458" s="139"/>
      <c r="U458" s="139"/>
      <c r="V458" s="139"/>
      <c r="W458" s="139"/>
      <c r="X458" s="139"/>
      <c r="Y458" s="162"/>
      <c r="Z458" s="159"/>
      <c r="AA458" s="178"/>
      <c r="AB458" s="159"/>
      <c r="AC458" s="458"/>
    </row>
    <row r="459" spans="1:29" s="134" customFormat="1" ht="20.100000000000001" customHeight="1" x14ac:dyDescent="0.15">
      <c r="A459" s="465"/>
      <c r="B459" s="465"/>
      <c r="C459" s="465"/>
      <c r="D459" s="14"/>
      <c r="E459" s="14"/>
      <c r="F459" s="14"/>
      <c r="G459" s="214" t="s">
        <v>386</v>
      </c>
      <c r="H459" s="211">
        <v>50000</v>
      </c>
      <c r="I459" s="212" t="s">
        <v>7</v>
      </c>
      <c r="J459" s="215">
        <v>8</v>
      </c>
      <c r="K459" s="203" t="s">
        <v>7</v>
      </c>
      <c r="L459" s="217">
        <v>2</v>
      </c>
      <c r="M459" s="204" t="s">
        <v>4</v>
      </c>
      <c r="N459" s="253">
        <f>SUM(H459*J459*L459)</f>
        <v>800000</v>
      </c>
      <c r="O459" s="379"/>
      <c r="P459" s="14">
        <f>N459-O459</f>
        <v>800000</v>
      </c>
      <c r="Q459" s="139">
        <f>IF(AA459="국비100%",N459*100%,IF(AA459="시도비100%",N459*0%,IF(AA459="시군구비100%",N459*0%,IF(AA459="국비30%, 시도비70%",N459*30%,IF(AA459="국비30%, 시도비20%, 시군구비50%",N459*30%,IF(AA459="국비50%, 시도비50%",N459*50%,IF(AA459="시도비50%, 시군구비50%",N459*0%,IF(AA459="국비30%, 시도비35%, 시군구비35%",N459*30%))))))))</f>
        <v>240000</v>
      </c>
      <c r="R459" s="139">
        <f>IF(AA459="국비100%",N459*0%,IF(AA459="시도비100%",N459*100%,IF(AA459="시군구비100%",N459*0%,IF(AA459="국비30%, 시도비70%",N459*70%,IF(AA459="국비30%, 시도비20%, 시군구비50%",N459*20%,IF(AA459="국비50%, 시도비50%",N459*50%,IF(AA459="시도비50%, 시군구비50%",N459*50%,IF(AA459="국비30%, 시도비35%, 시군구비35%",N459*35%))))))))</f>
        <v>160000</v>
      </c>
      <c r="S459" s="139">
        <f>IF(AA459="국비100%",N459*0%,IF(AA459="시도비100%",N459*0%,IF(AA459="시군구비100%",N459*100%,IF(AA459="국비30%, 시도비70%",N459*0%,IF(AA459="국비30%, 시도비20%, 시군구비50%",N459*50%,IF(AA459="국비50%, 시도비50%",N459*0%,IF(AA459="시도비50%, 시군구비50%",N459*50%,IF(AA459="국비30%, 시도비35%, 시군구비35%",N459*35%))))))))</f>
        <v>400000</v>
      </c>
      <c r="T459" s="139">
        <f>IF(AA459="기타보조금",N459*100%,N459*0%)</f>
        <v>0</v>
      </c>
      <c r="U459" s="139">
        <f>SUM(Q459:T459)</f>
        <v>800000</v>
      </c>
      <c r="V459" s="139">
        <f>IF(AA459="자부담",N459*100%,N459*0%)</f>
        <v>0</v>
      </c>
      <c r="W459" s="139">
        <f>IF(AA459="후원금",N459*100%,N459*0%)</f>
        <v>0</v>
      </c>
      <c r="X459" s="139">
        <f>IF(AA459="수익사업",N459*100%,N459*0%)</f>
        <v>0</v>
      </c>
      <c r="Y459" s="162">
        <f>SUM(U459:X459)</f>
        <v>800000</v>
      </c>
      <c r="Z459" s="159" t="s">
        <v>82</v>
      </c>
      <c r="AA459" s="178" t="s">
        <v>90</v>
      </c>
      <c r="AB459" s="159" t="s">
        <v>12</v>
      </c>
      <c r="AC459" s="458" t="s">
        <v>664</v>
      </c>
    </row>
    <row r="460" spans="1:29" s="134" customFormat="1" ht="20.100000000000001" customHeight="1" x14ac:dyDescent="0.15">
      <c r="A460" s="465"/>
      <c r="B460" s="465"/>
      <c r="C460" s="465"/>
      <c r="D460" s="14"/>
      <c r="E460" s="14"/>
      <c r="F460" s="14"/>
      <c r="G460" s="214" t="s">
        <v>396</v>
      </c>
      <c r="H460" s="211">
        <v>5000</v>
      </c>
      <c r="I460" s="212" t="s">
        <v>7</v>
      </c>
      <c r="J460" s="215">
        <v>2</v>
      </c>
      <c r="K460" s="203" t="s">
        <v>7</v>
      </c>
      <c r="L460" s="217">
        <v>3</v>
      </c>
      <c r="M460" s="204" t="s">
        <v>4</v>
      </c>
      <c r="N460" s="253">
        <f>SUM(H460*J460*L460)</f>
        <v>30000</v>
      </c>
      <c r="O460" s="379"/>
      <c r="P460" s="14">
        <f>N460-O460</f>
        <v>30000</v>
      </c>
      <c r="Q460" s="139">
        <f>IF(AA460="국비100%",N460*100%,IF(AA460="시도비100%",N460*0%,IF(AA460="시군구비100%",N460*0%,IF(AA460="국비30%, 시도비70%",N460*30%,IF(AA460="국비30%, 시도비20%, 시군구비50%",N460*30%,IF(AA460="국비50%, 시도비50%",N460*50%,IF(AA460="시도비50%, 시군구비50%",N460*0%,IF(AA460="국비30%, 시도비35%, 시군구비35%",N460*30%))))))))</f>
        <v>9000</v>
      </c>
      <c r="R460" s="139">
        <f>IF(AA460="국비100%",N460*0%,IF(AA460="시도비100%",N460*100%,IF(AA460="시군구비100%",N460*0%,IF(AA460="국비30%, 시도비70%",N460*70%,IF(AA460="국비30%, 시도비20%, 시군구비50%",N460*20%,IF(AA460="국비50%, 시도비50%",N460*50%,IF(AA460="시도비50%, 시군구비50%",N460*50%,IF(AA460="국비30%, 시도비35%, 시군구비35%",N460*35%))))))))</f>
        <v>6000</v>
      </c>
      <c r="S460" s="139">
        <f>IF(AA460="국비100%",N460*0%,IF(AA460="시도비100%",N460*0%,IF(AA460="시군구비100%",N460*100%,IF(AA460="국비30%, 시도비70%",N460*0%,IF(AA460="국비30%, 시도비20%, 시군구비50%",N460*50%,IF(AA460="국비50%, 시도비50%",N460*0%,IF(AA460="시도비50%, 시군구비50%",N460*50%,IF(AA460="국비30%, 시도비35%, 시군구비35%",N460*35%))))))))</f>
        <v>15000</v>
      </c>
      <c r="T460" s="139">
        <f>IF(AA460="기타보조금",N460*100%,N460*0%)</f>
        <v>0</v>
      </c>
      <c r="U460" s="139">
        <f>SUM(Q460:T460)</f>
        <v>30000</v>
      </c>
      <c r="V460" s="139">
        <f>IF(AA460="자부담",N460*100%,N460*0%)</f>
        <v>0</v>
      </c>
      <c r="W460" s="139">
        <f>IF(AA460="후원금",N460*100%,N460*0%)</f>
        <v>0</v>
      </c>
      <c r="X460" s="139">
        <f>IF(AA460="수익사업",N460*100%,N460*0%)</f>
        <v>0</v>
      </c>
      <c r="Y460" s="162">
        <f>SUM(U460:X460)</f>
        <v>30000</v>
      </c>
      <c r="Z460" s="159" t="s">
        <v>82</v>
      </c>
      <c r="AA460" s="178" t="s">
        <v>90</v>
      </c>
      <c r="AB460" s="159" t="s">
        <v>12</v>
      </c>
      <c r="AC460" s="458" t="s">
        <v>664</v>
      </c>
    </row>
    <row r="461" spans="1:29" s="134" customFormat="1" ht="20.100000000000001" customHeight="1" x14ac:dyDescent="0.15">
      <c r="A461" s="465"/>
      <c r="B461" s="465"/>
      <c r="C461" s="465"/>
      <c r="D461" s="14"/>
      <c r="E461" s="14"/>
      <c r="F461" s="14"/>
      <c r="G461" s="214" t="s">
        <v>415</v>
      </c>
      <c r="H461" s="211">
        <v>2500</v>
      </c>
      <c r="I461" s="212" t="s">
        <v>7</v>
      </c>
      <c r="J461" s="215">
        <v>4</v>
      </c>
      <c r="K461" s="203" t="s">
        <v>7</v>
      </c>
      <c r="L461" s="217">
        <v>3</v>
      </c>
      <c r="M461" s="204" t="s">
        <v>4</v>
      </c>
      <c r="N461" s="253">
        <f>SUM(H461*J461*L461)</f>
        <v>30000</v>
      </c>
      <c r="O461" s="379"/>
      <c r="P461" s="14">
        <f>N461-O461</f>
        <v>30000</v>
      </c>
      <c r="Q461" s="139">
        <f>IF(AA461="국비100%",N461*100%,IF(AA461="시도비100%",N461*0%,IF(AA461="시군구비100%",N461*0%,IF(AA461="국비30%, 시도비70%",N461*30%,IF(AA461="국비30%, 시도비20%, 시군구비50%",N461*30%,IF(AA461="국비50%, 시도비50%",N461*50%,IF(AA461="시도비50%, 시군구비50%",N461*0%,IF(AA461="국비30%, 시도비35%, 시군구비35%",N461*30%))))))))</f>
        <v>9000</v>
      </c>
      <c r="R461" s="139">
        <f>IF(AA461="국비100%",N461*0%,IF(AA461="시도비100%",N461*100%,IF(AA461="시군구비100%",N461*0%,IF(AA461="국비30%, 시도비70%",N461*70%,IF(AA461="국비30%, 시도비20%, 시군구비50%",N461*20%,IF(AA461="국비50%, 시도비50%",N461*50%,IF(AA461="시도비50%, 시군구비50%",N461*50%,IF(AA461="국비30%, 시도비35%, 시군구비35%",N461*35%))))))))</f>
        <v>6000</v>
      </c>
      <c r="S461" s="139">
        <f>IF(AA461="국비100%",N461*0%,IF(AA461="시도비100%",N461*0%,IF(AA461="시군구비100%",N461*100%,IF(AA461="국비30%, 시도비70%",N461*0%,IF(AA461="국비30%, 시도비20%, 시군구비50%",N461*50%,IF(AA461="국비50%, 시도비50%",N461*0%,IF(AA461="시도비50%, 시군구비50%",N461*50%,IF(AA461="국비30%, 시도비35%, 시군구비35%",N461*35%))))))))</f>
        <v>15000</v>
      </c>
      <c r="T461" s="139">
        <f>IF(AA461="기타보조금",N461*100%,N461*0%)</f>
        <v>0</v>
      </c>
      <c r="U461" s="139">
        <f>SUM(Q461:T461)</f>
        <v>30000</v>
      </c>
      <c r="V461" s="139">
        <f>IF(AA461="자부담",N461*100%,N461*0%)</f>
        <v>0</v>
      </c>
      <c r="W461" s="139">
        <f>IF(AA461="후원금",N461*100%,N461*0%)</f>
        <v>0</v>
      </c>
      <c r="X461" s="139">
        <f>IF(AA461="수익사업",N461*100%,N461*0%)</f>
        <v>0</v>
      </c>
      <c r="Y461" s="162">
        <f>SUM(U461:X461)</f>
        <v>30000</v>
      </c>
      <c r="Z461" s="159" t="s">
        <v>82</v>
      </c>
      <c r="AA461" s="178" t="s">
        <v>90</v>
      </c>
      <c r="AB461" s="159" t="s">
        <v>12</v>
      </c>
      <c r="AC461" s="458" t="s">
        <v>664</v>
      </c>
    </row>
    <row r="462" spans="1:29" s="134" customFormat="1" ht="20.100000000000001" customHeight="1" x14ac:dyDescent="0.15">
      <c r="A462" s="465"/>
      <c r="B462" s="465"/>
      <c r="C462" s="465"/>
      <c r="D462" s="14"/>
      <c r="E462" s="14"/>
      <c r="F462" s="14"/>
      <c r="G462" s="120" t="s">
        <v>117</v>
      </c>
      <c r="H462" s="211"/>
      <c r="I462" s="212"/>
      <c r="J462" s="215"/>
      <c r="K462" s="203"/>
      <c r="L462" s="217"/>
      <c r="M462" s="204"/>
      <c r="N462" s="253"/>
      <c r="O462" s="379"/>
      <c r="P462" s="14"/>
      <c r="Q462" s="139"/>
      <c r="R462" s="139"/>
      <c r="S462" s="139"/>
      <c r="T462" s="139"/>
      <c r="U462" s="139"/>
      <c r="V462" s="139"/>
      <c r="W462" s="139"/>
      <c r="X462" s="139"/>
      <c r="Y462" s="162"/>
      <c r="Z462" s="159"/>
      <c r="AA462" s="178"/>
      <c r="AB462" s="159"/>
      <c r="AC462" s="458"/>
    </row>
    <row r="463" spans="1:29" s="134" customFormat="1" ht="20.100000000000001" customHeight="1" x14ac:dyDescent="0.15">
      <c r="A463" s="465"/>
      <c r="B463" s="465"/>
      <c r="C463" s="465"/>
      <c r="D463" s="14"/>
      <c r="E463" s="14"/>
      <c r="F463" s="14"/>
      <c r="G463" s="120" t="s">
        <v>600</v>
      </c>
      <c r="H463" s="211">
        <v>4000</v>
      </c>
      <c r="I463" s="212" t="s">
        <v>7</v>
      </c>
      <c r="J463" s="215">
        <v>2</v>
      </c>
      <c r="K463" s="203" t="s">
        <v>7</v>
      </c>
      <c r="L463" s="217">
        <v>70</v>
      </c>
      <c r="M463" s="204" t="s">
        <v>4</v>
      </c>
      <c r="N463" s="253">
        <f>SUM(H463*L463*J463)</f>
        <v>560000</v>
      </c>
      <c r="O463" s="379"/>
      <c r="P463" s="14">
        <f>N463-O463</f>
        <v>560000</v>
      </c>
      <c r="Q463" s="139">
        <f>IF(AA463="국비100%",N463*100%,IF(AA463="시도비100%",N463*0%,IF(AA463="시군구비100%",N463*0%,IF(AA463="국비30%, 시도비70%",N463*30%,IF(AA463="국비30%, 시도비20%, 시군구비50%",N463*30%,IF(AA463="국비50%, 시도비50%",N463*50%,IF(AA463="시도비50%, 시군구비50%",N463*0%,IF(AA463="국비30%, 시도비35%, 시군구비35%",N463*30%))))))))</f>
        <v>168000</v>
      </c>
      <c r="R463" s="139">
        <f>IF(AA463="국비100%",N463*0%,IF(AA463="시도비100%",N463*100%,IF(AA463="시군구비100%",N463*0%,IF(AA463="국비30%, 시도비70%",N463*70%,IF(AA463="국비30%, 시도비20%, 시군구비50%",N463*20%,IF(AA463="국비50%, 시도비50%",N463*50%,IF(AA463="시도비50%, 시군구비50%",N463*50%,IF(AA463="국비30%, 시도비35%, 시군구비35%",N463*35%))))))))</f>
        <v>112000</v>
      </c>
      <c r="S463" s="139">
        <f>IF(AA463="국비100%",N463*0%,IF(AA463="시도비100%",N463*0%,IF(AA463="시군구비100%",N463*100%,IF(AA463="국비30%, 시도비70%",N463*0%,IF(AA463="국비30%, 시도비20%, 시군구비50%",N463*50%,IF(AA463="국비50%, 시도비50%",N463*0%,IF(AA463="시도비50%, 시군구비50%",N463*50%,IF(AA463="국비30%, 시도비35%, 시군구비35%",N463*35%))))))))</f>
        <v>280000</v>
      </c>
      <c r="T463" s="139">
        <f>IF(AA463="기타보조금",N463*100%,N463*0%)</f>
        <v>0</v>
      </c>
      <c r="U463" s="139">
        <f>SUM(Q463:T463)</f>
        <v>560000</v>
      </c>
      <c r="V463" s="139">
        <f>IF(AA463="자부담",N463*100%,N463*0%)</f>
        <v>0</v>
      </c>
      <c r="W463" s="139">
        <f>IF(AA463="후원금",N463*100%,N463*0%)</f>
        <v>0</v>
      </c>
      <c r="X463" s="139">
        <f>IF(AA463="수익사업",N463*100%,N463*0%)</f>
        <v>0</v>
      </c>
      <c r="Y463" s="162">
        <f>SUM(U463:X463)</f>
        <v>560000</v>
      </c>
      <c r="Z463" s="159" t="s">
        <v>82</v>
      </c>
      <c r="AA463" s="178" t="s">
        <v>90</v>
      </c>
      <c r="AB463" s="159" t="s">
        <v>12</v>
      </c>
      <c r="AC463" s="458" t="s">
        <v>664</v>
      </c>
    </row>
    <row r="464" spans="1:29" s="134" customFormat="1" ht="20.100000000000001" customHeight="1" x14ac:dyDescent="0.15">
      <c r="A464" s="465"/>
      <c r="B464" s="465"/>
      <c r="C464" s="465"/>
      <c r="D464" s="14"/>
      <c r="E464" s="14"/>
      <c r="F464" s="14"/>
      <c r="G464" s="120" t="s">
        <v>416</v>
      </c>
      <c r="H464" s="211">
        <v>7000</v>
      </c>
      <c r="I464" s="212" t="s">
        <v>7</v>
      </c>
      <c r="J464" s="215">
        <v>30</v>
      </c>
      <c r="K464" s="203" t="s">
        <v>7</v>
      </c>
      <c r="L464" s="217">
        <v>15</v>
      </c>
      <c r="M464" s="204" t="s">
        <v>4</v>
      </c>
      <c r="N464" s="253">
        <f>SUM(H464*L464*J464)</f>
        <v>3150000</v>
      </c>
      <c r="O464" s="379"/>
      <c r="P464" s="14">
        <f>N464-O464</f>
        <v>3150000</v>
      </c>
      <c r="Q464" s="139">
        <f>IF(AA464="국비100%",N464*100%,IF(AA464="시도비100%",N464*0%,IF(AA464="시군구비100%",N464*0%,IF(AA464="국비30%, 시도비70%",N464*30%,IF(AA464="국비30%, 시도비20%, 시군구비50%",N464*30%,IF(AA464="국비50%, 시도비50%",N464*50%,IF(AA464="시도비50%, 시군구비50%",N464*0%,IF(AA464="국비30%, 시도비35%, 시군구비35%",N464*30%))))))))</f>
        <v>945000</v>
      </c>
      <c r="R464" s="139">
        <f>IF(AA464="국비100%",N464*0%,IF(AA464="시도비100%",N464*100%,IF(AA464="시군구비100%",N464*0%,IF(AA464="국비30%, 시도비70%",N464*70%,IF(AA464="국비30%, 시도비20%, 시군구비50%",N464*20%,IF(AA464="국비50%, 시도비50%",N464*50%,IF(AA464="시도비50%, 시군구비50%",N464*50%,IF(AA464="국비30%, 시도비35%, 시군구비35%",N464*35%))))))))</f>
        <v>630000</v>
      </c>
      <c r="S464" s="139">
        <f>IF(AA464="국비100%",N464*0%,IF(AA464="시도비100%",N464*0%,IF(AA464="시군구비100%",N464*100%,IF(AA464="국비30%, 시도비70%",N464*0%,IF(AA464="국비30%, 시도비20%, 시군구비50%",N464*50%,IF(AA464="국비50%, 시도비50%",N464*0%,IF(AA464="시도비50%, 시군구비50%",N464*50%,IF(AA464="국비30%, 시도비35%, 시군구비35%",N464*35%))))))))</f>
        <v>1575000</v>
      </c>
      <c r="T464" s="139">
        <f>IF(AA464="기타보조금",N464*100%,N464*0%)</f>
        <v>0</v>
      </c>
      <c r="U464" s="139">
        <f>SUM(Q464:T464)</f>
        <v>3150000</v>
      </c>
      <c r="V464" s="139">
        <f>IF(AA464="자부담",N464*100%,N464*0%)</f>
        <v>0</v>
      </c>
      <c r="W464" s="139">
        <f>IF(AA464="후원금",N464*100%,N464*0%)</f>
        <v>0</v>
      </c>
      <c r="X464" s="139">
        <f>IF(AA464="수익사업",N464*100%,N464*0%)</f>
        <v>0</v>
      </c>
      <c r="Y464" s="162">
        <f>SUM(U464:X464)</f>
        <v>3150000</v>
      </c>
      <c r="Z464" s="159" t="s">
        <v>82</v>
      </c>
      <c r="AA464" s="178" t="s">
        <v>90</v>
      </c>
      <c r="AB464" s="159" t="s">
        <v>12</v>
      </c>
      <c r="AC464" s="458" t="s">
        <v>664</v>
      </c>
    </row>
    <row r="465" spans="1:29" s="134" customFormat="1" ht="20.100000000000001" customHeight="1" x14ac:dyDescent="0.15">
      <c r="A465" s="465"/>
      <c r="B465" s="465"/>
      <c r="C465" s="465"/>
      <c r="D465" s="14"/>
      <c r="E465" s="14"/>
      <c r="F465" s="14"/>
      <c r="G465" s="120" t="s">
        <v>601</v>
      </c>
      <c r="H465" s="211">
        <v>8000</v>
      </c>
      <c r="I465" s="212" t="s">
        <v>118</v>
      </c>
      <c r="J465" s="215">
        <v>1</v>
      </c>
      <c r="K465" s="203" t="s">
        <v>7</v>
      </c>
      <c r="L465" s="217">
        <v>10</v>
      </c>
      <c r="M465" s="204" t="s">
        <v>4</v>
      </c>
      <c r="N465" s="253">
        <f>SUM(H465*L465*J465)</f>
        <v>80000</v>
      </c>
      <c r="O465" s="379"/>
      <c r="P465" s="14">
        <f>N465-O465</f>
        <v>80000</v>
      </c>
      <c r="Q465" s="139">
        <f>IF(AA465="국비100%",N465*100%,IF(AA465="시도비100%",N465*0%,IF(AA465="시군구비100%",N465*0%,IF(AA465="국비30%, 시도비70%",N465*30%,IF(AA465="국비30%, 시도비20%, 시군구비50%",N465*30%,IF(AA465="국비50%, 시도비50%",N465*50%,IF(AA465="시도비50%, 시군구비50%",N465*0%,IF(AA465="국비30%, 시도비35%, 시군구비35%",N465*30%))))))))</f>
        <v>24000</v>
      </c>
      <c r="R465" s="139">
        <f>IF(AA465="국비100%",N465*0%,IF(AA465="시도비100%",N465*100%,IF(AA465="시군구비100%",N465*0%,IF(AA465="국비30%, 시도비70%",N465*70%,IF(AA465="국비30%, 시도비20%, 시군구비50%",N465*20%,IF(AA465="국비50%, 시도비50%",N465*50%,IF(AA465="시도비50%, 시군구비50%",N465*50%,IF(AA465="국비30%, 시도비35%, 시군구비35%",N465*35%))))))))</f>
        <v>16000</v>
      </c>
      <c r="S465" s="139">
        <f>IF(AA465="국비100%",N465*0%,IF(AA465="시도비100%",N465*0%,IF(AA465="시군구비100%",N465*100%,IF(AA465="국비30%, 시도비70%",N465*0%,IF(AA465="국비30%, 시도비20%, 시군구비50%",N465*50%,IF(AA465="국비50%, 시도비50%",N465*0%,IF(AA465="시도비50%, 시군구비50%",N465*50%,IF(AA465="국비30%, 시도비35%, 시군구비35%",N465*35%))))))))</f>
        <v>40000</v>
      </c>
      <c r="T465" s="139">
        <f>IF(AA465="기타보조금",N465*100%,N465*0%)</f>
        <v>0</v>
      </c>
      <c r="U465" s="139">
        <f>SUM(Q465:T465)</f>
        <v>80000</v>
      </c>
      <c r="V465" s="139">
        <f>IF(AA465="자부담",N465*100%,N465*0%)</f>
        <v>0</v>
      </c>
      <c r="W465" s="139">
        <f>IF(AA465="후원금",N465*100%,N465*0%)</f>
        <v>0</v>
      </c>
      <c r="X465" s="139">
        <f>IF(AA465="수익사업",N465*100%,N465*0%)</f>
        <v>0</v>
      </c>
      <c r="Y465" s="162">
        <f>SUM(U465:X465)</f>
        <v>80000</v>
      </c>
      <c r="Z465" s="159" t="s">
        <v>82</v>
      </c>
      <c r="AA465" s="178" t="s">
        <v>90</v>
      </c>
      <c r="AB465" s="159" t="s">
        <v>12</v>
      </c>
      <c r="AC465" s="458" t="s">
        <v>664</v>
      </c>
    </row>
    <row r="466" spans="1:29" s="134" customFormat="1" ht="20.100000000000001" customHeight="1" x14ac:dyDescent="0.15">
      <c r="A466" s="465"/>
      <c r="B466" s="465"/>
      <c r="C466" s="465"/>
      <c r="D466" s="14"/>
      <c r="E466" s="14"/>
      <c r="F466" s="14"/>
      <c r="G466" s="120" t="s">
        <v>602</v>
      </c>
      <c r="H466" s="211">
        <v>8000</v>
      </c>
      <c r="I466" s="212" t="s">
        <v>118</v>
      </c>
      <c r="J466" s="215">
        <v>1</v>
      </c>
      <c r="K466" s="203" t="s">
        <v>7</v>
      </c>
      <c r="L466" s="217">
        <v>10</v>
      </c>
      <c r="M466" s="204" t="s">
        <v>4</v>
      </c>
      <c r="N466" s="253">
        <f>SUM(H466*L466*J466)</f>
        <v>80000</v>
      </c>
      <c r="O466" s="379"/>
      <c r="P466" s="14">
        <f>N466-O466</f>
        <v>80000</v>
      </c>
      <c r="Q466" s="139">
        <f>IF(AA466="국비100%",N466*100%,IF(AA466="시도비100%",N466*0%,IF(AA466="시군구비100%",N466*0%,IF(AA466="국비30%, 시도비70%",N466*30%,IF(AA466="국비30%, 시도비20%, 시군구비50%",N466*30%,IF(AA466="국비50%, 시도비50%",N466*50%,IF(AA466="시도비50%, 시군구비50%",N466*0%,IF(AA466="국비30%, 시도비35%, 시군구비35%",N466*30%))))))))</f>
        <v>24000</v>
      </c>
      <c r="R466" s="139">
        <f>IF(AA466="국비100%",N466*0%,IF(AA466="시도비100%",N466*100%,IF(AA466="시군구비100%",N466*0%,IF(AA466="국비30%, 시도비70%",N466*70%,IF(AA466="국비30%, 시도비20%, 시군구비50%",N466*20%,IF(AA466="국비50%, 시도비50%",N466*50%,IF(AA466="시도비50%, 시군구비50%",N466*50%,IF(AA466="국비30%, 시도비35%, 시군구비35%",N466*35%))))))))</f>
        <v>16000</v>
      </c>
      <c r="S466" s="139">
        <f>IF(AA466="국비100%",N466*0%,IF(AA466="시도비100%",N466*0%,IF(AA466="시군구비100%",N466*100%,IF(AA466="국비30%, 시도비70%",N466*0%,IF(AA466="국비30%, 시도비20%, 시군구비50%",N466*50%,IF(AA466="국비50%, 시도비50%",N466*0%,IF(AA466="시도비50%, 시군구비50%",N466*50%,IF(AA466="국비30%, 시도비35%, 시군구비35%",N466*35%))))))))</f>
        <v>40000</v>
      </c>
      <c r="T466" s="139">
        <f>IF(AA466="기타보조금",N466*100%,N466*0%)</f>
        <v>0</v>
      </c>
      <c r="U466" s="139">
        <f>SUM(Q466:T466)</f>
        <v>80000</v>
      </c>
      <c r="V466" s="139">
        <f>IF(AA466="자부담",N466*100%,N466*0%)</f>
        <v>0</v>
      </c>
      <c r="W466" s="139">
        <f>IF(AA466="후원금",N466*100%,N466*0%)</f>
        <v>0</v>
      </c>
      <c r="X466" s="139">
        <f>IF(AA466="수익사업",N466*100%,N466*0%)</f>
        <v>0</v>
      </c>
      <c r="Y466" s="162">
        <f>SUM(U466:X466)</f>
        <v>80000</v>
      </c>
      <c r="Z466" s="159" t="s">
        <v>82</v>
      </c>
      <c r="AA466" s="178" t="s">
        <v>90</v>
      </c>
      <c r="AB466" s="159" t="s">
        <v>12</v>
      </c>
      <c r="AC466" s="458" t="s">
        <v>664</v>
      </c>
    </row>
    <row r="467" spans="1:29" s="134" customFormat="1" ht="20.100000000000001" customHeight="1" x14ac:dyDescent="0.15">
      <c r="A467" s="465"/>
      <c r="B467" s="465"/>
      <c r="C467" s="465"/>
      <c r="D467" s="14"/>
      <c r="E467" s="14"/>
      <c r="F467" s="14"/>
      <c r="G467" s="120" t="s">
        <v>603</v>
      </c>
      <c r="H467" s="211">
        <v>300000</v>
      </c>
      <c r="I467" s="212" t="s">
        <v>118</v>
      </c>
      <c r="J467" s="215">
        <v>1</v>
      </c>
      <c r="K467" s="203"/>
      <c r="L467" s="217"/>
      <c r="M467" s="204" t="s">
        <v>119</v>
      </c>
      <c r="N467" s="253">
        <f>SUM(H467*J467)</f>
        <v>300000</v>
      </c>
      <c r="O467" s="379"/>
      <c r="P467" s="14">
        <f>N467-O467</f>
        <v>300000</v>
      </c>
      <c r="Q467" s="139">
        <f>IF(AA467="국비100%",N467*100%,IF(AA467="시도비100%",N467*0%,IF(AA467="시군구비100%",N467*0%,IF(AA467="국비30%, 시도비70%",N467*30%,IF(AA467="국비30%, 시도비20%, 시군구비50%",N467*30%,IF(AA467="국비50%, 시도비50%",N467*50%,IF(AA467="시도비50%, 시군구비50%",N467*0%,IF(AA467="국비30%, 시도비35%, 시군구비35%",N467*30%))))))))</f>
        <v>90000</v>
      </c>
      <c r="R467" s="139">
        <f>IF(AA467="국비100%",N467*0%,IF(AA467="시도비100%",N467*100%,IF(AA467="시군구비100%",N467*0%,IF(AA467="국비30%, 시도비70%",N467*70%,IF(AA467="국비30%, 시도비20%, 시군구비50%",N467*20%,IF(AA467="국비50%, 시도비50%",N467*50%,IF(AA467="시도비50%, 시군구비50%",N467*50%,IF(AA467="국비30%, 시도비35%, 시군구비35%",N467*35%))))))))</f>
        <v>60000</v>
      </c>
      <c r="S467" s="139">
        <f>IF(AA467="국비100%",N467*0%,IF(AA467="시도비100%",N467*0%,IF(AA467="시군구비100%",N467*100%,IF(AA467="국비30%, 시도비70%",N467*0%,IF(AA467="국비30%, 시도비20%, 시군구비50%",N467*50%,IF(AA467="국비50%, 시도비50%",N467*0%,IF(AA467="시도비50%, 시군구비50%",N467*50%,IF(AA467="국비30%, 시도비35%, 시군구비35%",N467*35%))))))))</f>
        <v>150000</v>
      </c>
      <c r="T467" s="139">
        <f>IF(AA467="기타보조금",N467*100%,N467*0%)</f>
        <v>0</v>
      </c>
      <c r="U467" s="139">
        <f>SUM(Q467:T467)</f>
        <v>300000</v>
      </c>
      <c r="V467" s="139">
        <f>IF(AA467="자부담",N467*100%,N467*0%)</f>
        <v>0</v>
      </c>
      <c r="W467" s="139">
        <f>IF(AA467="후원금",N467*100%,N467*0%)</f>
        <v>0</v>
      </c>
      <c r="X467" s="139">
        <f>IF(AA467="수익사업",N467*100%,N467*0%)</f>
        <v>0</v>
      </c>
      <c r="Y467" s="162">
        <f>SUM(U467:X467)</f>
        <v>300000</v>
      </c>
      <c r="Z467" s="159" t="s">
        <v>82</v>
      </c>
      <c r="AA467" s="178" t="s">
        <v>90</v>
      </c>
      <c r="AB467" s="159" t="s">
        <v>12</v>
      </c>
      <c r="AC467" s="458" t="s">
        <v>664</v>
      </c>
    </row>
    <row r="468" spans="1:29" s="134" customFormat="1" ht="20.100000000000001" customHeight="1" x14ac:dyDescent="0.15">
      <c r="A468" s="465"/>
      <c r="B468" s="465"/>
      <c r="C468" s="465"/>
      <c r="D468" s="14"/>
      <c r="E468" s="14"/>
      <c r="F468" s="14"/>
      <c r="G468" s="214" t="s">
        <v>100</v>
      </c>
      <c r="H468" s="504"/>
      <c r="I468" s="503"/>
      <c r="J468" s="502"/>
      <c r="K468" s="501"/>
      <c r="L468" s="500"/>
      <c r="M468" s="499"/>
      <c r="N468" s="336"/>
      <c r="O468" s="376"/>
      <c r="P468" s="14"/>
      <c r="Q468" s="377"/>
      <c r="R468" s="377"/>
      <c r="S468" s="377"/>
      <c r="T468" s="377"/>
      <c r="U468" s="139"/>
      <c r="V468" s="377"/>
      <c r="W468" s="377"/>
      <c r="X468" s="139"/>
      <c r="Y468" s="101"/>
      <c r="Z468" s="159"/>
      <c r="AA468" s="178"/>
      <c r="AB468" s="178"/>
      <c r="AC468" s="458"/>
    </row>
    <row r="469" spans="1:29" s="134" customFormat="1" ht="20.100000000000001" customHeight="1" x14ac:dyDescent="0.15">
      <c r="A469" s="465"/>
      <c r="B469" s="465"/>
      <c r="C469" s="465"/>
      <c r="D469" s="14"/>
      <c r="E469" s="14"/>
      <c r="F469" s="14"/>
      <c r="G469" s="8" t="s">
        <v>386</v>
      </c>
      <c r="H469" s="743">
        <v>1250000</v>
      </c>
      <c r="I469" s="67" t="s">
        <v>7</v>
      </c>
      <c r="J469" s="27">
        <v>12</v>
      </c>
      <c r="K469" s="129" t="s">
        <v>7</v>
      </c>
      <c r="L469" s="381">
        <v>1</v>
      </c>
      <c r="M469" s="237" t="s">
        <v>4</v>
      </c>
      <c r="N469" s="498">
        <f>SUM(H469*J469*L469)</f>
        <v>15000000</v>
      </c>
      <c r="O469" s="51"/>
      <c r="P469" s="14">
        <f>N469-O469</f>
        <v>15000000</v>
      </c>
      <c r="Q469" s="377"/>
      <c r="R469" s="377"/>
      <c r="S469" s="377"/>
      <c r="T469" s="377"/>
      <c r="U469" s="139">
        <f>SUM(Q469:T469)</f>
        <v>0</v>
      </c>
      <c r="V469" s="377"/>
      <c r="W469" s="377"/>
      <c r="X469" s="139">
        <f>IF(AA469="수익사업",N469*100%,N469*0%)</f>
        <v>15000000</v>
      </c>
      <c r="Y469" s="101">
        <f>SUM(U469:X469)</f>
        <v>15000000</v>
      </c>
      <c r="Z469" s="159" t="s">
        <v>65</v>
      </c>
      <c r="AA469" s="178" t="s">
        <v>25</v>
      </c>
      <c r="AB469" s="178" t="s">
        <v>12</v>
      </c>
      <c r="AC469" s="458" t="s">
        <v>667</v>
      </c>
    </row>
    <row r="470" spans="1:29" s="134" customFormat="1" ht="20.100000000000001" customHeight="1" x14ac:dyDescent="0.15">
      <c r="A470" s="465"/>
      <c r="B470" s="465"/>
      <c r="C470" s="465"/>
      <c r="D470" s="14"/>
      <c r="E470" s="14"/>
      <c r="F470" s="14"/>
      <c r="G470" s="120" t="s">
        <v>120</v>
      </c>
      <c r="H470" s="211"/>
      <c r="I470" s="212"/>
      <c r="J470" s="215"/>
      <c r="K470" s="203"/>
      <c r="L470" s="217"/>
      <c r="M470" s="204"/>
      <c r="N470" s="369"/>
      <c r="O470" s="379"/>
      <c r="P470" s="14"/>
      <c r="Q470" s="139"/>
      <c r="R470" s="139"/>
      <c r="S470" s="139"/>
      <c r="T470" s="139"/>
      <c r="U470" s="139"/>
      <c r="V470" s="139"/>
      <c r="W470" s="139"/>
      <c r="X470" s="139"/>
      <c r="Y470" s="162"/>
      <c r="Z470" s="159"/>
      <c r="AA470" s="178"/>
      <c r="AB470" s="159"/>
      <c r="AC470" s="458"/>
    </row>
    <row r="471" spans="1:29" s="134" customFormat="1" ht="20.100000000000001" customHeight="1" x14ac:dyDescent="0.15">
      <c r="A471" s="465"/>
      <c r="B471" s="465"/>
      <c r="C471" s="465"/>
      <c r="D471" s="14"/>
      <c r="E471" s="14"/>
      <c r="F471" s="14"/>
      <c r="G471" s="120" t="s">
        <v>383</v>
      </c>
      <c r="H471" s="211">
        <v>150000</v>
      </c>
      <c r="I471" s="212" t="s">
        <v>7</v>
      </c>
      <c r="J471" s="215">
        <v>10</v>
      </c>
      <c r="K471" s="203" t="s">
        <v>7</v>
      </c>
      <c r="L471" s="217">
        <v>1</v>
      </c>
      <c r="M471" s="204" t="s">
        <v>4</v>
      </c>
      <c r="N471" s="253">
        <f>SUM(H471*L471*J471)</f>
        <v>1500000</v>
      </c>
      <c r="O471" s="379"/>
      <c r="P471" s="14">
        <f>N471-O471</f>
        <v>1500000</v>
      </c>
      <c r="Q471" s="139">
        <f>IF(AA471="국비100%",N471*100%,IF(AA471="시도비100%",N471*0%,IF(AA471="시군구비100%",N471*0%,IF(AA471="국비30%, 시도비70%",N471*30%,IF(AA471="국비30%, 시도비20%, 시군구비50%",N471*30%,IF(AA471="국비50%, 시도비50%",N471*50%,IF(AA471="시도비50%, 시군구비50%",N471*0%,IF(AA471="국비30%, 시도비35%, 시군구비35%",N471*30%))))))))</f>
        <v>450000</v>
      </c>
      <c r="R471" s="139">
        <f>IF(AA471="국비100%",N471*0%,IF(AA471="시도비100%",N471*100%,IF(AA471="시군구비100%",N471*0%,IF(AA471="국비30%, 시도비70%",N471*70%,IF(AA471="국비30%, 시도비20%, 시군구비50%",N471*20%,IF(AA471="국비50%, 시도비50%",N471*50%,IF(AA471="시도비50%, 시군구비50%",N471*50%,IF(AA471="국비30%, 시도비35%, 시군구비35%",N471*35%))))))))</f>
        <v>300000</v>
      </c>
      <c r="S471" s="139">
        <f>IF(AA471="국비100%",N471*0%,IF(AA471="시도비100%",N471*0%,IF(AA471="시군구비100%",N471*100%,IF(AA471="국비30%, 시도비70%",N471*0%,IF(AA471="국비30%, 시도비20%, 시군구비50%",N471*50%,IF(AA471="국비50%, 시도비50%",N471*0%,IF(AA471="시도비50%, 시군구비50%",N471*50%,IF(AA471="국비30%, 시도비35%, 시군구비35%",N471*35%))))))))</f>
        <v>750000</v>
      </c>
      <c r="T471" s="139">
        <f>IF(AA471="기타보조금",N471*100%,N471*0%)</f>
        <v>0</v>
      </c>
      <c r="U471" s="139">
        <f>SUM(Q471:T471)</f>
        <v>1500000</v>
      </c>
      <c r="V471" s="139">
        <f>IF(AA471="자부담",N471*100%,N471*0%)</f>
        <v>0</v>
      </c>
      <c r="W471" s="139">
        <f>IF(AA471="후원금",N471*100%,N471*0%)</f>
        <v>0</v>
      </c>
      <c r="X471" s="139">
        <f>IF(AA471="수익사업",N471*100%,N471*0%)</f>
        <v>0</v>
      </c>
      <c r="Y471" s="162">
        <f>SUM(U471:X471)</f>
        <v>1500000</v>
      </c>
      <c r="Z471" s="159" t="s">
        <v>82</v>
      </c>
      <c r="AA471" s="178" t="s">
        <v>90</v>
      </c>
      <c r="AB471" s="159" t="s">
        <v>12</v>
      </c>
      <c r="AC471" s="458" t="s">
        <v>664</v>
      </c>
    </row>
    <row r="472" spans="1:29" s="134" customFormat="1" ht="20.100000000000001" customHeight="1" x14ac:dyDescent="0.15">
      <c r="A472" s="465"/>
      <c r="B472" s="465"/>
      <c r="C472" s="465"/>
      <c r="D472" s="14"/>
      <c r="E472" s="14"/>
      <c r="F472" s="14"/>
      <c r="G472" s="120" t="s">
        <v>415</v>
      </c>
      <c r="H472" s="211">
        <v>2000</v>
      </c>
      <c r="I472" s="212" t="s">
        <v>7</v>
      </c>
      <c r="J472" s="215">
        <v>10</v>
      </c>
      <c r="K472" s="203" t="s">
        <v>7</v>
      </c>
      <c r="L472" s="217">
        <v>10</v>
      </c>
      <c r="M472" s="204" t="s">
        <v>4</v>
      </c>
      <c r="N472" s="253">
        <f>SUM(H472*L472*J472)</f>
        <v>200000</v>
      </c>
      <c r="O472" s="466"/>
      <c r="P472" s="14">
        <f>N472-O472</f>
        <v>200000</v>
      </c>
      <c r="Q472" s="139">
        <f>IF(AA472="국비100%",N472*100%,IF(AA472="시도비100%",N472*0%,IF(AA472="시군구비100%",N472*0%,IF(AA472="국비30%, 시도비70%",N472*30%,IF(AA472="국비30%, 시도비20%, 시군구비50%",N472*30%,IF(AA472="국비50%, 시도비50%",N472*50%,IF(AA472="시도비50%, 시군구비50%",N472*0%,IF(AA472="국비30%, 시도비35%, 시군구비35%",N472*30%))))))))</f>
        <v>60000</v>
      </c>
      <c r="R472" s="139">
        <f>IF(AA472="국비100%",N472*0%,IF(AA472="시도비100%",N472*100%,IF(AA472="시군구비100%",N472*0%,IF(AA472="국비30%, 시도비70%",N472*70%,IF(AA472="국비30%, 시도비20%, 시군구비50%",N472*20%,IF(AA472="국비50%, 시도비50%",N472*50%,IF(AA472="시도비50%, 시군구비50%",N472*50%,IF(AA472="국비30%, 시도비35%, 시군구비35%",N472*35%))))))))</f>
        <v>40000</v>
      </c>
      <c r="S472" s="139">
        <f>IF(AA472="국비100%",N472*0%,IF(AA472="시도비100%",N472*0%,IF(AA472="시군구비100%",N472*100%,IF(AA472="국비30%, 시도비70%",N472*0%,IF(AA472="국비30%, 시도비20%, 시군구비50%",N472*50%,IF(AA472="국비50%, 시도비50%",N472*0%,IF(AA472="시도비50%, 시군구비50%",N472*50%,IF(AA472="국비30%, 시도비35%, 시군구비35%",N472*35%))))))))</f>
        <v>100000</v>
      </c>
      <c r="T472" s="139">
        <f>IF(AA472="기타보조금",N472*100%,N472*0%)</f>
        <v>0</v>
      </c>
      <c r="U472" s="139">
        <f>SUM(Q472:T472)</f>
        <v>200000</v>
      </c>
      <c r="V472" s="139">
        <f>IF(AA472="자부담",N472*100%,N472*0%)</f>
        <v>0</v>
      </c>
      <c r="W472" s="139">
        <f>IF(AA472="후원금",N472*100%,N472*0%)</f>
        <v>0</v>
      </c>
      <c r="X472" s="139">
        <f>IF(AA472="수익사업",N472*100%,N472*0%)</f>
        <v>0</v>
      </c>
      <c r="Y472" s="162">
        <f>SUM(U472:X472)</f>
        <v>200000</v>
      </c>
      <c r="Z472" s="159" t="s">
        <v>82</v>
      </c>
      <c r="AA472" s="178" t="s">
        <v>90</v>
      </c>
      <c r="AB472" s="159" t="s">
        <v>12</v>
      </c>
      <c r="AC472" s="458" t="s">
        <v>664</v>
      </c>
    </row>
    <row r="473" spans="1:29" s="134" customFormat="1" ht="20.100000000000001" customHeight="1" x14ac:dyDescent="0.15">
      <c r="A473" s="465"/>
      <c r="B473" s="465"/>
      <c r="C473" s="465"/>
      <c r="D473" s="14"/>
      <c r="E473" s="14"/>
      <c r="F473" s="14"/>
      <c r="G473" s="120" t="s">
        <v>121</v>
      </c>
      <c r="H473" s="211"/>
      <c r="I473" s="212"/>
      <c r="J473" s="215"/>
      <c r="K473" s="203"/>
      <c r="L473" s="217"/>
      <c r="M473" s="204"/>
      <c r="N473" s="369"/>
      <c r="O473" s="379"/>
      <c r="P473" s="14"/>
      <c r="Q473" s="139"/>
      <c r="R473" s="139"/>
      <c r="S473" s="139"/>
      <c r="T473" s="139"/>
      <c r="U473" s="139"/>
      <c r="V473" s="139"/>
      <c r="W473" s="139"/>
      <c r="X473" s="139"/>
      <c r="Y473" s="162"/>
      <c r="Z473" s="159"/>
      <c r="AA473" s="178"/>
      <c r="AB473" s="159"/>
      <c r="AC473" s="458"/>
    </row>
    <row r="474" spans="1:29" s="134" customFormat="1" ht="20.100000000000001" customHeight="1" x14ac:dyDescent="0.15">
      <c r="A474" s="465"/>
      <c r="B474" s="465"/>
      <c r="C474" s="465"/>
      <c r="D474" s="14"/>
      <c r="E474" s="14"/>
      <c r="F474" s="14"/>
      <c r="G474" s="120" t="s">
        <v>383</v>
      </c>
      <c r="H474" s="211">
        <v>200000</v>
      </c>
      <c r="I474" s="212" t="s">
        <v>7</v>
      </c>
      <c r="J474" s="215">
        <v>1</v>
      </c>
      <c r="K474" s="203" t="s">
        <v>7</v>
      </c>
      <c r="L474" s="217">
        <v>1</v>
      </c>
      <c r="M474" s="204" t="s">
        <v>4</v>
      </c>
      <c r="N474" s="253">
        <f>SUM(H474*L474*J474)</f>
        <v>200000</v>
      </c>
      <c r="O474" s="466"/>
      <c r="P474" s="14">
        <f>N474-O474</f>
        <v>200000</v>
      </c>
      <c r="Q474" s="139">
        <f>IF(AA474="국비100%",N474*100%,IF(AA474="시도비100%",N474*0%,IF(AA474="시군구비100%",N474*0%,IF(AA474="국비30%, 시도비70%",N474*30%,IF(AA474="국비30%, 시도비20%, 시군구비50%",N474*30%,IF(AA474="국비50%, 시도비50%",N474*50%,IF(AA474="시도비50%, 시군구비50%",N474*0%,IF(AA474="국비30%, 시도비35%, 시군구비35%",N474*30%))))))))</f>
        <v>60000</v>
      </c>
      <c r="R474" s="139">
        <f>IF(AA474="국비100%",N474*0%,IF(AA474="시도비100%",N474*100%,IF(AA474="시군구비100%",N474*0%,IF(AA474="국비30%, 시도비70%",N474*70%,IF(AA474="국비30%, 시도비20%, 시군구비50%",N474*20%,IF(AA474="국비50%, 시도비50%",N474*50%,IF(AA474="시도비50%, 시군구비50%",N474*50%,IF(AA474="국비30%, 시도비35%, 시군구비35%",N474*35%))))))))</f>
        <v>40000</v>
      </c>
      <c r="S474" s="139">
        <f>IF(AA474="국비100%",N474*0%,IF(AA474="시도비100%",N474*0%,IF(AA474="시군구비100%",N474*100%,IF(AA474="국비30%, 시도비70%",N474*0%,IF(AA474="국비30%, 시도비20%, 시군구비50%",N474*50%,IF(AA474="국비50%, 시도비50%",N474*0%,IF(AA474="시도비50%, 시군구비50%",N474*50%,IF(AA474="국비30%, 시도비35%, 시군구비35%",N474*35%))))))))</f>
        <v>100000</v>
      </c>
      <c r="T474" s="139">
        <f>IF(AA474="기타보조금",N474*100%,N474*0%)</f>
        <v>0</v>
      </c>
      <c r="U474" s="139">
        <f>SUM(Q474:T474)</f>
        <v>200000</v>
      </c>
      <c r="V474" s="139">
        <f>IF(AA474="자부담",N474*100%,N474*0%)</f>
        <v>0</v>
      </c>
      <c r="W474" s="139">
        <f>IF(AA474="후원금",N474*100%,N474*0%)</f>
        <v>0</v>
      </c>
      <c r="X474" s="139">
        <f>IF(AA474="수익사업",N474*100%,N474*0%)</f>
        <v>0</v>
      </c>
      <c r="Y474" s="162">
        <f>SUM(U474:X474)</f>
        <v>200000</v>
      </c>
      <c r="Z474" s="159" t="s">
        <v>82</v>
      </c>
      <c r="AA474" s="178" t="s">
        <v>90</v>
      </c>
      <c r="AB474" s="159" t="s">
        <v>12</v>
      </c>
      <c r="AC474" s="458" t="s">
        <v>664</v>
      </c>
    </row>
    <row r="475" spans="1:29" s="134" customFormat="1" ht="20.100000000000001" customHeight="1" x14ac:dyDescent="0.15">
      <c r="A475" s="465"/>
      <c r="B475" s="465"/>
      <c r="C475" s="465"/>
      <c r="D475" s="14"/>
      <c r="E475" s="14"/>
      <c r="F475" s="14"/>
      <c r="G475" s="120"/>
      <c r="H475" s="211">
        <v>300000</v>
      </c>
      <c r="I475" s="212" t="s">
        <v>7</v>
      </c>
      <c r="J475" s="215">
        <v>1</v>
      </c>
      <c r="K475" s="203" t="s">
        <v>7</v>
      </c>
      <c r="L475" s="217">
        <v>1</v>
      </c>
      <c r="M475" s="204" t="s">
        <v>4</v>
      </c>
      <c r="N475" s="253">
        <f>SUM(H475*L475*J475)</f>
        <v>300000</v>
      </c>
      <c r="O475" s="379"/>
      <c r="P475" s="14">
        <f>N475-O475</f>
        <v>300000</v>
      </c>
      <c r="Q475" s="139">
        <f>IF(AA475="국비100%",N475*100%,IF(AA475="시도비100%",N475*0%,IF(AA475="시군구비100%",N475*0%,IF(AA475="국비30%, 시도비70%",N475*30%,IF(AA475="국비30%, 시도비20%, 시군구비50%",N475*30%,IF(AA475="국비50%, 시도비50%",N475*50%,IF(AA475="시도비50%, 시군구비50%",N475*0%,IF(AA475="국비30%, 시도비35%, 시군구비35%",N475*30%))))))))</f>
        <v>90000</v>
      </c>
      <c r="R475" s="139">
        <f>IF(AA475="국비100%",N475*0%,IF(AA475="시도비100%",N475*100%,IF(AA475="시군구비100%",N475*0%,IF(AA475="국비30%, 시도비70%",N475*70%,IF(AA475="국비30%, 시도비20%, 시군구비50%",N475*20%,IF(AA475="국비50%, 시도비50%",N475*50%,IF(AA475="시도비50%, 시군구비50%",N475*50%,IF(AA475="국비30%, 시도비35%, 시군구비35%",N475*35%))))))))</f>
        <v>60000</v>
      </c>
      <c r="S475" s="139">
        <f>IF(AA475="국비100%",N475*0%,IF(AA475="시도비100%",N475*0%,IF(AA475="시군구비100%",N475*100%,IF(AA475="국비30%, 시도비70%",N475*0%,IF(AA475="국비30%, 시도비20%, 시군구비50%",N475*50%,IF(AA475="국비50%, 시도비50%",N475*0%,IF(AA475="시도비50%, 시군구비50%",N475*50%,IF(AA475="국비30%, 시도비35%, 시군구비35%",N475*35%))))))))</f>
        <v>150000</v>
      </c>
      <c r="T475" s="139">
        <f>IF(AA475="기타보조금",N475*100%,N475*0%)</f>
        <v>0</v>
      </c>
      <c r="U475" s="139">
        <f>SUM(Q475:T475)</f>
        <v>300000</v>
      </c>
      <c r="V475" s="139">
        <f>IF(AA475="자부담",N475*100%,N475*0%)</f>
        <v>0</v>
      </c>
      <c r="W475" s="139">
        <f>IF(AA475="후원금",N475*100%,N475*0%)</f>
        <v>0</v>
      </c>
      <c r="X475" s="139">
        <f>IF(AA475="수익사업",N475*100%,N475*0%)</f>
        <v>0</v>
      </c>
      <c r="Y475" s="162">
        <f>SUM(U475:X475)</f>
        <v>300000</v>
      </c>
      <c r="Z475" s="159" t="s">
        <v>82</v>
      </c>
      <c r="AA475" s="178" t="s">
        <v>90</v>
      </c>
      <c r="AB475" s="159" t="s">
        <v>12</v>
      </c>
      <c r="AC475" s="458" t="s">
        <v>664</v>
      </c>
    </row>
    <row r="476" spans="1:29" s="134" customFormat="1" ht="20.100000000000001" customHeight="1" x14ac:dyDescent="0.15">
      <c r="A476" s="465"/>
      <c r="B476" s="465"/>
      <c r="C476" s="465"/>
      <c r="D476" s="14"/>
      <c r="E476" s="14"/>
      <c r="F476" s="14"/>
      <c r="G476" s="120" t="s">
        <v>415</v>
      </c>
      <c r="H476" s="211">
        <v>3000</v>
      </c>
      <c r="I476" s="212" t="s">
        <v>7</v>
      </c>
      <c r="J476" s="215">
        <v>2</v>
      </c>
      <c r="K476" s="203" t="s">
        <v>7</v>
      </c>
      <c r="L476" s="217">
        <v>15</v>
      </c>
      <c r="M476" s="204" t="s">
        <v>4</v>
      </c>
      <c r="N476" s="253">
        <f>SUM(H476*L476*J476)</f>
        <v>90000</v>
      </c>
      <c r="O476" s="379"/>
      <c r="P476" s="14">
        <f>N476-O476</f>
        <v>90000</v>
      </c>
      <c r="Q476" s="139">
        <f>IF(AA476="국비100%",N476*100%,IF(AA476="시도비100%",N476*0%,IF(AA476="시군구비100%",N476*0%,IF(AA476="국비30%, 시도비70%",N476*30%,IF(AA476="국비30%, 시도비20%, 시군구비50%",N476*30%,IF(AA476="국비50%, 시도비50%",N476*50%,IF(AA476="시도비50%, 시군구비50%",N476*0%,IF(AA476="국비30%, 시도비35%, 시군구비35%",N476*30%))))))))</f>
        <v>27000</v>
      </c>
      <c r="R476" s="139">
        <f>IF(AA476="국비100%",N476*0%,IF(AA476="시도비100%",N476*100%,IF(AA476="시군구비100%",N476*0%,IF(AA476="국비30%, 시도비70%",N476*70%,IF(AA476="국비30%, 시도비20%, 시군구비50%",N476*20%,IF(AA476="국비50%, 시도비50%",N476*50%,IF(AA476="시도비50%, 시군구비50%",N476*50%,IF(AA476="국비30%, 시도비35%, 시군구비35%",N476*35%))))))))</f>
        <v>18000</v>
      </c>
      <c r="S476" s="139">
        <f>IF(AA476="국비100%",N476*0%,IF(AA476="시도비100%",N476*0%,IF(AA476="시군구비100%",N476*100%,IF(AA476="국비30%, 시도비70%",N476*0%,IF(AA476="국비30%, 시도비20%, 시군구비50%",N476*50%,IF(AA476="국비50%, 시도비50%",N476*0%,IF(AA476="시도비50%, 시군구비50%",N476*50%,IF(AA476="국비30%, 시도비35%, 시군구비35%",N476*35%))))))))</f>
        <v>45000</v>
      </c>
      <c r="T476" s="139">
        <f>IF(AA476="기타보조금",N476*100%,N476*0%)</f>
        <v>0</v>
      </c>
      <c r="U476" s="139">
        <f>SUM(Q476:T476)</f>
        <v>90000</v>
      </c>
      <c r="V476" s="139">
        <f>IF(AA476="자부담",N476*100%,N476*0%)</f>
        <v>0</v>
      </c>
      <c r="W476" s="139">
        <f>IF(AA476="후원금",N476*100%,N476*0%)</f>
        <v>0</v>
      </c>
      <c r="X476" s="139">
        <f>IF(AA476="수익사업",N476*100%,N476*0%)</f>
        <v>0</v>
      </c>
      <c r="Y476" s="162">
        <f>SUM(U476:X476)</f>
        <v>90000</v>
      </c>
      <c r="Z476" s="159" t="s">
        <v>82</v>
      </c>
      <c r="AA476" s="178" t="s">
        <v>90</v>
      </c>
      <c r="AB476" s="159" t="s">
        <v>12</v>
      </c>
      <c r="AC476" s="458" t="s">
        <v>664</v>
      </c>
    </row>
    <row r="477" spans="1:29" ht="20.100000000000001" customHeight="1" x14ac:dyDescent="0.15">
      <c r="A477" s="465"/>
      <c r="B477" s="465"/>
      <c r="C477" s="465"/>
      <c r="D477" s="14"/>
      <c r="E477" s="14"/>
      <c r="F477" s="14"/>
      <c r="G477" s="120" t="s">
        <v>122</v>
      </c>
      <c r="H477" s="211"/>
      <c r="I477" s="212"/>
      <c r="J477" s="215"/>
      <c r="K477" s="203"/>
      <c r="L477" s="217"/>
      <c r="M477" s="204"/>
      <c r="N477" s="369"/>
      <c r="O477" s="379"/>
      <c r="P477" s="14"/>
      <c r="Q477" s="139"/>
      <c r="R477" s="139"/>
      <c r="S477" s="139"/>
      <c r="T477" s="139"/>
      <c r="U477" s="139"/>
      <c r="V477" s="139"/>
      <c r="W477" s="139"/>
      <c r="X477" s="139"/>
      <c r="Y477" s="162"/>
      <c r="Z477" s="159"/>
      <c r="AA477" s="178"/>
      <c r="AB477" s="159"/>
      <c r="AC477" s="458"/>
    </row>
    <row r="478" spans="1:29" ht="20.100000000000001" customHeight="1" x14ac:dyDescent="0.15">
      <c r="A478" s="465"/>
      <c r="B478" s="465"/>
      <c r="C478" s="465"/>
      <c r="D478" s="14"/>
      <c r="E478" s="14"/>
      <c r="F478" s="14"/>
      <c r="G478" s="120" t="s">
        <v>386</v>
      </c>
      <c r="H478" s="211">
        <v>250000</v>
      </c>
      <c r="I478" s="212" t="s">
        <v>7</v>
      </c>
      <c r="J478" s="215">
        <v>2</v>
      </c>
      <c r="K478" s="203" t="s">
        <v>7</v>
      </c>
      <c r="L478" s="217">
        <v>1</v>
      </c>
      <c r="M478" s="204" t="s">
        <v>4</v>
      </c>
      <c r="N478" s="253">
        <f>SUM(H478*L478*J478)</f>
        <v>500000</v>
      </c>
      <c r="O478" s="379"/>
      <c r="P478" s="14">
        <f>N478-O478</f>
        <v>500000</v>
      </c>
      <c r="Q478" s="139">
        <f>IF(AA478="국비100%",N478*100%,IF(AA478="시도비100%",N478*0%,IF(AA478="시군구비100%",N478*0%,IF(AA478="국비30%, 시도비70%",N478*30%,IF(AA478="국비30%, 시도비20%, 시군구비50%",N478*30%,IF(AA478="국비50%, 시도비50%",N478*50%,IF(AA478="시도비50%, 시군구비50%",N478*0%,IF(AA478="국비30%, 시도비35%, 시군구비35%",N478*30%))))))))</f>
        <v>150000</v>
      </c>
      <c r="R478" s="139">
        <f>IF(AA478="국비100%",N478*0%,IF(AA478="시도비100%",N478*100%,IF(AA478="시군구비100%",N478*0%,IF(AA478="국비30%, 시도비70%",N478*70%,IF(AA478="국비30%, 시도비20%, 시군구비50%",N478*20%,IF(AA478="국비50%, 시도비50%",N478*50%,IF(AA478="시도비50%, 시군구비50%",N478*50%,IF(AA478="국비30%, 시도비35%, 시군구비35%",N478*35%))))))))</f>
        <v>100000</v>
      </c>
      <c r="S478" s="139">
        <f>IF(AA478="국비100%",N478*0%,IF(AA478="시도비100%",N478*0%,IF(AA478="시군구비100%",N478*100%,IF(AA478="국비30%, 시도비70%",N478*0%,IF(AA478="국비30%, 시도비20%, 시군구비50%",N478*50%,IF(AA478="국비50%, 시도비50%",N478*0%,IF(AA478="시도비50%, 시군구비50%",N478*50%,IF(AA478="국비30%, 시도비35%, 시군구비35%",N478*35%))))))))</f>
        <v>250000</v>
      </c>
      <c r="T478" s="139">
        <f>IF(AA478="기타보조금",N478*100%,N478*0%)</f>
        <v>0</v>
      </c>
      <c r="U478" s="139">
        <f>SUM(Q478:T478)</f>
        <v>500000</v>
      </c>
      <c r="V478" s="139">
        <f>IF(AA478="자부담",N478*100%,N478*0%)</f>
        <v>0</v>
      </c>
      <c r="W478" s="139">
        <f>IF(AA478="후원금",N478*100%,N478*0%)</f>
        <v>0</v>
      </c>
      <c r="X478" s="139">
        <f>IF(AA478="수익사업",N478*100%,N478*0%)</f>
        <v>0</v>
      </c>
      <c r="Y478" s="162">
        <f>SUM(U478:X478)</f>
        <v>500000</v>
      </c>
      <c r="Z478" s="159" t="s">
        <v>82</v>
      </c>
      <c r="AA478" s="178" t="s">
        <v>90</v>
      </c>
      <c r="AB478" s="159" t="s">
        <v>12</v>
      </c>
      <c r="AC478" s="458" t="s">
        <v>664</v>
      </c>
    </row>
    <row r="479" spans="1:29" ht="20.100000000000001" customHeight="1" x14ac:dyDescent="0.15">
      <c r="A479" s="465"/>
      <c r="B479" s="465"/>
      <c r="C479" s="465"/>
      <c r="D479" s="14"/>
      <c r="E479" s="14"/>
      <c r="F479" s="14"/>
      <c r="G479" s="363" t="s">
        <v>415</v>
      </c>
      <c r="H479" s="205">
        <v>2000</v>
      </c>
      <c r="I479" s="354" t="s">
        <v>7</v>
      </c>
      <c r="J479" s="216">
        <v>2</v>
      </c>
      <c r="K479" s="206" t="s">
        <v>7</v>
      </c>
      <c r="L479" s="226">
        <v>20</v>
      </c>
      <c r="M479" s="207" t="s">
        <v>4</v>
      </c>
      <c r="N479" s="374">
        <f>SUM(H479*L479*J479)</f>
        <v>80000</v>
      </c>
      <c r="O479" s="379"/>
      <c r="P479" s="14">
        <f>N479-O479</f>
        <v>80000</v>
      </c>
      <c r="Q479" s="139">
        <f>IF(AA479="국비100%",N479*100%,IF(AA479="시도비100%",N479*0%,IF(AA479="시군구비100%",N479*0%,IF(AA479="국비30%, 시도비70%",N479*30%,IF(AA479="국비30%, 시도비20%, 시군구비50%",N479*30%,IF(AA479="국비50%, 시도비50%",N479*50%,IF(AA479="시도비50%, 시군구비50%",N479*0%,IF(AA479="국비30%, 시도비35%, 시군구비35%",N479*30%))))))))</f>
        <v>24000</v>
      </c>
      <c r="R479" s="139">
        <f>IF(AA479="국비100%",N479*0%,IF(AA479="시도비100%",N479*100%,IF(AA479="시군구비100%",N479*0%,IF(AA479="국비30%, 시도비70%",N479*70%,IF(AA479="국비30%, 시도비20%, 시군구비50%",N479*20%,IF(AA479="국비50%, 시도비50%",N479*50%,IF(AA479="시도비50%, 시군구비50%",N479*50%,IF(AA479="국비30%, 시도비35%, 시군구비35%",N479*35%))))))))</f>
        <v>16000</v>
      </c>
      <c r="S479" s="139">
        <f>IF(AA479="국비100%",N479*0%,IF(AA479="시도비100%",N479*0%,IF(AA479="시군구비100%",N479*100%,IF(AA479="국비30%, 시도비70%",N479*0%,IF(AA479="국비30%, 시도비20%, 시군구비50%",N479*50%,IF(AA479="국비50%, 시도비50%",N479*0%,IF(AA479="시도비50%, 시군구비50%",N479*50%,IF(AA479="국비30%, 시도비35%, 시군구비35%",N479*35%))))))))</f>
        <v>40000</v>
      </c>
      <c r="T479" s="139">
        <f>IF(AA479="기타보조금",N479*100%,N479*0%)</f>
        <v>0</v>
      </c>
      <c r="U479" s="139">
        <f>SUM(Q479:T479)</f>
        <v>80000</v>
      </c>
      <c r="V479" s="139">
        <f>IF(AA479="자부담",N479*100%,N479*0%)</f>
        <v>0</v>
      </c>
      <c r="W479" s="139">
        <f>IF(AA479="후원금",N479*100%,N479*0%)</f>
        <v>0</v>
      </c>
      <c r="X479" s="139">
        <f>IF(AA479="수익사업",N479*100%,N479*0%)</f>
        <v>0</v>
      </c>
      <c r="Y479" s="162">
        <f>SUM(U479:X479)</f>
        <v>80000</v>
      </c>
      <c r="Z479" s="159" t="s">
        <v>82</v>
      </c>
      <c r="AA479" s="178" t="s">
        <v>90</v>
      </c>
      <c r="AB479" s="159" t="s">
        <v>12</v>
      </c>
      <c r="AC479" s="458" t="s">
        <v>664</v>
      </c>
    </row>
    <row r="480" spans="1:29" ht="20.100000000000001" customHeight="1" x14ac:dyDescent="0.15">
      <c r="A480" s="465"/>
      <c r="B480" s="465"/>
      <c r="C480" s="490" t="s">
        <v>552</v>
      </c>
      <c r="D480" s="13">
        <f>SUM(N481:N488)</f>
        <v>1977500</v>
      </c>
      <c r="E480" s="13">
        <v>1503500</v>
      </c>
      <c r="F480" s="13">
        <f>SUM(D480-E480)</f>
        <v>474000</v>
      </c>
      <c r="G480" s="3"/>
      <c r="H480" s="40"/>
      <c r="I480" s="40"/>
      <c r="J480" s="40"/>
      <c r="K480" s="40"/>
      <c r="L480" s="40"/>
      <c r="M480" s="40"/>
      <c r="N480" s="627"/>
      <c r="O480" s="152">
        <f t="shared" ref="O480:Y480" si="172">SUM(O481:O488)</f>
        <v>0</v>
      </c>
      <c r="P480" s="152">
        <f t="shared" si="172"/>
        <v>1977500</v>
      </c>
      <c r="Q480" s="152">
        <f t="shared" si="172"/>
        <v>593250</v>
      </c>
      <c r="R480" s="152">
        <f t="shared" si="172"/>
        <v>395500</v>
      </c>
      <c r="S480" s="152">
        <f t="shared" si="172"/>
        <v>988750</v>
      </c>
      <c r="T480" s="152">
        <f t="shared" si="172"/>
        <v>0</v>
      </c>
      <c r="U480" s="152">
        <f t="shared" si="172"/>
        <v>1977500</v>
      </c>
      <c r="V480" s="152">
        <f t="shared" si="172"/>
        <v>0</v>
      </c>
      <c r="W480" s="152">
        <f t="shared" si="172"/>
        <v>0</v>
      </c>
      <c r="X480" s="152">
        <f t="shared" si="172"/>
        <v>0</v>
      </c>
      <c r="Y480" s="152">
        <f t="shared" si="172"/>
        <v>1977500</v>
      </c>
      <c r="Z480" s="468"/>
      <c r="AA480" s="468"/>
      <c r="AB480" s="468"/>
      <c r="AC480" s="458"/>
    </row>
    <row r="481" spans="1:29" ht="20.100000000000001" customHeight="1" x14ac:dyDescent="0.15">
      <c r="A481" s="325"/>
      <c r="B481" s="325"/>
      <c r="C481" s="326"/>
      <c r="D481" s="13"/>
      <c r="E481" s="13"/>
      <c r="F481" s="13"/>
      <c r="G481" s="758" t="s">
        <v>123</v>
      </c>
      <c r="H481" s="759"/>
      <c r="I481" s="760"/>
      <c r="J481" s="760"/>
      <c r="K481" s="760"/>
      <c r="L481" s="760"/>
      <c r="M481" s="761"/>
      <c r="N481" s="762"/>
      <c r="O481" s="13"/>
      <c r="P481" s="13"/>
      <c r="Q481" s="152"/>
      <c r="R481" s="152"/>
      <c r="S481" s="152"/>
      <c r="T481" s="152"/>
      <c r="U481" s="152"/>
      <c r="V481" s="152"/>
      <c r="W481" s="152"/>
      <c r="X481" s="152"/>
      <c r="Y481" s="83"/>
      <c r="Z481" s="179"/>
      <c r="AA481" s="163"/>
      <c r="AB481" s="163"/>
      <c r="AC481" s="458"/>
    </row>
    <row r="482" spans="1:29" ht="20.100000000000001" customHeight="1" x14ac:dyDescent="0.15">
      <c r="A482" s="467"/>
      <c r="B482" s="467"/>
      <c r="C482" s="467"/>
      <c r="D482" s="17"/>
      <c r="E482" s="17"/>
      <c r="F482" s="17"/>
      <c r="G482" s="220" t="s">
        <v>124</v>
      </c>
      <c r="H482" s="219"/>
      <c r="I482" s="227"/>
      <c r="J482" s="227"/>
      <c r="K482" s="227"/>
      <c r="L482" s="227"/>
      <c r="M482" s="202"/>
      <c r="N482" s="549"/>
      <c r="O482" s="17"/>
      <c r="P482" s="17"/>
      <c r="Q482" s="154"/>
      <c r="R482" s="154"/>
      <c r="S482" s="154"/>
      <c r="T482" s="154"/>
      <c r="U482" s="154"/>
      <c r="V482" s="154"/>
      <c r="W482" s="154"/>
      <c r="X482" s="154"/>
      <c r="Y482" s="131"/>
      <c r="Z482" s="305"/>
      <c r="AA482" s="170"/>
      <c r="AB482" s="170"/>
      <c r="AC482" s="458"/>
    </row>
    <row r="483" spans="1:29" ht="20.100000000000001" customHeight="1" x14ac:dyDescent="0.15">
      <c r="A483" s="465"/>
      <c r="B483" s="465"/>
      <c r="C483" s="465"/>
      <c r="D483" s="14"/>
      <c r="E483" s="14"/>
      <c r="F483" s="14"/>
      <c r="G483" s="214" t="s">
        <v>383</v>
      </c>
      <c r="H483" s="211">
        <v>150000</v>
      </c>
      <c r="I483" s="203" t="s">
        <v>7</v>
      </c>
      <c r="J483" s="215">
        <v>9</v>
      </c>
      <c r="K483" s="203" t="s">
        <v>7</v>
      </c>
      <c r="L483" s="217">
        <v>1</v>
      </c>
      <c r="M483" s="204" t="s">
        <v>4</v>
      </c>
      <c r="N483" s="253">
        <f>SUM(H483*J483*L483)</f>
        <v>1350000</v>
      </c>
      <c r="O483" s="379"/>
      <c r="P483" s="14">
        <f t="shared" ref="P483:P488" si="173">N483-O483</f>
        <v>1350000</v>
      </c>
      <c r="Q483" s="139">
        <f t="shared" ref="Q483:Q488" si="174">IF(AA483="국비100%",N483*100%,IF(AA483="시도비100%",N483*0%,IF(AA483="시군구비100%",N483*0%,IF(AA483="국비30%, 시도비70%",N483*30%,IF(AA483="국비30%, 시도비20%, 시군구비50%",N483*30%,IF(AA483="국비50%, 시도비50%",N483*50%,IF(AA483="시도비50%, 시군구비50%",N483*0%,IF(AA483="국비30%, 시도비35%, 시군구비35%",N483*30%))))))))</f>
        <v>405000</v>
      </c>
      <c r="R483" s="139">
        <f t="shared" ref="R483:R488" si="175">IF(AA483="국비100%",N483*0%,IF(AA483="시도비100%",N483*100%,IF(AA483="시군구비100%",N483*0%,IF(AA483="국비30%, 시도비70%",N483*70%,IF(AA483="국비30%, 시도비20%, 시군구비50%",N483*20%,IF(AA483="국비50%, 시도비50%",N483*50%,IF(AA483="시도비50%, 시군구비50%",N483*50%,IF(AA483="국비30%, 시도비35%, 시군구비35%",N483*35%))))))))</f>
        <v>270000</v>
      </c>
      <c r="S483" s="139">
        <f t="shared" ref="S483:S488" si="176">IF(AA483="국비100%",N483*0%,IF(AA483="시도비100%",N483*0%,IF(AA483="시군구비100%",N483*100%,IF(AA483="국비30%, 시도비70%",N483*0%,IF(AA483="국비30%, 시도비20%, 시군구비50%",N483*50%,IF(AA483="국비50%, 시도비50%",N483*0%,IF(AA483="시도비50%, 시군구비50%",N483*50%,IF(AA483="국비30%, 시도비35%, 시군구비35%",N483*35%))))))))</f>
        <v>675000</v>
      </c>
      <c r="T483" s="139">
        <f t="shared" ref="T483:T488" si="177">IF(AA483="기타보조금",N483*100%,N483*0%)</f>
        <v>0</v>
      </c>
      <c r="U483" s="139">
        <f t="shared" ref="U483:U488" si="178">SUM(Q483:T483)</f>
        <v>1350000</v>
      </c>
      <c r="V483" s="139">
        <f t="shared" ref="V483:V488" si="179">IF(AA483="자부담",N483*100%,N483*0%)</f>
        <v>0</v>
      </c>
      <c r="W483" s="139">
        <f t="shared" ref="W483:W488" si="180">IF(AA483="후원금",N483*100%,N483*0%)</f>
        <v>0</v>
      </c>
      <c r="X483" s="139">
        <f t="shared" ref="X483:X488" si="181">IF(AA483="수익사업",N483*100%,N483*0%)</f>
        <v>0</v>
      </c>
      <c r="Y483" s="162">
        <f t="shared" ref="Y483:Y488" si="182">SUM(U483:X483)</f>
        <v>1350000</v>
      </c>
      <c r="Z483" s="159" t="s">
        <v>82</v>
      </c>
      <c r="AA483" s="178" t="s">
        <v>90</v>
      </c>
      <c r="AB483" s="159" t="s">
        <v>12</v>
      </c>
      <c r="AC483" s="458" t="s">
        <v>664</v>
      </c>
    </row>
    <row r="484" spans="1:29" ht="20.100000000000001" customHeight="1" x14ac:dyDescent="0.15">
      <c r="A484" s="465"/>
      <c r="B484" s="465"/>
      <c r="C484" s="465"/>
      <c r="D484" s="14"/>
      <c r="E484" s="14"/>
      <c r="F484" s="14"/>
      <c r="G484" s="120" t="s">
        <v>579</v>
      </c>
      <c r="H484" s="211">
        <v>6000</v>
      </c>
      <c r="I484" s="203" t="s">
        <v>7</v>
      </c>
      <c r="J484" s="215">
        <v>4</v>
      </c>
      <c r="K484" s="203" t="s">
        <v>7</v>
      </c>
      <c r="L484" s="217">
        <v>6</v>
      </c>
      <c r="M484" s="204" t="s">
        <v>4</v>
      </c>
      <c r="N484" s="253">
        <f>SUM(H484*J484*L484)</f>
        <v>144000</v>
      </c>
      <c r="O484" s="379"/>
      <c r="P484" s="14">
        <f t="shared" si="173"/>
        <v>144000</v>
      </c>
      <c r="Q484" s="139">
        <f t="shared" si="174"/>
        <v>43200</v>
      </c>
      <c r="R484" s="139">
        <f t="shared" si="175"/>
        <v>28800</v>
      </c>
      <c r="S484" s="139">
        <f t="shared" si="176"/>
        <v>72000</v>
      </c>
      <c r="T484" s="139">
        <f t="shared" si="177"/>
        <v>0</v>
      </c>
      <c r="U484" s="139">
        <f t="shared" si="178"/>
        <v>144000</v>
      </c>
      <c r="V484" s="139">
        <f t="shared" si="179"/>
        <v>0</v>
      </c>
      <c r="W484" s="139">
        <f t="shared" si="180"/>
        <v>0</v>
      </c>
      <c r="X484" s="139">
        <f t="shared" si="181"/>
        <v>0</v>
      </c>
      <c r="Y484" s="162">
        <f t="shared" si="182"/>
        <v>144000</v>
      </c>
      <c r="Z484" s="159" t="s">
        <v>82</v>
      </c>
      <c r="AA484" s="178" t="s">
        <v>90</v>
      </c>
      <c r="AB484" s="159" t="s">
        <v>12</v>
      </c>
      <c r="AC484" s="458" t="s">
        <v>664</v>
      </c>
    </row>
    <row r="485" spans="1:29" ht="20.100000000000001" customHeight="1" x14ac:dyDescent="0.15">
      <c r="A485" s="465"/>
      <c r="B485" s="465"/>
      <c r="C485" s="465"/>
      <c r="D485" s="14"/>
      <c r="E485" s="14"/>
      <c r="F485" s="14"/>
      <c r="G485" s="120"/>
      <c r="H485" s="211">
        <v>4000</v>
      </c>
      <c r="I485" s="203" t="s">
        <v>7</v>
      </c>
      <c r="J485" s="215">
        <v>4</v>
      </c>
      <c r="K485" s="203" t="s">
        <v>7</v>
      </c>
      <c r="L485" s="217">
        <v>6</v>
      </c>
      <c r="M485" s="204" t="s">
        <v>4</v>
      </c>
      <c r="N485" s="253">
        <f>SUM(H485*J485*L485)</f>
        <v>96000</v>
      </c>
      <c r="O485" s="379"/>
      <c r="P485" s="14">
        <f t="shared" si="173"/>
        <v>96000</v>
      </c>
      <c r="Q485" s="139">
        <f t="shared" si="174"/>
        <v>28800</v>
      </c>
      <c r="R485" s="139">
        <f t="shared" si="175"/>
        <v>19200</v>
      </c>
      <c r="S485" s="139">
        <f t="shared" si="176"/>
        <v>48000</v>
      </c>
      <c r="T485" s="139">
        <f t="shared" si="177"/>
        <v>0</v>
      </c>
      <c r="U485" s="139">
        <f t="shared" si="178"/>
        <v>96000</v>
      </c>
      <c r="V485" s="139">
        <f t="shared" si="179"/>
        <v>0</v>
      </c>
      <c r="W485" s="139">
        <f t="shared" si="180"/>
        <v>0</v>
      </c>
      <c r="X485" s="139">
        <f t="shared" si="181"/>
        <v>0</v>
      </c>
      <c r="Y485" s="162">
        <f t="shared" si="182"/>
        <v>96000</v>
      </c>
      <c r="Z485" s="159" t="s">
        <v>82</v>
      </c>
      <c r="AA485" s="178" t="s">
        <v>90</v>
      </c>
      <c r="AB485" s="159" t="s">
        <v>12</v>
      </c>
      <c r="AC485" s="458" t="s">
        <v>664</v>
      </c>
    </row>
    <row r="486" spans="1:29" ht="20.100000000000001" customHeight="1" x14ac:dyDescent="0.15">
      <c r="A486" s="465"/>
      <c r="B486" s="465"/>
      <c r="C486" s="465"/>
      <c r="D486" s="14"/>
      <c r="E486" s="14"/>
      <c r="F486" s="14"/>
      <c r="G486" s="120"/>
      <c r="H486" s="211">
        <v>20000</v>
      </c>
      <c r="I486" s="203" t="s">
        <v>7</v>
      </c>
      <c r="J486" s="215">
        <v>1</v>
      </c>
      <c r="K486" s="203" t="s">
        <v>7</v>
      </c>
      <c r="L486" s="217">
        <v>6</v>
      </c>
      <c r="M486" s="204" t="s">
        <v>4</v>
      </c>
      <c r="N486" s="253">
        <f>SUM(H486*J486*L486)</f>
        <v>120000</v>
      </c>
      <c r="O486" s="379"/>
      <c r="P486" s="14">
        <f t="shared" si="173"/>
        <v>120000</v>
      </c>
      <c r="Q486" s="139">
        <f t="shared" si="174"/>
        <v>36000</v>
      </c>
      <c r="R486" s="139">
        <f t="shared" si="175"/>
        <v>24000</v>
      </c>
      <c r="S486" s="139">
        <f t="shared" si="176"/>
        <v>60000</v>
      </c>
      <c r="T486" s="139">
        <f t="shared" si="177"/>
        <v>0</v>
      </c>
      <c r="U486" s="139">
        <f t="shared" si="178"/>
        <v>120000</v>
      </c>
      <c r="V486" s="139">
        <f t="shared" si="179"/>
        <v>0</v>
      </c>
      <c r="W486" s="139">
        <f t="shared" si="180"/>
        <v>0</v>
      </c>
      <c r="X486" s="139">
        <f t="shared" si="181"/>
        <v>0</v>
      </c>
      <c r="Y486" s="162">
        <f t="shared" si="182"/>
        <v>120000</v>
      </c>
      <c r="Z486" s="159" t="s">
        <v>82</v>
      </c>
      <c r="AA486" s="178" t="s">
        <v>90</v>
      </c>
      <c r="AB486" s="159" t="s">
        <v>12</v>
      </c>
      <c r="AC486" s="458" t="s">
        <v>664</v>
      </c>
    </row>
    <row r="487" spans="1:29" ht="20.100000000000001" customHeight="1" x14ac:dyDescent="0.15">
      <c r="A487" s="465"/>
      <c r="B487" s="465"/>
      <c r="C487" s="465"/>
      <c r="D487" s="14"/>
      <c r="E487" s="14"/>
      <c r="F487" s="14"/>
      <c r="G487" s="120" t="s">
        <v>415</v>
      </c>
      <c r="H487" s="211">
        <v>4000</v>
      </c>
      <c r="I487" s="203" t="s">
        <v>7</v>
      </c>
      <c r="J487" s="215">
        <v>5</v>
      </c>
      <c r="K487" s="203" t="s">
        <v>7</v>
      </c>
      <c r="L487" s="217">
        <v>12</v>
      </c>
      <c r="M487" s="204" t="s">
        <v>4</v>
      </c>
      <c r="N487" s="253">
        <f>SUM(H487*J487*L487)</f>
        <v>240000</v>
      </c>
      <c r="O487" s="379"/>
      <c r="P487" s="14">
        <f t="shared" si="173"/>
        <v>240000</v>
      </c>
      <c r="Q487" s="139">
        <f t="shared" si="174"/>
        <v>72000</v>
      </c>
      <c r="R487" s="139">
        <f t="shared" si="175"/>
        <v>48000</v>
      </c>
      <c r="S487" s="139">
        <f t="shared" si="176"/>
        <v>120000</v>
      </c>
      <c r="T487" s="139">
        <f t="shared" si="177"/>
        <v>0</v>
      </c>
      <c r="U487" s="139">
        <f t="shared" si="178"/>
        <v>240000</v>
      </c>
      <c r="V487" s="139">
        <f t="shared" si="179"/>
        <v>0</v>
      </c>
      <c r="W487" s="139">
        <f t="shared" si="180"/>
        <v>0</v>
      </c>
      <c r="X487" s="139">
        <f t="shared" si="181"/>
        <v>0</v>
      </c>
      <c r="Y487" s="162">
        <f t="shared" si="182"/>
        <v>240000</v>
      </c>
      <c r="Z487" s="159" t="s">
        <v>82</v>
      </c>
      <c r="AA487" s="178" t="s">
        <v>90</v>
      </c>
      <c r="AB487" s="159" t="s">
        <v>12</v>
      </c>
      <c r="AC487" s="458" t="s">
        <v>664</v>
      </c>
    </row>
    <row r="488" spans="1:29" ht="20.100000000000001" customHeight="1" x14ac:dyDescent="0.15">
      <c r="A488" s="465"/>
      <c r="B488" s="465"/>
      <c r="C488" s="465"/>
      <c r="D488" s="14"/>
      <c r="E488" s="14"/>
      <c r="F488" s="14"/>
      <c r="G488" s="120" t="s">
        <v>407</v>
      </c>
      <c r="H488" s="211">
        <v>27500</v>
      </c>
      <c r="I488" s="203" t="s">
        <v>7</v>
      </c>
      <c r="J488" s="215">
        <v>1</v>
      </c>
      <c r="K488" s="203"/>
      <c r="L488" s="217"/>
      <c r="M488" s="204" t="s">
        <v>4</v>
      </c>
      <c r="N488" s="253">
        <f>SUM(H488*J488)</f>
        <v>27500</v>
      </c>
      <c r="O488" s="379"/>
      <c r="P488" s="14">
        <f t="shared" si="173"/>
        <v>27500</v>
      </c>
      <c r="Q488" s="139">
        <f t="shared" si="174"/>
        <v>8250</v>
      </c>
      <c r="R488" s="139">
        <f t="shared" si="175"/>
        <v>5500</v>
      </c>
      <c r="S488" s="139">
        <f t="shared" si="176"/>
        <v>13750</v>
      </c>
      <c r="T488" s="139">
        <f t="shared" si="177"/>
        <v>0</v>
      </c>
      <c r="U488" s="139">
        <f t="shared" si="178"/>
        <v>27500</v>
      </c>
      <c r="V488" s="139">
        <f t="shared" si="179"/>
        <v>0</v>
      </c>
      <c r="W488" s="139">
        <f t="shared" si="180"/>
        <v>0</v>
      </c>
      <c r="X488" s="139">
        <f t="shared" si="181"/>
        <v>0</v>
      </c>
      <c r="Y488" s="162">
        <f t="shared" si="182"/>
        <v>27500</v>
      </c>
      <c r="Z488" s="159" t="s">
        <v>82</v>
      </c>
      <c r="AA488" s="178" t="s">
        <v>90</v>
      </c>
      <c r="AB488" s="159" t="s">
        <v>12</v>
      </c>
      <c r="AC488" s="458" t="s">
        <v>664</v>
      </c>
    </row>
    <row r="489" spans="1:29" ht="20.100000000000001" customHeight="1" x14ac:dyDescent="0.15">
      <c r="A489" s="465"/>
      <c r="B489" s="465"/>
      <c r="C489" s="326" t="s">
        <v>551</v>
      </c>
      <c r="D489" s="13">
        <f>SUM(N490:N534)</f>
        <v>18656950</v>
      </c>
      <c r="E489" s="13">
        <v>19808720</v>
      </c>
      <c r="F489" s="13">
        <f>SUM(D489-E489)</f>
        <v>-1151770</v>
      </c>
      <c r="G489" s="3"/>
      <c r="H489" s="40"/>
      <c r="I489" s="40"/>
      <c r="J489" s="40"/>
      <c r="K489" s="40"/>
      <c r="L489" s="40"/>
      <c r="M489" s="40"/>
      <c r="N489" s="627"/>
      <c r="O489" s="152">
        <f t="shared" ref="O489:Y489" si="183">SUM(O490:O534)</f>
        <v>0</v>
      </c>
      <c r="P489" s="152">
        <f t="shared" si="183"/>
        <v>18656950</v>
      </c>
      <c r="Q489" s="152">
        <f t="shared" si="183"/>
        <v>4397085</v>
      </c>
      <c r="R489" s="152">
        <f t="shared" si="183"/>
        <v>7880390</v>
      </c>
      <c r="S489" s="152">
        <f t="shared" si="183"/>
        <v>5879475</v>
      </c>
      <c r="T489" s="152">
        <f t="shared" si="183"/>
        <v>0</v>
      </c>
      <c r="U489" s="152">
        <f t="shared" si="183"/>
        <v>18156950</v>
      </c>
      <c r="V489" s="152">
        <f t="shared" si="183"/>
        <v>500000</v>
      </c>
      <c r="W489" s="152">
        <f t="shared" si="183"/>
        <v>0</v>
      </c>
      <c r="X489" s="152">
        <f t="shared" si="183"/>
        <v>0</v>
      </c>
      <c r="Y489" s="152">
        <f t="shared" si="183"/>
        <v>18656950</v>
      </c>
      <c r="Z489" s="468"/>
      <c r="AA489" s="468"/>
      <c r="AB489" s="468"/>
      <c r="AC489" s="458"/>
    </row>
    <row r="490" spans="1:29" ht="20.100000000000001" customHeight="1" x14ac:dyDescent="0.15">
      <c r="A490" s="465"/>
      <c r="B490" s="465"/>
      <c r="C490" s="465"/>
      <c r="D490" s="14"/>
      <c r="E490" s="14"/>
      <c r="F490" s="14"/>
      <c r="G490" s="120" t="s">
        <v>104</v>
      </c>
      <c r="H490" s="211"/>
      <c r="I490" s="323"/>
      <c r="J490" s="203"/>
      <c r="K490" s="204"/>
      <c r="L490" s="203"/>
      <c r="M490" s="204"/>
      <c r="N490" s="290"/>
      <c r="O490" s="14"/>
      <c r="P490" s="14"/>
      <c r="Q490" s="139"/>
      <c r="R490" s="139"/>
      <c r="S490" s="139"/>
      <c r="T490" s="139"/>
      <c r="U490" s="139"/>
      <c r="V490" s="139"/>
      <c r="W490" s="139"/>
      <c r="X490" s="139"/>
      <c r="Y490" s="101"/>
      <c r="Z490" s="178"/>
      <c r="AA490" s="178"/>
      <c r="AB490" s="305"/>
      <c r="AC490" s="458"/>
    </row>
    <row r="491" spans="1:29" ht="20.100000000000001" customHeight="1" x14ac:dyDescent="0.15">
      <c r="A491" s="465"/>
      <c r="B491" s="465"/>
      <c r="C491" s="465"/>
      <c r="D491" s="14"/>
      <c r="E491" s="14"/>
      <c r="F491" s="14"/>
      <c r="G491" s="120" t="s">
        <v>396</v>
      </c>
      <c r="H491" s="211">
        <v>1000</v>
      </c>
      <c r="I491" s="203" t="s">
        <v>2</v>
      </c>
      <c r="J491" s="215">
        <v>1</v>
      </c>
      <c r="K491" s="203" t="s">
        <v>7</v>
      </c>
      <c r="L491" s="217">
        <v>500</v>
      </c>
      <c r="M491" s="204" t="s">
        <v>4</v>
      </c>
      <c r="N491" s="290">
        <f>SUM(H491*J491*L491)</f>
        <v>500000</v>
      </c>
      <c r="O491" s="139"/>
      <c r="P491" s="139">
        <f>N491-O491</f>
        <v>500000</v>
      </c>
      <c r="Q491" s="139"/>
      <c r="R491" s="139"/>
      <c r="S491" s="139"/>
      <c r="T491" s="139"/>
      <c r="U491" s="139">
        <f>SUM(Q491:T491)</f>
        <v>0</v>
      </c>
      <c r="V491" s="139">
        <f>IF(AA491="자부담",N491*100%,N491*0%)</f>
        <v>500000</v>
      </c>
      <c r="W491" s="139"/>
      <c r="X491" s="139"/>
      <c r="Y491" s="101">
        <f>SUM(U491:X491)</f>
        <v>500000</v>
      </c>
      <c r="Z491" s="178" t="s">
        <v>8</v>
      </c>
      <c r="AA491" s="178" t="s">
        <v>24</v>
      </c>
      <c r="AB491" s="169" t="s">
        <v>12</v>
      </c>
      <c r="AC491" s="458" t="s">
        <v>8</v>
      </c>
    </row>
    <row r="492" spans="1:29" ht="20.100000000000001" customHeight="1" x14ac:dyDescent="0.15">
      <c r="A492" s="465"/>
      <c r="B492" s="465"/>
      <c r="C492" s="465"/>
      <c r="D492" s="14"/>
      <c r="E492" s="14"/>
      <c r="F492" s="14"/>
      <c r="G492" s="120" t="s">
        <v>127</v>
      </c>
      <c r="H492" s="211"/>
      <c r="I492" s="203"/>
      <c r="J492" s="215"/>
      <c r="K492" s="203"/>
      <c r="L492" s="217"/>
      <c r="M492" s="204"/>
      <c r="N492" s="290"/>
      <c r="O492" s="466"/>
      <c r="P492" s="466"/>
      <c r="Q492" s="139"/>
      <c r="R492" s="139"/>
      <c r="S492" s="139"/>
      <c r="T492" s="139"/>
      <c r="U492" s="139"/>
      <c r="V492" s="139"/>
      <c r="W492" s="139"/>
      <c r="X492" s="139"/>
      <c r="Y492" s="162"/>
      <c r="Z492" s="159"/>
      <c r="AA492" s="178"/>
      <c r="AB492" s="159"/>
      <c r="AC492" s="458"/>
    </row>
    <row r="493" spans="1:29" ht="20.100000000000001" customHeight="1" x14ac:dyDescent="0.15">
      <c r="A493" s="465"/>
      <c r="B493" s="465"/>
      <c r="C493" s="465"/>
      <c r="D493" s="14"/>
      <c r="E493" s="14"/>
      <c r="F493" s="14"/>
      <c r="G493" s="120" t="s">
        <v>598</v>
      </c>
      <c r="H493" s="211"/>
      <c r="I493" s="203"/>
      <c r="J493" s="215"/>
      <c r="K493" s="203"/>
      <c r="L493" s="217"/>
      <c r="M493" s="204"/>
      <c r="N493" s="290"/>
      <c r="O493" s="466"/>
      <c r="P493" s="466"/>
      <c r="Q493" s="139"/>
      <c r="R493" s="139"/>
      <c r="S493" s="139"/>
      <c r="T493" s="139"/>
      <c r="U493" s="139"/>
      <c r="V493" s="139"/>
      <c r="W493" s="139"/>
      <c r="X493" s="139"/>
      <c r="Y493" s="162"/>
      <c r="Z493" s="159"/>
      <c r="AA493" s="178"/>
      <c r="AB493" s="159"/>
      <c r="AC493" s="458"/>
    </row>
    <row r="494" spans="1:29" ht="20.100000000000001" customHeight="1" x14ac:dyDescent="0.15">
      <c r="A494" s="465"/>
      <c r="B494" s="465"/>
      <c r="C494" s="465"/>
      <c r="D494" s="14"/>
      <c r="E494" s="14"/>
      <c r="F494" s="14"/>
      <c r="G494" s="120" t="s">
        <v>427</v>
      </c>
      <c r="H494" s="211">
        <v>50000</v>
      </c>
      <c r="I494" s="203" t="s">
        <v>2</v>
      </c>
      <c r="J494" s="209">
        <v>1</v>
      </c>
      <c r="K494" s="203" t="s">
        <v>2</v>
      </c>
      <c r="L494" s="215">
        <v>10</v>
      </c>
      <c r="M494" s="204" t="s">
        <v>4</v>
      </c>
      <c r="N494" s="290">
        <f>SUM(H494*J494*L494)</f>
        <v>500000</v>
      </c>
      <c r="O494" s="466"/>
      <c r="P494" s="14">
        <f t="shared" ref="P494:P499" si="184">N494-O494</f>
        <v>500000</v>
      </c>
      <c r="Q494" s="139">
        <f t="shared" ref="Q494:Q499" si="185">IF(AA494="국비100%",N494*100%,IF(AA494="시도비100%",N494*0%,IF(AA494="시군구비100%",N494*0%,IF(AA494="국비30%, 시도비70%",N494*30%,IF(AA494="국비30%, 시도비20%, 시군구비50%",N494*30%,IF(AA494="국비50%, 시도비50%",N494*50%,IF(AA494="시도비50%, 시군구비50%",N494*0%,IF(AA494="국비30%, 시도비35%, 시군구비35%",N494*30%))))))))</f>
        <v>150000</v>
      </c>
      <c r="R494" s="139">
        <f t="shared" ref="R494:R499" si="186">IF(AA494="국비100%",N494*0%,IF(AA494="시도비100%",N494*100%,IF(AA494="시군구비100%",N494*0%,IF(AA494="국비30%, 시도비70%",N494*70%,IF(AA494="국비30%, 시도비20%, 시군구비50%",N494*20%,IF(AA494="국비50%, 시도비50%",N494*50%,IF(AA494="시도비50%, 시군구비50%",N494*50%,IF(AA494="국비30%, 시도비35%, 시군구비35%",N494*35%))))))))</f>
        <v>100000</v>
      </c>
      <c r="S494" s="139">
        <f t="shared" ref="S494:S499" si="187">IF(AA494="국비100%",N494*0%,IF(AA494="시도비100%",N494*0%,IF(AA494="시군구비100%",N494*100%,IF(AA494="국비30%, 시도비70%",N494*0%,IF(AA494="국비30%, 시도비20%, 시군구비50%",N494*50%,IF(AA494="국비50%, 시도비50%",N494*0%,IF(AA494="시도비50%, 시군구비50%",N494*50%,IF(AA494="국비30%, 시도비35%, 시군구비35%",N494*35%))))))))</f>
        <v>250000</v>
      </c>
      <c r="T494" s="139">
        <f t="shared" ref="T494:T499" si="188">IF(AA494="기타보조금",N494*100%,N494*0%)</f>
        <v>0</v>
      </c>
      <c r="U494" s="139">
        <f t="shared" ref="U494:U499" si="189">SUM(Q494:T494)</f>
        <v>500000</v>
      </c>
      <c r="V494" s="139">
        <f t="shared" ref="V494:V499" si="190">IF(AA494="자부담",N494*100%,N494*0%)</f>
        <v>0</v>
      </c>
      <c r="W494" s="139">
        <f t="shared" ref="W494:W499" si="191">IF(AA494="후원금",N494*100%,N494*0%)</f>
        <v>0</v>
      </c>
      <c r="X494" s="139">
        <f t="shared" ref="X494:X499" si="192">IF(AA494="수익사업",N494*100%,N494*0%)</f>
        <v>0</v>
      </c>
      <c r="Y494" s="162">
        <f t="shared" ref="Y494:Y499" si="193">SUM(U494:X494)</f>
        <v>500000</v>
      </c>
      <c r="Z494" s="159" t="s">
        <v>82</v>
      </c>
      <c r="AA494" s="178" t="s">
        <v>90</v>
      </c>
      <c r="AB494" s="159" t="s">
        <v>12</v>
      </c>
      <c r="AC494" s="458" t="s">
        <v>664</v>
      </c>
    </row>
    <row r="495" spans="1:29" ht="20.100000000000001" customHeight="1" x14ac:dyDescent="0.15">
      <c r="A495" s="465"/>
      <c r="B495" s="465"/>
      <c r="C495" s="465"/>
      <c r="D495" s="14"/>
      <c r="E495" s="14"/>
      <c r="F495" s="14"/>
      <c r="G495" s="120" t="s">
        <v>386</v>
      </c>
      <c r="H495" s="211">
        <v>50000</v>
      </c>
      <c r="I495" s="203" t="s">
        <v>2</v>
      </c>
      <c r="J495" s="215">
        <v>2</v>
      </c>
      <c r="K495" s="204"/>
      <c r="L495" s="203"/>
      <c r="M495" s="204" t="s">
        <v>4</v>
      </c>
      <c r="N495" s="290">
        <f>SUM(H495*J495)</f>
        <v>100000</v>
      </c>
      <c r="O495" s="466"/>
      <c r="P495" s="14">
        <f t="shared" si="184"/>
        <v>100000</v>
      </c>
      <c r="Q495" s="139">
        <f t="shared" si="185"/>
        <v>30000</v>
      </c>
      <c r="R495" s="139">
        <f t="shared" si="186"/>
        <v>20000</v>
      </c>
      <c r="S495" s="139">
        <f t="shared" si="187"/>
        <v>50000</v>
      </c>
      <c r="T495" s="139">
        <f t="shared" si="188"/>
        <v>0</v>
      </c>
      <c r="U495" s="139">
        <f t="shared" si="189"/>
        <v>100000</v>
      </c>
      <c r="V495" s="139">
        <f t="shared" si="190"/>
        <v>0</v>
      </c>
      <c r="W495" s="139">
        <f t="shared" si="191"/>
        <v>0</v>
      </c>
      <c r="X495" s="139">
        <f t="shared" si="192"/>
        <v>0</v>
      </c>
      <c r="Y495" s="162">
        <f t="shared" si="193"/>
        <v>100000</v>
      </c>
      <c r="Z495" s="159" t="s">
        <v>82</v>
      </c>
      <c r="AA495" s="178" t="s">
        <v>90</v>
      </c>
      <c r="AB495" s="159" t="s">
        <v>12</v>
      </c>
      <c r="AC495" s="458" t="s">
        <v>664</v>
      </c>
    </row>
    <row r="496" spans="1:29" ht="20.100000000000001" customHeight="1" x14ac:dyDescent="0.15">
      <c r="A496" s="465"/>
      <c r="B496" s="465"/>
      <c r="C496" s="465"/>
      <c r="D496" s="14"/>
      <c r="E496" s="14"/>
      <c r="F496" s="14"/>
      <c r="G496" s="120" t="s">
        <v>415</v>
      </c>
      <c r="H496" s="211">
        <v>2000</v>
      </c>
      <c r="I496" s="203" t="s">
        <v>2</v>
      </c>
      <c r="J496" s="215">
        <v>6</v>
      </c>
      <c r="K496" s="203" t="s">
        <v>7</v>
      </c>
      <c r="L496" s="217">
        <v>20</v>
      </c>
      <c r="M496" s="204" t="s">
        <v>4</v>
      </c>
      <c r="N496" s="290">
        <f>SUM(H496*J496*L496)</f>
        <v>240000</v>
      </c>
      <c r="O496" s="466"/>
      <c r="P496" s="14">
        <f t="shared" si="184"/>
        <v>240000</v>
      </c>
      <c r="Q496" s="139">
        <f t="shared" si="185"/>
        <v>72000</v>
      </c>
      <c r="R496" s="139">
        <f t="shared" si="186"/>
        <v>48000</v>
      </c>
      <c r="S496" s="139">
        <f t="shared" si="187"/>
        <v>120000</v>
      </c>
      <c r="T496" s="139">
        <f t="shared" si="188"/>
        <v>0</v>
      </c>
      <c r="U496" s="139">
        <f t="shared" si="189"/>
        <v>240000</v>
      </c>
      <c r="V496" s="139">
        <f t="shared" si="190"/>
        <v>0</v>
      </c>
      <c r="W496" s="139">
        <f t="shared" si="191"/>
        <v>0</v>
      </c>
      <c r="X496" s="139">
        <f t="shared" si="192"/>
        <v>0</v>
      </c>
      <c r="Y496" s="162">
        <f t="shared" si="193"/>
        <v>240000</v>
      </c>
      <c r="Z496" s="159" t="s">
        <v>82</v>
      </c>
      <c r="AA496" s="178" t="s">
        <v>90</v>
      </c>
      <c r="AB496" s="159" t="s">
        <v>12</v>
      </c>
      <c r="AC496" s="458" t="s">
        <v>664</v>
      </c>
    </row>
    <row r="497" spans="1:29" ht="20.100000000000001" customHeight="1" x14ac:dyDescent="0.15">
      <c r="A497" s="465"/>
      <c r="B497" s="465"/>
      <c r="C497" s="465"/>
      <c r="D497" s="14"/>
      <c r="E497" s="14"/>
      <c r="F497" s="14"/>
      <c r="G497" s="120" t="s">
        <v>414</v>
      </c>
      <c r="H497" s="211">
        <v>165000</v>
      </c>
      <c r="I497" s="203" t="s">
        <v>2</v>
      </c>
      <c r="J497" s="215">
        <v>2</v>
      </c>
      <c r="K497" s="204"/>
      <c r="L497" s="203"/>
      <c r="M497" s="204" t="s">
        <v>4</v>
      </c>
      <c r="N497" s="290">
        <f>SUM(H497*J497)</f>
        <v>330000</v>
      </c>
      <c r="O497" s="466"/>
      <c r="P497" s="14">
        <f t="shared" si="184"/>
        <v>330000</v>
      </c>
      <c r="Q497" s="139">
        <f t="shared" si="185"/>
        <v>99000</v>
      </c>
      <c r="R497" s="139">
        <f t="shared" si="186"/>
        <v>66000</v>
      </c>
      <c r="S497" s="139">
        <f t="shared" si="187"/>
        <v>165000</v>
      </c>
      <c r="T497" s="139">
        <f t="shared" si="188"/>
        <v>0</v>
      </c>
      <c r="U497" s="139">
        <f t="shared" si="189"/>
        <v>330000</v>
      </c>
      <c r="V497" s="139">
        <f t="shared" si="190"/>
        <v>0</v>
      </c>
      <c r="W497" s="139">
        <f t="shared" si="191"/>
        <v>0</v>
      </c>
      <c r="X497" s="139">
        <f t="shared" si="192"/>
        <v>0</v>
      </c>
      <c r="Y497" s="162">
        <f t="shared" si="193"/>
        <v>330000</v>
      </c>
      <c r="Z497" s="159" t="s">
        <v>82</v>
      </c>
      <c r="AA497" s="178" t="s">
        <v>90</v>
      </c>
      <c r="AB497" s="159" t="s">
        <v>12</v>
      </c>
      <c r="AC497" s="458" t="s">
        <v>664</v>
      </c>
    </row>
    <row r="498" spans="1:29" ht="20.100000000000001" customHeight="1" x14ac:dyDescent="0.15">
      <c r="A498" s="465"/>
      <c r="B498" s="465"/>
      <c r="C498" s="465"/>
      <c r="D498" s="14"/>
      <c r="E498" s="14"/>
      <c r="F498" s="14"/>
      <c r="G498" s="120" t="s">
        <v>595</v>
      </c>
      <c r="H498" s="211">
        <v>8000</v>
      </c>
      <c r="I498" s="203" t="s">
        <v>2</v>
      </c>
      <c r="J498" s="215">
        <v>1</v>
      </c>
      <c r="K498" s="203" t="s">
        <v>7</v>
      </c>
      <c r="L498" s="217">
        <v>45</v>
      </c>
      <c r="M498" s="204" t="s">
        <v>4</v>
      </c>
      <c r="N498" s="290">
        <f>SUM(H498*J498*L498)</f>
        <v>360000</v>
      </c>
      <c r="O498" s="466"/>
      <c r="P498" s="14">
        <f t="shared" si="184"/>
        <v>360000</v>
      </c>
      <c r="Q498" s="139">
        <f t="shared" si="185"/>
        <v>108000</v>
      </c>
      <c r="R498" s="139">
        <f t="shared" si="186"/>
        <v>72000</v>
      </c>
      <c r="S498" s="139">
        <f t="shared" si="187"/>
        <v>180000</v>
      </c>
      <c r="T498" s="139">
        <f t="shared" si="188"/>
        <v>0</v>
      </c>
      <c r="U498" s="139">
        <f t="shared" si="189"/>
        <v>360000</v>
      </c>
      <c r="V498" s="139">
        <f t="shared" si="190"/>
        <v>0</v>
      </c>
      <c r="W498" s="139">
        <f t="shared" si="191"/>
        <v>0</v>
      </c>
      <c r="X498" s="139">
        <f t="shared" si="192"/>
        <v>0</v>
      </c>
      <c r="Y498" s="162">
        <f t="shared" si="193"/>
        <v>360000</v>
      </c>
      <c r="Z498" s="159" t="s">
        <v>82</v>
      </c>
      <c r="AA498" s="178" t="s">
        <v>90</v>
      </c>
      <c r="AB498" s="159" t="s">
        <v>12</v>
      </c>
      <c r="AC498" s="458" t="s">
        <v>664</v>
      </c>
    </row>
    <row r="499" spans="1:29" ht="20.100000000000001" customHeight="1" x14ac:dyDescent="0.15">
      <c r="A499" s="465"/>
      <c r="B499" s="465"/>
      <c r="C499" s="465"/>
      <c r="D499" s="14"/>
      <c r="E499" s="14"/>
      <c r="F499" s="14"/>
      <c r="G499" s="120" t="s">
        <v>604</v>
      </c>
      <c r="H499" s="211">
        <v>26000</v>
      </c>
      <c r="I499" s="203" t="s">
        <v>118</v>
      </c>
      <c r="J499" s="215">
        <v>1</v>
      </c>
      <c r="K499" s="203"/>
      <c r="L499" s="283"/>
      <c r="M499" s="204" t="s">
        <v>119</v>
      </c>
      <c r="N499" s="253">
        <f>SUM(H499*J499)</f>
        <v>26000</v>
      </c>
      <c r="O499" s="466"/>
      <c r="P499" s="14">
        <f t="shared" si="184"/>
        <v>26000</v>
      </c>
      <c r="Q499" s="139">
        <f t="shared" si="185"/>
        <v>7800</v>
      </c>
      <c r="R499" s="139">
        <f t="shared" si="186"/>
        <v>5200</v>
      </c>
      <c r="S499" s="139">
        <f t="shared" si="187"/>
        <v>13000</v>
      </c>
      <c r="T499" s="139">
        <f t="shared" si="188"/>
        <v>0</v>
      </c>
      <c r="U499" s="139">
        <f t="shared" si="189"/>
        <v>26000</v>
      </c>
      <c r="V499" s="139">
        <f t="shared" si="190"/>
        <v>0</v>
      </c>
      <c r="W499" s="139">
        <f t="shared" si="191"/>
        <v>0</v>
      </c>
      <c r="X499" s="139">
        <f t="shared" si="192"/>
        <v>0</v>
      </c>
      <c r="Y499" s="162">
        <f t="shared" si="193"/>
        <v>26000</v>
      </c>
      <c r="Z499" s="159" t="s">
        <v>82</v>
      </c>
      <c r="AA499" s="178" t="s">
        <v>90</v>
      </c>
      <c r="AB499" s="159" t="s">
        <v>12</v>
      </c>
      <c r="AC499" s="458" t="s">
        <v>664</v>
      </c>
    </row>
    <row r="500" spans="1:29" ht="20.100000000000001" customHeight="1" x14ac:dyDescent="0.15">
      <c r="A500" s="465"/>
      <c r="B500" s="465"/>
      <c r="C500" s="465"/>
      <c r="D500" s="14"/>
      <c r="E500" s="14"/>
      <c r="F500" s="14"/>
      <c r="G500" s="120" t="s">
        <v>128</v>
      </c>
      <c r="H500" s="211"/>
      <c r="I500" s="203"/>
      <c r="J500" s="283"/>
      <c r="K500" s="203"/>
      <c r="L500" s="215"/>
      <c r="M500" s="204"/>
      <c r="N500" s="483"/>
      <c r="O500" s="497"/>
      <c r="P500" s="466"/>
      <c r="Q500" s="139"/>
      <c r="R500" s="139"/>
      <c r="S500" s="139"/>
      <c r="T500" s="139"/>
      <c r="U500" s="139"/>
      <c r="V500" s="139"/>
      <c r="W500" s="139"/>
      <c r="X500" s="139"/>
      <c r="Y500" s="162"/>
      <c r="Z500" s="159"/>
      <c r="AA500" s="178"/>
      <c r="AB500" s="159"/>
      <c r="AC500" s="458"/>
    </row>
    <row r="501" spans="1:29" ht="20.100000000000001" customHeight="1" x14ac:dyDescent="0.15">
      <c r="A501" s="465"/>
      <c r="B501" s="465"/>
      <c r="C501" s="465"/>
      <c r="D501" s="14"/>
      <c r="E501" s="14"/>
      <c r="F501" s="14"/>
      <c r="G501" s="120" t="s">
        <v>582</v>
      </c>
      <c r="H501" s="211">
        <v>8000</v>
      </c>
      <c r="I501" s="203" t="s">
        <v>2</v>
      </c>
      <c r="J501" s="215">
        <v>1</v>
      </c>
      <c r="K501" s="203" t="s">
        <v>7</v>
      </c>
      <c r="L501" s="217">
        <v>10</v>
      </c>
      <c r="M501" s="204" t="s">
        <v>3</v>
      </c>
      <c r="N501" s="290">
        <f>SUM(H501*J501*L501)</f>
        <v>80000</v>
      </c>
      <c r="O501" s="466"/>
      <c r="P501" s="466">
        <f>N501-O501</f>
        <v>80000</v>
      </c>
      <c r="Q501" s="139">
        <f>IF(AA501="국비100%",N501*100%,IF(AA501="시도비100%",N501*0%,IF(AA501="시군구비100%",N501*0%,IF(AA501="국비30%, 시도비70%",N501*30%,IF(AA501="국비30%, 시도비20%, 시군구비50%",N501*30%,IF(AA501="국비50%, 시도비50%",N501*50%,IF(AA501="시도비50%, 시군구비50%",N501*0%,IF(AA501="국비30%, 시도비35%, 시군구비35%",N501*30%))))))))</f>
        <v>24000</v>
      </c>
      <c r="R501" s="139">
        <f>IF(AA501="국비100%",N501*0%,IF(AA501="시도비100%",N501*100%,IF(AA501="시군구비100%",N501*0%,IF(AA501="국비30%, 시도비70%",N501*70%,IF(AA501="국비30%, 시도비20%, 시군구비50%",N501*20%,IF(AA501="국비50%, 시도비50%",N501*50%,IF(AA501="시도비50%, 시군구비50%",N501*50%,IF(AA501="국비30%, 시도비35%, 시군구비35%",N501*35%))))))))</f>
        <v>16000</v>
      </c>
      <c r="S501" s="139">
        <f>IF(AA501="국비100%",N501*0%,IF(AA501="시도비100%",N501*0%,IF(AA501="시군구비100%",N501*100%,IF(AA501="국비30%, 시도비70%",N501*0%,IF(AA501="국비30%, 시도비20%, 시군구비50%",N501*50%,IF(AA501="국비50%, 시도비50%",N501*0%,IF(AA501="시도비50%, 시군구비50%",N501*50%,IF(AA501="국비30%, 시도비35%, 시군구비35%",N501*35%))))))))</f>
        <v>40000</v>
      </c>
      <c r="T501" s="139">
        <f>IF(AA501="기타보조금",N501*100%,N501*0%)</f>
        <v>0</v>
      </c>
      <c r="U501" s="139">
        <f>SUM(Q501:T501)</f>
        <v>80000</v>
      </c>
      <c r="V501" s="139">
        <f>IF(AA501="자부담",N501*100%,N501*0%)</f>
        <v>0</v>
      </c>
      <c r="W501" s="139">
        <f>IF(AA501="후원금",N501*100%,N501*0%)</f>
        <v>0</v>
      </c>
      <c r="X501" s="139">
        <f>IF(AA501="수익사업",N501*100%,N501*0%)</f>
        <v>0</v>
      </c>
      <c r="Y501" s="162">
        <f>SUM(U501:X501)</f>
        <v>80000</v>
      </c>
      <c r="Z501" s="159" t="s">
        <v>82</v>
      </c>
      <c r="AA501" s="178" t="s">
        <v>90</v>
      </c>
      <c r="AB501" s="159" t="s">
        <v>12</v>
      </c>
      <c r="AC501" s="458" t="s">
        <v>664</v>
      </c>
    </row>
    <row r="502" spans="1:29" ht="20.100000000000001" customHeight="1" x14ac:dyDescent="0.15">
      <c r="A502" s="465"/>
      <c r="B502" s="465"/>
      <c r="C502" s="465"/>
      <c r="D502" s="14"/>
      <c r="E502" s="14"/>
      <c r="F502" s="14"/>
      <c r="G502" s="120" t="s">
        <v>580</v>
      </c>
      <c r="H502" s="211">
        <v>2500</v>
      </c>
      <c r="I502" s="203" t="s">
        <v>7</v>
      </c>
      <c r="J502" s="215">
        <v>8</v>
      </c>
      <c r="K502" s="203" t="s">
        <v>7</v>
      </c>
      <c r="L502" s="217">
        <v>10</v>
      </c>
      <c r="M502" s="204" t="s">
        <v>4</v>
      </c>
      <c r="N502" s="253">
        <f>SUM(H502*J502*L502)</f>
        <v>200000</v>
      </c>
      <c r="O502" s="379"/>
      <c r="P502" s="14">
        <f>N502-O502</f>
        <v>200000</v>
      </c>
      <c r="Q502" s="139">
        <f>IF(AA502="국비100%",N502*100%,IF(AA502="시도비100%",N502*0%,IF(AA502="시군구비100%",N502*0%,IF(AA502="국비30%, 시도비70%",N502*30%,IF(AA502="국비30%, 시도비20%, 시군구비50%",N502*30%,IF(AA502="국비50%, 시도비50%",N502*50%,IF(AA502="시도비50%, 시군구비50%",N502*0%,IF(AA502="국비30%, 시도비35%, 시군구비35%",N502*30%))))))))</f>
        <v>60000</v>
      </c>
      <c r="R502" s="139">
        <f>IF(AA502="국비100%",N502*0%,IF(AA502="시도비100%",N502*100%,IF(AA502="시군구비100%",N502*0%,IF(AA502="국비30%, 시도비70%",N502*70%,IF(AA502="국비30%, 시도비20%, 시군구비50%",N502*20%,IF(AA502="국비50%, 시도비50%",N502*50%,IF(AA502="시도비50%, 시군구비50%",N502*50%,IF(AA502="국비30%, 시도비35%, 시군구비35%",N502*35%))))))))</f>
        <v>40000</v>
      </c>
      <c r="S502" s="139">
        <f>IF(AA502="국비100%",N502*0%,IF(AA502="시도비100%",N502*0%,IF(AA502="시군구비100%",N502*100%,IF(AA502="국비30%, 시도비70%",N502*0%,IF(AA502="국비30%, 시도비20%, 시군구비50%",N502*50%,IF(AA502="국비50%, 시도비50%",N502*0%,IF(AA502="시도비50%, 시군구비50%",N502*50%,IF(AA502="국비30%, 시도비35%, 시군구비35%",N502*35%))))))))</f>
        <v>100000</v>
      </c>
      <c r="T502" s="139">
        <f>IF(AA502="기타보조금",N502*100%,N502*0%)</f>
        <v>0</v>
      </c>
      <c r="U502" s="139">
        <f>SUM(Q502:T502)</f>
        <v>200000</v>
      </c>
      <c r="V502" s="139">
        <f>IF(AA502="자부담",N502*100%,N502*0%)</f>
        <v>0</v>
      </c>
      <c r="W502" s="139">
        <f>IF(AA502="후원금",N502*100%,N502*0%)</f>
        <v>0</v>
      </c>
      <c r="X502" s="139">
        <f>IF(AA502="수익사업",N502*100%,N502*0%)</f>
        <v>0</v>
      </c>
      <c r="Y502" s="162">
        <f>SUM(U502:X502)</f>
        <v>200000</v>
      </c>
      <c r="Z502" s="159" t="s">
        <v>82</v>
      </c>
      <c r="AA502" s="178" t="s">
        <v>90</v>
      </c>
      <c r="AB502" s="159" t="s">
        <v>12</v>
      </c>
      <c r="AC502" s="458" t="s">
        <v>664</v>
      </c>
    </row>
    <row r="503" spans="1:29" ht="20.100000000000001" customHeight="1" x14ac:dyDescent="0.15">
      <c r="A503" s="465"/>
      <c r="B503" s="465"/>
      <c r="C503" s="465"/>
      <c r="D503" s="14"/>
      <c r="E503" s="14"/>
      <c r="F503" s="14"/>
      <c r="G503" s="120" t="s">
        <v>579</v>
      </c>
      <c r="H503" s="211">
        <v>8200</v>
      </c>
      <c r="I503" s="203" t="s">
        <v>7</v>
      </c>
      <c r="J503" s="215">
        <v>2</v>
      </c>
      <c r="K503" s="203" t="s">
        <v>7</v>
      </c>
      <c r="L503" s="217">
        <v>10</v>
      </c>
      <c r="M503" s="204" t="s">
        <v>4</v>
      </c>
      <c r="N503" s="253">
        <f>SUM(H503*J503*L503)</f>
        <v>164000</v>
      </c>
      <c r="O503" s="379"/>
      <c r="P503" s="14">
        <f>N503-O503</f>
        <v>164000</v>
      </c>
      <c r="Q503" s="139">
        <f>IF(AA503="국비100%",N503*100%,IF(AA503="시도비100%",N503*0%,IF(AA503="시군구비100%",N503*0%,IF(AA503="국비30%, 시도비70%",N503*30%,IF(AA503="국비30%, 시도비20%, 시군구비50%",N503*30%,IF(AA503="국비50%, 시도비50%",N503*50%,IF(AA503="시도비50%, 시군구비50%",N503*0%,IF(AA503="국비30%, 시도비35%, 시군구비35%",N503*30%))))))))</f>
        <v>49200</v>
      </c>
      <c r="R503" s="139">
        <f>IF(AA503="국비100%",N503*0%,IF(AA503="시도비100%",N503*100%,IF(AA503="시군구비100%",N503*0%,IF(AA503="국비30%, 시도비70%",N503*70%,IF(AA503="국비30%, 시도비20%, 시군구비50%",N503*20%,IF(AA503="국비50%, 시도비50%",N503*50%,IF(AA503="시도비50%, 시군구비50%",N503*50%,IF(AA503="국비30%, 시도비35%, 시군구비35%",N503*35%))))))))</f>
        <v>32800</v>
      </c>
      <c r="S503" s="139">
        <f>IF(AA503="국비100%",N503*0%,IF(AA503="시도비100%",N503*0%,IF(AA503="시군구비100%",N503*100%,IF(AA503="국비30%, 시도비70%",N503*0%,IF(AA503="국비30%, 시도비20%, 시군구비50%",N503*50%,IF(AA503="국비50%, 시도비50%",N503*0%,IF(AA503="시도비50%, 시군구비50%",N503*50%,IF(AA503="국비30%, 시도비35%, 시군구비35%",N503*35%))))))))</f>
        <v>82000</v>
      </c>
      <c r="T503" s="139">
        <f>IF(AA503="기타보조금",N503*100%,N503*0%)</f>
        <v>0</v>
      </c>
      <c r="U503" s="139">
        <f>SUM(Q503:T503)</f>
        <v>164000</v>
      </c>
      <c r="V503" s="139">
        <f>IF(AA503="자부담",N503*100%,N503*0%)</f>
        <v>0</v>
      </c>
      <c r="W503" s="139">
        <f>IF(AA503="후원금",N503*100%,N503*0%)</f>
        <v>0</v>
      </c>
      <c r="X503" s="139">
        <f>IF(AA503="수익사업",N503*100%,N503*0%)</f>
        <v>0</v>
      </c>
      <c r="Y503" s="162">
        <f>SUM(U503:X503)</f>
        <v>164000</v>
      </c>
      <c r="Z503" s="159" t="s">
        <v>82</v>
      </c>
      <c r="AA503" s="178" t="s">
        <v>90</v>
      </c>
      <c r="AB503" s="159" t="s">
        <v>12</v>
      </c>
      <c r="AC503" s="458" t="s">
        <v>664</v>
      </c>
    </row>
    <row r="504" spans="1:29" ht="20.100000000000001" customHeight="1" x14ac:dyDescent="0.15">
      <c r="A504" s="465"/>
      <c r="B504" s="465"/>
      <c r="C504" s="465"/>
      <c r="D504" s="14"/>
      <c r="E504" s="14"/>
      <c r="F504" s="14"/>
      <c r="G504" s="120" t="s">
        <v>581</v>
      </c>
      <c r="H504" s="211">
        <v>10000</v>
      </c>
      <c r="I504" s="203" t="s">
        <v>7</v>
      </c>
      <c r="J504" s="215">
        <v>2</v>
      </c>
      <c r="K504" s="203" t="s">
        <v>7</v>
      </c>
      <c r="L504" s="217">
        <v>10</v>
      </c>
      <c r="M504" s="204" t="s">
        <v>4</v>
      </c>
      <c r="N504" s="253">
        <f>SUM(H504*J504*L504)</f>
        <v>200000</v>
      </c>
      <c r="O504" s="379"/>
      <c r="P504" s="14">
        <f>N504-O504</f>
        <v>200000</v>
      </c>
      <c r="Q504" s="139">
        <f>IF(AA504="국비100%",N504*100%,IF(AA504="시도비100%",N504*0%,IF(AA504="시군구비100%",N504*0%,IF(AA504="국비30%, 시도비70%",N504*30%,IF(AA504="국비30%, 시도비20%, 시군구비50%",N504*30%,IF(AA504="국비50%, 시도비50%",N504*50%,IF(AA504="시도비50%, 시군구비50%",N504*0%,IF(AA504="국비30%, 시도비35%, 시군구비35%",N504*30%))))))))</f>
        <v>60000</v>
      </c>
      <c r="R504" s="139">
        <f>IF(AA504="국비100%",N504*0%,IF(AA504="시도비100%",N504*100%,IF(AA504="시군구비100%",N504*0%,IF(AA504="국비30%, 시도비70%",N504*70%,IF(AA504="국비30%, 시도비20%, 시군구비50%",N504*20%,IF(AA504="국비50%, 시도비50%",N504*50%,IF(AA504="시도비50%, 시군구비50%",N504*50%,IF(AA504="국비30%, 시도비35%, 시군구비35%",N504*35%))))))))</f>
        <v>40000</v>
      </c>
      <c r="S504" s="139">
        <f>IF(AA504="국비100%",N504*0%,IF(AA504="시도비100%",N504*0%,IF(AA504="시군구비100%",N504*100%,IF(AA504="국비30%, 시도비70%",N504*0%,IF(AA504="국비30%, 시도비20%, 시군구비50%",N504*50%,IF(AA504="국비50%, 시도비50%",N504*0%,IF(AA504="시도비50%, 시군구비50%",N504*50%,IF(AA504="국비30%, 시도비35%, 시군구비35%",N504*35%))))))))</f>
        <v>100000</v>
      </c>
      <c r="T504" s="139">
        <f>IF(AA504="기타보조금",N504*100%,N504*0%)</f>
        <v>0</v>
      </c>
      <c r="U504" s="139">
        <f>SUM(Q504:T504)</f>
        <v>200000</v>
      </c>
      <c r="V504" s="139">
        <f>IF(AA504="자부담",N504*100%,N504*0%)</f>
        <v>0</v>
      </c>
      <c r="W504" s="139">
        <f>IF(AA504="후원금",N504*100%,N504*0%)</f>
        <v>0</v>
      </c>
      <c r="X504" s="139">
        <f>IF(AA504="수익사업",N504*100%,N504*0%)</f>
        <v>0</v>
      </c>
      <c r="Y504" s="162">
        <f>SUM(U504:X504)</f>
        <v>200000</v>
      </c>
      <c r="Z504" s="159" t="s">
        <v>82</v>
      </c>
      <c r="AA504" s="178" t="s">
        <v>90</v>
      </c>
      <c r="AB504" s="159" t="s">
        <v>12</v>
      </c>
      <c r="AC504" s="458" t="s">
        <v>664</v>
      </c>
    </row>
    <row r="505" spans="1:29" ht="20.100000000000001" customHeight="1" x14ac:dyDescent="0.15">
      <c r="A505" s="465"/>
      <c r="B505" s="465"/>
      <c r="C505" s="465"/>
      <c r="D505" s="14"/>
      <c r="E505" s="14"/>
      <c r="F505" s="14"/>
      <c r="G505" s="120" t="s">
        <v>281</v>
      </c>
      <c r="H505" s="211"/>
      <c r="I505" s="203"/>
      <c r="J505" s="283"/>
      <c r="K505" s="203"/>
      <c r="L505" s="215"/>
      <c r="M505" s="204"/>
      <c r="N505" s="483"/>
      <c r="O505" s="497"/>
      <c r="P505" s="466"/>
      <c r="Q505" s="139"/>
      <c r="R505" s="139"/>
      <c r="S505" s="139"/>
      <c r="T505" s="139"/>
      <c r="U505" s="139"/>
      <c r="V505" s="139"/>
      <c r="W505" s="139"/>
      <c r="X505" s="139"/>
      <c r="Y505" s="162"/>
      <c r="Z505" s="159"/>
      <c r="AA505" s="178"/>
      <c r="AB505" s="159"/>
      <c r="AC505" s="458"/>
    </row>
    <row r="506" spans="1:29" ht="20.100000000000001" customHeight="1" x14ac:dyDescent="0.15">
      <c r="A506" s="465"/>
      <c r="B506" s="465"/>
      <c r="C506" s="465"/>
      <c r="D506" s="14"/>
      <c r="E506" s="14"/>
      <c r="F506" s="14"/>
      <c r="G506" s="120" t="s">
        <v>129</v>
      </c>
      <c r="H506" s="211"/>
      <c r="I506" s="203"/>
      <c r="J506" s="283"/>
      <c r="K506" s="203"/>
      <c r="L506" s="215"/>
      <c r="M506" s="204"/>
      <c r="N506" s="483"/>
      <c r="O506" s="466"/>
      <c r="P506" s="466"/>
      <c r="Q506" s="139"/>
      <c r="R506" s="139"/>
      <c r="S506" s="139"/>
      <c r="T506" s="139"/>
      <c r="U506" s="139"/>
      <c r="V506" s="139"/>
      <c r="W506" s="139"/>
      <c r="X506" s="139"/>
      <c r="Y506" s="162"/>
      <c r="Z506" s="159"/>
      <c r="AA506" s="178"/>
      <c r="AB506" s="159"/>
      <c r="AC506" s="458"/>
    </row>
    <row r="507" spans="1:29" ht="20.100000000000001" customHeight="1" x14ac:dyDescent="0.15">
      <c r="A507" s="465"/>
      <c r="B507" s="465"/>
      <c r="C507" s="465"/>
      <c r="D507" s="14"/>
      <c r="E507" s="14"/>
      <c r="F507" s="14"/>
      <c r="G507" s="214" t="s">
        <v>426</v>
      </c>
      <c r="H507" s="211">
        <v>30000</v>
      </c>
      <c r="I507" s="203" t="s">
        <v>2</v>
      </c>
      <c r="J507" s="215">
        <v>1</v>
      </c>
      <c r="K507" s="203"/>
      <c r="L507" s="217"/>
      <c r="M507" s="204" t="s">
        <v>3</v>
      </c>
      <c r="N507" s="290">
        <f>SUM(H507*J507)</f>
        <v>30000</v>
      </c>
      <c r="O507" s="466"/>
      <c r="P507" s="14">
        <f>N507-O507</f>
        <v>30000</v>
      </c>
      <c r="Q507" s="139">
        <f>IF(AA507="국비100%",N507*100%,IF(AA507="시도비100%",N507*0%,IF(AA507="시군구비100%",N507*0%,IF(AA507="국비30%, 시도비70%",N507*30%,IF(AA507="국비30%, 시도비20%, 시군구비50%",N507*30%,IF(AA507="국비50%, 시도비50%",N507*50%,IF(AA507="시도비50%, 시군구비50%",N507*0%,IF(AA507="국비30%, 시도비35%, 시군구비35%",N507*30%))))))))</f>
        <v>9000</v>
      </c>
      <c r="R507" s="139">
        <f>IF(AA507="국비100%",N507*0%,IF(AA507="시도비100%",N507*100%,IF(AA507="시군구비100%",N507*0%,IF(AA507="국비30%, 시도비70%",N507*70%,IF(AA507="국비30%, 시도비20%, 시군구비50%",N507*20%,IF(AA507="국비50%, 시도비50%",N507*50%,IF(AA507="시도비50%, 시군구비50%",N507*50%,IF(AA507="국비30%, 시도비35%, 시군구비35%",N507*35%))))))))</f>
        <v>6000</v>
      </c>
      <c r="S507" s="139">
        <f>IF(AA507="국비100%",N507*0%,IF(AA507="시도비100%",N507*0%,IF(AA507="시군구비100%",N507*100%,IF(AA507="국비30%, 시도비70%",N507*0%,IF(AA507="국비30%, 시도비20%, 시군구비50%",N507*50%,IF(AA507="국비50%, 시도비50%",N507*0%,IF(AA507="시도비50%, 시군구비50%",N507*50%,IF(AA507="국비30%, 시도비35%, 시군구비35%",N507*35%))))))))</f>
        <v>15000</v>
      </c>
      <c r="T507" s="139">
        <f>IF(AA507="기타보조금",N507*100%,N507*0%)</f>
        <v>0</v>
      </c>
      <c r="U507" s="139">
        <f>SUM(Q507:T507)</f>
        <v>30000</v>
      </c>
      <c r="V507" s="139">
        <f>IF(AA507="자부담",N507*100%,N507*0%)</f>
        <v>0</v>
      </c>
      <c r="W507" s="139">
        <f>IF(AA507="후원금",N507*100%,N507*0%)</f>
        <v>0</v>
      </c>
      <c r="X507" s="139">
        <f>IF(AA507="수익사업",N507*100%,N507*0%)</f>
        <v>0</v>
      </c>
      <c r="Y507" s="162">
        <f>SUM(U507:X507)</f>
        <v>30000</v>
      </c>
      <c r="Z507" s="159" t="s">
        <v>82</v>
      </c>
      <c r="AA507" s="178" t="s">
        <v>90</v>
      </c>
      <c r="AB507" s="159" t="s">
        <v>12</v>
      </c>
      <c r="AC507" s="458" t="s">
        <v>664</v>
      </c>
    </row>
    <row r="508" spans="1:29" ht="20.100000000000001" customHeight="1" x14ac:dyDescent="0.15">
      <c r="A508" s="465"/>
      <c r="B508" s="465"/>
      <c r="C508" s="465"/>
      <c r="D508" s="14"/>
      <c r="E508" s="14"/>
      <c r="F508" s="14"/>
      <c r="G508" s="214" t="s">
        <v>583</v>
      </c>
      <c r="H508" s="211">
        <v>8000</v>
      </c>
      <c r="I508" s="203" t="s">
        <v>2</v>
      </c>
      <c r="J508" s="215">
        <v>1</v>
      </c>
      <c r="K508" s="203" t="s">
        <v>7</v>
      </c>
      <c r="L508" s="217">
        <v>15</v>
      </c>
      <c r="M508" s="204" t="s">
        <v>3</v>
      </c>
      <c r="N508" s="290">
        <f>SUM(H508*J508*L508)</f>
        <v>120000</v>
      </c>
      <c r="O508" s="466"/>
      <c r="P508" s="14">
        <f>N508-O508</f>
        <v>120000</v>
      </c>
      <c r="Q508" s="139">
        <f>IF(AA508="국비100%",N508*100%,IF(AA508="시도비100%",N508*0%,IF(AA508="시군구비100%",N508*0%,IF(AA508="국비30%, 시도비70%",N508*30%,IF(AA508="국비30%, 시도비20%, 시군구비50%",N508*30%,IF(AA508="국비50%, 시도비50%",N508*50%,IF(AA508="시도비50%, 시군구비50%",N508*0%,IF(AA508="국비30%, 시도비35%, 시군구비35%",N508*30%))))))))</f>
        <v>36000</v>
      </c>
      <c r="R508" s="139">
        <f>IF(AA508="국비100%",N508*0%,IF(AA508="시도비100%",N508*100%,IF(AA508="시군구비100%",N508*0%,IF(AA508="국비30%, 시도비70%",N508*70%,IF(AA508="국비30%, 시도비20%, 시군구비50%",N508*20%,IF(AA508="국비50%, 시도비50%",N508*50%,IF(AA508="시도비50%, 시군구비50%",N508*50%,IF(AA508="국비30%, 시도비35%, 시군구비35%",N508*35%))))))))</f>
        <v>24000</v>
      </c>
      <c r="S508" s="139">
        <f>IF(AA508="국비100%",N508*0%,IF(AA508="시도비100%",N508*0%,IF(AA508="시군구비100%",N508*100%,IF(AA508="국비30%, 시도비70%",N508*0%,IF(AA508="국비30%, 시도비20%, 시군구비50%",N508*50%,IF(AA508="국비50%, 시도비50%",N508*0%,IF(AA508="시도비50%, 시군구비50%",N508*50%,IF(AA508="국비30%, 시도비35%, 시군구비35%",N508*35%))))))))</f>
        <v>60000</v>
      </c>
      <c r="T508" s="139">
        <f>IF(AA508="기타보조금",N508*100%,N508*0%)</f>
        <v>0</v>
      </c>
      <c r="U508" s="139">
        <f>SUM(Q508:T508)</f>
        <v>120000</v>
      </c>
      <c r="V508" s="139">
        <f>IF(AA508="자부담",N508*100%,N508*0%)</f>
        <v>0</v>
      </c>
      <c r="W508" s="139">
        <f>IF(AA508="후원금",N508*100%,N508*0%)</f>
        <v>0</v>
      </c>
      <c r="X508" s="139">
        <f>IF(AA508="수익사업",N508*100%,N508*0%)</f>
        <v>0</v>
      </c>
      <c r="Y508" s="162">
        <f>SUM(U508:X508)</f>
        <v>120000</v>
      </c>
      <c r="Z508" s="159" t="s">
        <v>82</v>
      </c>
      <c r="AA508" s="178" t="s">
        <v>90</v>
      </c>
      <c r="AB508" s="159" t="s">
        <v>12</v>
      </c>
      <c r="AC508" s="458" t="s">
        <v>664</v>
      </c>
    </row>
    <row r="509" spans="1:29" ht="20.100000000000001" customHeight="1" x14ac:dyDescent="0.15">
      <c r="A509" s="465"/>
      <c r="B509" s="465"/>
      <c r="C509" s="465"/>
      <c r="D509" s="14"/>
      <c r="E509" s="14"/>
      <c r="F509" s="14"/>
      <c r="G509" s="214" t="s">
        <v>584</v>
      </c>
      <c r="H509" s="211">
        <v>2000</v>
      </c>
      <c r="I509" s="203" t="s">
        <v>2</v>
      </c>
      <c r="J509" s="215">
        <v>2</v>
      </c>
      <c r="K509" s="203" t="s">
        <v>7</v>
      </c>
      <c r="L509" s="217">
        <v>20</v>
      </c>
      <c r="M509" s="204" t="s">
        <v>3</v>
      </c>
      <c r="N509" s="290">
        <f>SUM(H509*J509*L509)</f>
        <v>80000</v>
      </c>
      <c r="O509" s="466"/>
      <c r="P509" s="14">
        <f>N509-O509</f>
        <v>80000</v>
      </c>
      <c r="Q509" s="139">
        <f>IF(AA509="국비100%",N509*100%,IF(AA509="시도비100%",N509*0%,IF(AA509="시군구비100%",N509*0%,IF(AA509="국비30%, 시도비70%",N509*30%,IF(AA509="국비30%, 시도비20%, 시군구비50%",N509*30%,IF(AA509="국비50%, 시도비50%",N509*50%,IF(AA509="시도비50%, 시군구비50%",N509*0%,IF(AA509="국비30%, 시도비35%, 시군구비35%",N509*30%))))))))</f>
        <v>24000</v>
      </c>
      <c r="R509" s="139">
        <f>IF(AA509="국비100%",N509*0%,IF(AA509="시도비100%",N509*100%,IF(AA509="시군구비100%",N509*0%,IF(AA509="국비30%, 시도비70%",N509*70%,IF(AA509="국비30%, 시도비20%, 시군구비50%",N509*20%,IF(AA509="국비50%, 시도비50%",N509*50%,IF(AA509="시도비50%, 시군구비50%",N509*50%,IF(AA509="국비30%, 시도비35%, 시군구비35%",N509*35%))))))))</f>
        <v>16000</v>
      </c>
      <c r="S509" s="139">
        <f>IF(AA509="국비100%",N509*0%,IF(AA509="시도비100%",N509*0%,IF(AA509="시군구비100%",N509*100%,IF(AA509="국비30%, 시도비70%",N509*0%,IF(AA509="국비30%, 시도비20%, 시군구비50%",N509*50%,IF(AA509="국비50%, 시도비50%",N509*0%,IF(AA509="시도비50%, 시군구비50%",N509*50%,IF(AA509="국비30%, 시도비35%, 시군구비35%",N509*35%))))))))</f>
        <v>40000</v>
      </c>
      <c r="T509" s="139">
        <f>IF(AA509="기타보조금",N509*100%,N509*0%)</f>
        <v>0</v>
      </c>
      <c r="U509" s="139">
        <f>SUM(Q509:T509)</f>
        <v>80000</v>
      </c>
      <c r="V509" s="139">
        <f>IF(AA509="자부담",N509*100%,N509*0%)</f>
        <v>0</v>
      </c>
      <c r="W509" s="139">
        <f>IF(AA509="후원금",N509*100%,N509*0%)</f>
        <v>0</v>
      </c>
      <c r="X509" s="139">
        <f>IF(AA509="수익사업",N509*100%,N509*0%)</f>
        <v>0</v>
      </c>
      <c r="Y509" s="162">
        <f>SUM(U509:X509)</f>
        <v>80000</v>
      </c>
      <c r="Z509" s="159" t="s">
        <v>82</v>
      </c>
      <c r="AA509" s="178" t="s">
        <v>90</v>
      </c>
      <c r="AB509" s="159" t="s">
        <v>12</v>
      </c>
      <c r="AC509" s="458" t="s">
        <v>664</v>
      </c>
    </row>
    <row r="510" spans="1:29" ht="20.100000000000001" customHeight="1" x14ac:dyDescent="0.15">
      <c r="A510" s="465"/>
      <c r="B510" s="465"/>
      <c r="C510" s="465"/>
      <c r="D510" s="14"/>
      <c r="E510" s="14"/>
      <c r="F510" s="14"/>
      <c r="G510" s="120" t="s">
        <v>97</v>
      </c>
      <c r="H510" s="211"/>
      <c r="I510" s="323"/>
      <c r="J510" s="203"/>
      <c r="K510" s="204"/>
      <c r="L510" s="203"/>
      <c r="M510" s="204"/>
      <c r="N510" s="290"/>
      <c r="O510" s="466"/>
      <c r="P510" s="14"/>
      <c r="Q510" s="139"/>
      <c r="R510" s="139"/>
      <c r="S510" s="139"/>
      <c r="T510" s="139"/>
      <c r="U510" s="139"/>
      <c r="V510" s="139"/>
      <c r="W510" s="139"/>
      <c r="X510" s="139"/>
      <c r="Y510" s="162"/>
      <c r="Z510" s="159"/>
      <c r="AA510" s="178"/>
      <c r="AB510" s="159"/>
      <c r="AC510" s="458"/>
    </row>
    <row r="511" spans="1:29" s="134" customFormat="1" ht="20.100000000000001" customHeight="1" x14ac:dyDescent="0.15">
      <c r="A511" s="465"/>
      <c r="B511" s="465"/>
      <c r="C511" s="465"/>
      <c r="D511" s="14"/>
      <c r="E511" s="14"/>
      <c r="F511" s="14"/>
      <c r="G511" s="120" t="s">
        <v>98</v>
      </c>
      <c r="H511" s="211"/>
      <c r="I511" s="323"/>
      <c r="J511" s="203"/>
      <c r="K511" s="204"/>
      <c r="L511" s="203"/>
      <c r="M511" s="204"/>
      <c r="N511" s="290"/>
      <c r="O511" s="466"/>
      <c r="P511" s="14"/>
      <c r="Q511" s="139"/>
      <c r="R511" s="139"/>
      <c r="S511" s="139"/>
      <c r="T511" s="139"/>
      <c r="U511" s="139"/>
      <c r="V511" s="139"/>
      <c r="W511" s="139"/>
      <c r="X511" s="139"/>
      <c r="Y511" s="162"/>
      <c r="Z511" s="159"/>
      <c r="AA511" s="178"/>
      <c r="AB511" s="159"/>
      <c r="AC511" s="458"/>
    </row>
    <row r="512" spans="1:29" s="134" customFormat="1" ht="20.100000000000001" customHeight="1" x14ac:dyDescent="0.15">
      <c r="A512" s="465"/>
      <c r="B512" s="465"/>
      <c r="C512" s="465"/>
      <c r="D512" s="14"/>
      <c r="E512" s="14"/>
      <c r="F512" s="14"/>
      <c r="G512" s="214" t="s">
        <v>417</v>
      </c>
      <c r="H512" s="211">
        <v>300000</v>
      </c>
      <c r="I512" s="212" t="s">
        <v>7</v>
      </c>
      <c r="J512" s="215">
        <v>6</v>
      </c>
      <c r="K512" s="212"/>
      <c r="L512" s="209"/>
      <c r="M512" s="204" t="s">
        <v>4</v>
      </c>
      <c r="N512" s="290">
        <f t="shared" ref="N512:N518" si="194">SUM(H512*J512)</f>
        <v>1800000</v>
      </c>
      <c r="O512" s="379"/>
      <c r="P512" s="14">
        <f t="shared" ref="P512:P518" si="195">N512-O512</f>
        <v>1800000</v>
      </c>
      <c r="Q512" s="139">
        <f t="shared" ref="Q512:Q518" si="196">IF(AA512="국비100%",N512*100%,IF(AA512="시도비100%",N512*0%,IF(AA512="시군구비100%",N512*0%,IF(AA512="국비30%, 시도비70%",N512*30%,IF(AA512="국비30%, 시도비20%, 시군구비50%",N512*30%,IF(AA512="국비50%, 시도비50%",N512*50%,IF(AA512="시도비50%, 시군구비50%",N512*0%,IF(AA512="국비30%, 시도비35%, 시군구비35%",N512*30%))))))))</f>
        <v>540000</v>
      </c>
      <c r="R512" s="139">
        <f t="shared" ref="R512:R518" si="197">IF(AA512="국비100%",N512*0%,IF(AA512="시도비100%",N512*100%,IF(AA512="시군구비100%",N512*0%,IF(AA512="국비30%, 시도비70%",N512*70%,IF(AA512="국비30%, 시도비20%, 시군구비50%",N512*20%,IF(AA512="국비50%, 시도비50%",N512*50%,IF(AA512="시도비50%, 시군구비50%",N512*50%,IF(AA512="국비30%, 시도비35%, 시군구비35%",N512*35%))))))))</f>
        <v>360000</v>
      </c>
      <c r="S512" s="139">
        <f t="shared" ref="S512:S518" si="198">IF(AA512="국비100%",N512*0%,IF(AA512="시도비100%",N512*0%,IF(AA512="시군구비100%",N512*100%,IF(AA512="국비30%, 시도비70%",N512*0%,IF(AA512="국비30%, 시도비20%, 시군구비50%",N512*50%,IF(AA512="국비50%, 시도비50%",N512*0%,IF(AA512="시도비50%, 시군구비50%",N512*50%,IF(AA512="국비30%, 시도비35%, 시군구비35%",N512*35%))))))))</f>
        <v>900000</v>
      </c>
      <c r="T512" s="139">
        <f t="shared" ref="T512:T518" si="199">IF(AA512="기타보조금",N512*100%,N512*0%)</f>
        <v>0</v>
      </c>
      <c r="U512" s="139">
        <f t="shared" ref="U512:U518" si="200">SUM(Q512:T512)</f>
        <v>1800000</v>
      </c>
      <c r="V512" s="139">
        <f t="shared" ref="V512:V518" si="201">IF(AA512="자부담",N512*100%,N512*0%)</f>
        <v>0</v>
      </c>
      <c r="W512" s="139">
        <f t="shared" ref="W512:W518" si="202">IF(AA512="후원금",N512*100%,N512*0%)</f>
        <v>0</v>
      </c>
      <c r="X512" s="139">
        <f t="shared" ref="X512:X518" si="203">IF(AA512="수익사업",N512*100%,N512*0%)</f>
        <v>0</v>
      </c>
      <c r="Y512" s="162">
        <f t="shared" ref="Y512:Y518" si="204">SUM(U512:X512)</f>
        <v>1800000</v>
      </c>
      <c r="Z512" s="159" t="s">
        <v>82</v>
      </c>
      <c r="AA512" s="178" t="s">
        <v>90</v>
      </c>
      <c r="AB512" s="159" t="s">
        <v>12</v>
      </c>
      <c r="AC512" s="458" t="s">
        <v>664</v>
      </c>
    </row>
    <row r="513" spans="1:29" s="134" customFormat="1" ht="20.100000000000001" customHeight="1" x14ac:dyDescent="0.15">
      <c r="A513" s="325"/>
      <c r="B513" s="325"/>
      <c r="C513" s="325"/>
      <c r="D513" s="15"/>
      <c r="E513" s="15"/>
      <c r="F513" s="15"/>
      <c r="G513" s="353" t="s">
        <v>418</v>
      </c>
      <c r="H513" s="205">
        <v>100000</v>
      </c>
      <c r="I513" s="354" t="s">
        <v>7</v>
      </c>
      <c r="J513" s="216">
        <v>1</v>
      </c>
      <c r="K513" s="354"/>
      <c r="L513" s="763"/>
      <c r="M513" s="207" t="s">
        <v>4</v>
      </c>
      <c r="N513" s="291">
        <f t="shared" si="194"/>
        <v>100000</v>
      </c>
      <c r="O513" s="547"/>
      <c r="P513" s="15">
        <f t="shared" si="195"/>
        <v>100000</v>
      </c>
      <c r="Q513" s="148">
        <f t="shared" si="196"/>
        <v>30000</v>
      </c>
      <c r="R513" s="148">
        <f t="shared" si="197"/>
        <v>20000</v>
      </c>
      <c r="S513" s="148">
        <f t="shared" si="198"/>
        <v>50000</v>
      </c>
      <c r="T513" s="148">
        <f t="shared" si="199"/>
        <v>0</v>
      </c>
      <c r="U513" s="148">
        <f t="shared" si="200"/>
        <v>100000</v>
      </c>
      <c r="V513" s="148">
        <f t="shared" si="201"/>
        <v>0</v>
      </c>
      <c r="W513" s="148">
        <f t="shared" si="202"/>
        <v>0</v>
      </c>
      <c r="X513" s="148">
        <f t="shared" si="203"/>
        <v>0</v>
      </c>
      <c r="Y513" s="223">
        <f t="shared" si="204"/>
        <v>100000</v>
      </c>
      <c r="Z513" s="171" t="s">
        <v>82</v>
      </c>
      <c r="AA513" s="314" t="s">
        <v>90</v>
      </c>
      <c r="AB513" s="171" t="s">
        <v>12</v>
      </c>
      <c r="AC513" s="458" t="s">
        <v>664</v>
      </c>
    </row>
    <row r="514" spans="1:29" s="134" customFormat="1" ht="20.100000000000001" customHeight="1" x14ac:dyDescent="0.15">
      <c r="A514" s="467"/>
      <c r="B514" s="467"/>
      <c r="C514" s="467"/>
      <c r="D514" s="17"/>
      <c r="E514" s="17"/>
      <c r="F514" s="17"/>
      <c r="G514" s="220" t="s">
        <v>419</v>
      </c>
      <c r="H514" s="219">
        <v>500000</v>
      </c>
      <c r="I514" s="213" t="s">
        <v>7</v>
      </c>
      <c r="J514" s="221">
        <v>1</v>
      </c>
      <c r="K514" s="213"/>
      <c r="L514" s="551"/>
      <c r="M514" s="202" t="s">
        <v>4</v>
      </c>
      <c r="N514" s="489">
        <f t="shared" si="194"/>
        <v>500000</v>
      </c>
      <c r="O514" s="550"/>
      <c r="P514" s="17">
        <f t="shared" si="195"/>
        <v>500000</v>
      </c>
      <c r="Q514" s="154">
        <f t="shared" si="196"/>
        <v>150000</v>
      </c>
      <c r="R514" s="154">
        <f t="shared" si="197"/>
        <v>100000</v>
      </c>
      <c r="S514" s="154">
        <f t="shared" si="198"/>
        <v>250000</v>
      </c>
      <c r="T514" s="154">
        <f t="shared" si="199"/>
        <v>0</v>
      </c>
      <c r="U514" s="154">
        <f t="shared" si="200"/>
        <v>500000</v>
      </c>
      <c r="V514" s="154">
        <f t="shared" si="201"/>
        <v>0</v>
      </c>
      <c r="W514" s="154">
        <f t="shared" si="202"/>
        <v>0</v>
      </c>
      <c r="X514" s="154">
        <f t="shared" si="203"/>
        <v>0</v>
      </c>
      <c r="Y514" s="225">
        <f t="shared" si="204"/>
        <v>500000</v>
      </c>
      <c r="Z514" s="170" t="s">
        <v>82</v>
      </c>
      <c r="AA514" s="305" t="s">
        <v>90</v>
      </c>
      <c r="AB514" s="170" t="s">
        <v>12</v>
      </c>
      <c r="AC514" s="458" t="s">
        <v>664</v>
      </c>
    </row>
    <row r="515" spans="1:29" s="134" customFormat="1" ht="20.100000000000001" customHeight="1" x14ac:dyDescent="0.15">
      <c r="A515" s="465"/>
      <c r="B515" s="465"/>
      <c r="C515" s="465"/>
      <c r="D515" s="14"/>
      <c r="E515" s="14"/>
      <c r="F515" s="14"/>
      <c r="G515" s="214" t="s">
        <v>420</v>
      </c>
      <c r="H515" s="211">
        <v>660000</v>
      </c>
      <c r="I515" s="212" t="s">
        <v>7</v>
      </c>
      <c r="J515" s="215">
        <v>1</v>
      </c>
      <c r="K515" s="208"/>
      <c r="L515" s="203"/>
      <c r="M515" s="204" t="s">
        <v>4</v>
      </c>
      <c r="N515" s="290">
        <f t="shared" si="194"/>
        <v>660000</v>
      </c>
      <c r="O515" s="379"/>
      <c r="P515" s="14">
        <f t="shared" si="195"/>
        <v>660000</v>
      </c>
      <c r="Q515" s="139">
        <f t="shared" si="196"/>
        <v>198000</v>
      </c>
      <c r="R515" s="139">
        <f t="shared" si="197"/>
        <v>132000</v>
      </c>
      <c r="S515" s="139">
        <f t="shared" si="198"/>
        <v>330000</v>
      </c>
      <c r="T515" s="139">
        <f t="shared" si="199"/>
        <v>0</v>
      </c>
      <c r="U515" s="139">
        <f t="shared" si="200"/>
        <v>660000</v>
      </c>
      <c r="V515" s="139">
        <f t="shared" si="201"/>
        <v>0</v>
      </c>
      <c r="W515" s="139">
        <f t="shared" si="202"/>
        <v>0</v>
      </c>
      <c r="X515" s="139">
        <f t="shared" si="203"/>
        <v>0</v>
      </c>
      <c r="Y515" s="162">
        <f t="shared" si="204"/>
        <v>660000</v>
      </c>
      <c r="Z515" s="159" t="s">
        <v>82</v>
      </c>
      <c r="AA515" s="178" t="s">
        <v>90</v>
      </c>
      <c r="AB515" s="159" t="s">
        <v>12</v>
      </c>
      <c r="AC515" s="458" t="s">
        <v>664</v>
      </c>
    </row>
    <row r="516" spans="1:29" s="134" customFormat="1" ht="20.100000000000001" customHeight="1" x14ac:dyDescent="0.15">
      <c r="A516" s="465"/>
      <c r="B516" s="465"/>
      <c r="C516" s="465"/>
      <c r="D516" s="14"/>
      <c r="E516" s="14"/>
      <c r="F516" s="14"/>
      <c r="G516" s="214" t="s">
        <v>421</v>
      </c>
      <c r="H516" s="211">
        <v>100000</v>
      </c>
      <c r="I516" s="212" t="s">
        <v>7</v>
      </c>
      <c r="J516" s="215">
        <v>1</v>
      </c>
      <c r="K516" s="212"/>
      <c r="L516" s="209"/>
      <c r="M516" s="204" t="s">
        <v>4</v>
      </c>
      <c r="N516" s="290">
        <f t="shared" si="194"/>
        <v>100000</v>
      </c>
      <c r="O516" s="379"/>
      <c r="P516" s="14">
        <f t="shared" si="195"/>
        <v>100000</v>
      </c>
      <c r="Q516" s="139">
        <f t="shared" si="196"/>
        <v>30000</v>
      </c>
      <c r="R516" s="139">
        <f t="shared" si="197"/>
        <v>20000</v>
      </c>
      <c r="S516" s="139">
        <f t="shared" si="198"/>
        <v>50000</v>
      </c>
      <c r="T516" s="139">
        <f t="shared" si="199"/>
        <v>0</v>
      </c>
      <c r="U516" s="139">
        <f t="shared" si="200"/>
        <v>100000</v>
      </c>
      <c r="V516" s="139">
        <f t="shared" si="201"/>
        <v>0</v>
      </c>
      <c r="W516" s="139">
        <f t="shared" si="202"/>
        <v>0</v>
      </c>
      <c r="X516" s="139">
        <f t="shared" si="203"/>
        <v>0</v>
      </c>
      <c r="Y516" s="162">
        <f t="shared" si="204"/>
        <v>100000</v>
      </c>
      <c r="Z516" s="159" t="s">
        <v>82</v>
      </c>
      <c r="AA516" s="178" t="s">
        <v>90</v>
      </c>
      <c r="AB516" s="159" t="s">
        <v>12</v>
      </c>
      <c r="AC516" s="458" t="s">
        <v>664</v>
      </c>
    </row>
    <row r="517" spans="1:29" s="134" customFormat="1" ht="20.100000000000001" customHeight="1" x14ac:dyDescent="0.15">
      <c r="A517" s="465"/>
      <c r="B517" s="465"/>
      <c r="C517" s="465"/>
      <c r="D517" s="14"/>
      <c r="E517" s="14"/>
      <c r="F517" s="14"/>
      <c r="G517" s="214" t="s">
        <v>422</v>
      </c>
      <c r="H517" s="211">
        <v>2668950</v>
      </c>
      <c r="I517" s="212" t="s">
        <v>7</v>
      </c>
      <c r="J517" s="215">
        <v>1</v>
      </c>
      <c r="K517" s="212"/>
      <c r="L517" s="209"/>
      <c r="M517" s="204" t="s">
        <v>4</v>
      </c>
      <c r="N517" s="290">
        <f t="shared" si="194"/>
        <v>2668950</v>
      </c>
      <c r="O517" s="379"/>
      <c r="P517" s="14">
        <f t="shared" si="195"/>
        <v>2668950</v>
      </c>
      <c r="Q517" s="139">
        <f t="shared" si="196"/>
        <v>800685</v>
      </c>
      <c r="R517" s="139">
        <f t="shared" si="197"/>
        <v>533790</v>
      </c>
      <c r="S517" s="139">
        <f t="shared" si="198"/>
        <v>1334475</v>
      </c>
      <c r="T517" s="139">
        <f t="shared" si="199"/>
        <v>0</v>
      </c>
      <c r="U517" s="139">
        <f t="shared" si="200"/>
        <v>2668950</v>
      </c>
      <c r="V517" s="139">
        <f t="shared" si="201"/>
        <v>0</v>
      </c>
      <c r="W517" s="139">
        <f t="shared" si="202"/>
        <v>0</v>
      </c>
      <c r="X517" s="139">
        <f t="shared" si="203"/>
        <v>0</v>
      </c>
      <c r="Y517" s="162">
        <f t="shared" si="204"/>
        <v>2668950</v>
      </c>
      <c r="Z517" s="159" t="s">
        <v>82</v>
      </c>
      <c r="AA517" s="178" t="s">
        <v>90</v>
      </c>
      <c r="AB517" s="159" t="s">
        <v>12</v>
      </c>
      <c r="AC517" s="458" t="s">
        <v>664</v>
      </c>
    </row>
    <row r="518" spans="1:29" ht="20.100000000000001" customHeight="1" x14ac:dyDescent="0.15">
      <c r="A518" s="465"/>
      <c r="B518" s="465"/>
      <c r="C518" s="465"/>
      <c r="D518" s="14"/>
      <c r="E518" s="14"/>
      <c r="F518" s="14"/>
      <c r="G518" s="214" t="s">
        <v>423</v>
      </c>
      <c r="H518" s="211">
        <v>3500000</v>
      </c>
      <c r="I518" s="212" t="s">
        <v>7</v>
      </c>
      <c r="J518" s="215">
        <v>1</v>
      </c>
      <c r="K518" s="208"/>
      <c r="L518" s="203"/>
      <c r="M518" s="204" t="s">
        <v>4</v>
      </c>
      <c r="N518" s="290">
        <f t="shared" si="194"/>
        <v>3500000</v>
      </c>
      <c r="O518" s="379"/>
      <c r="P518" s="14">
        <f t="shared" si="195"/>
        <v>3500000</v>
      </c>
      <c r="Q518" s="139">
        <f t="shared" si="196"/>
        <v>0</v>
      </c>
      <c r="R518" s="139">
        <f t="shared" si="197"/>
        <v>1750000</v>
      </c>
      <c r="S518" s="139">
        <f t="shared" si="198"/>
        <v>1750000</v>
      </c>
      <c r="T518" s="139">
        <f t="shared" si="199"/>
        <v>0</v>
      </c>
      <c r="U518" s="139">
        <f t="shared" si="200"/>
        <v>3500000</v>
      </c>
      <c r="V518" s="139">
        <f t="shared" si="201"/>
        <v>0</v>
      </c>
      <c r="W518" s="139">
        <f t="shared" si="202"/>
        <v>0</v>
      </c>
      <c r="X518" s="139">
        <f t="shared" si="203"/>
        <v>0</v>
      </c>
      <c r="Y518" s="162">
        <f t="shared" si="204"/>
        <v>3500000</v>
      </c>
      <c r="Z518" s="159" t="s">
        <v>62</v>
      </c>
      <c r="AA518" s="178" t="s">
        <v>44</v>
      </c>
      <c r="AB518" s="159" t="s">
        <v>12</v>
      </c>
      <c r="AC518" s="458" t="s">
        <v>664</v>
      </c>
    </row>
    <row r="519" spans="1:29" ht="20.100000000000001" customHeight="1" x14ac:dyDescent="0.15">
      <c r="A519" s="465"/>
      <c r="B519" s="465"/>
      <c r="C519" s="465"/>
      <c r="D519" s="14"/>
      <c r="E519" s="14"/>
      <c r="F519" s="14"/>
      <c r="G519" s="120" t="s">
        <v>335</v>
      </c>
      <c r="H519" s="211"/>
      <c r="I519" s="203"/>
      <c r="J519" s="215"/>
      <c r="K519" s="203"/>
      <c r="L519" s="209"/>
      <c r="M519" s="204"/>
      <c r="N519" s="290"/>
      <c r="O519" s="497"/>
      <c r="P519" s="466"/>
      <c r="Q519" s="139"/>
      <c r="R519" s="139"/>
      <c r="S519" s="139"/>
      <c r="T519" s="139"/>
      <c r="U519" s="139"/>
      <c r="V519" s="139"/>
      <c r="W519" s="139"/>
      <c r="X519" s="139"/>
      <c r="Y519" s="162"/>
      <c r="Z519" s="178"/>
      <c r="AA519" s="159"/>
      <c r="AB519" s="159"/>
      <c r="AC519" s="458"/>
    </row>
    <row r="520" spans="1:29" ht="20.100000000000001" customHeight="1" x14ac:dyDescent="0.15">
      <c r="A520" s="465"/>
      <c r="B520" s="465"/>
      <c r="C520" s="465"/>
      <c r="D520" s="14"/>
      <c r="E520" s="14"/>
      <c r="F520" s="14"/>
      <c r="G520" s="120" t="s">
        <v>336</v>
      </c>
      <c r="H520" s="211"/>
      <c r="I520" s="203"/>
      <c r="J520" s="283"/>
      <c r="K520" s="203"/>
      <c r="L520" s="215"/>
      <c r="M520" s="204"/>
      <c r="N520" s="301"/>
      <c r="O520" s="466"/>
      <c r="P520" s="466"/>
      <c r="Q520" s="139"/>
      <c r="R520" s="139"/>
      <c r="S520" s="139"/>
      <c r="T520" s="139"/>
      <c r="U520" s="139"/>
      <c r="V520" s="139"/>
      <c r="W520" s="139"/>
      <c r="X520" s="139"/>
      <c r="Y520" s="162"/>
      <c r="Z520" s="178"/>
      <c r="AA520" s="159"/>
      <c r="AB520" s="159"/>
      <c r="AC520" s="458"/>
    </row>
    <row r="521" spans="1:29" ht="20.100000000000001" customHeight="1" x14ac:dyDescent="0.15">
      <c r="A521" s="465"/>
      <c r="B521" s="465"/>
      <c r="C521" s="465"/>
      <c r="D521" s="14"/>
      <c r="E521" s="14"/>
      <c r="F521" s="14"/>
      <c r="G521" s="120" t="s">
        <v>427</v>
      </c>
      <c r="H521" s="211">
        <v>50000</v>
      </c>
      <c r="I521" s="203" t="s">
        <v>2</v>
      </c>
      <c r="J521" s="215">
        <v>12</v>
      </c>
      <c r="K521" s="203" t="s">
        <v>2</v>
      </c>
      <c r="L521" s="209">
        <v>3</v>
      </c>
      <c r="M521" s="204" t="s">
        <v>3</v>
      </c>
      <c r="N521" s="290">
        <f>SUM(H521*J521*L521)</f>
        <v>1800000</v>
      </c>
      <c r="O521" s="466"/>
      <c r="P521" s="466">
        <f>N521-O521</f>
        <v>1800000</v>
      </c>
      <c r="Q521" s="139">
        <f>IF(AA521="국비100%",N521*100%,IF(AA521="시도비100%",N521*0%,IF(AA521="시군구비100%",N521*0%,IF(AA521="국비30%, 시도비70%",N521*30%,IF(AA521="국비30%, 시도비20%, 시군구비50%",N521*30%,IF(AA521="국비50%, 시도비50%",N521*50%,IF(AA521="시도비50%, 시군구비50%",N521*0%,IF(AA521="국비30%, 시도비35%, 시군구비35%",N521*30%))))))))</f>
        <v>540000</v>
      </c>
      <c r="R521" s="139">
        <f>IF(AA521="국비100%",N521*0%,IF(AA521="시도비100%",N521*100%,IF(AA521="시군구비100%",N521*0%,IF(AA521="국비30%, 시도비70%",N521*70%,IF(AA521="국비30%, 시도비20%, 시군구비50%",N521*20%,IF(AA521="국비50%, 시도비50%",N521*50%,IF(AA521="시도비50%, 시군구비50%",N521*50%,IF(AA521="국비30%, 시도비35%, 시군구비35%",N521*35%))))))))</f>
        <v>1260000</v>
      </c>
      <c r="S521" s="139">
        <f>IF(AA521="국비100%",N521*0%,IF(AA521="시도비100%",N521*0%,IF(AA521="시군구비100%",N521*100%,IF(AA521="국비30%, 시도비70%",N521*0%,IF(AA521="국비30%, 시도비20%, 시군구비50%",N521*50%,IF(AA521="국비50%, 시도비50%",N521*0%,IF(AA521="시도비50%, 시군구비50%",N521*50%,IF(AA521="국비30%, 시도비35%, 시군구비35%",N521*35%))))))))</f>
        <v>0</v>
      </c>
      <c r="T521" s="139">
        <f>IF(AA521="기타보조금",N521*100%,N521*0%)</f>
        <v>0</v>
      </c>
      <c r="U521" s="139">
        <f>SUM(Q521:T521)</f>
        <v>1800000</v>
      </c>
      <c r="V521" s="139">
        <f>IF(AA521="자부담",N521*100%,N521*0%)</f>
        <v>0</v>
      </c>
      <c r="W521" s="139">
        <f>IF(AA521="후원금",N521*100%,N521*0%)</f>
        <v>0</v>
      </c>
      <c r="X521" s="139">
        <f>IF(AA521="수익사업",N521*100%,N521*0%)</f>
        <v>0</v>
      </c>
      <c r="Y521" s="162">
        <f>SUM(U521:X521)</f>
        <v>1800000</v>
      </c>
      <c r="Z521" s="178" t="s">
        <v>105</v>
      </c>
      <c r="AA521" s="159" t="s">
        <v>49</v>
      </c>
      <c r="AB521" s="159" t="s">
        <v>12</v>
      </c>
      <c r="AC521" s="458" t="s">
        <v>665</v>
      </c>
    </row>
    <row r="522" spans="1:29" ht="20.100000000000001" customHeight="1" x14ac:dyDescent="0.15">
      <c r="A522" s="465"/>
      <c r="B522" s="465"/>
      <c r="C522" s="465"/>
      <c r="D522" s="14"/>
      <c r="E522" s="14"/>
      <c r="F522" s="14"/>
      <c r="G522" s="120" t="s">
        <v>386</v>
      </c>
      <c r="H522" s="211">
        <v>50000</v>
      </c>
      <c r="I522" s="203" t="s">
        <v>2</v>
      </c>
      <c r="J522" s="215">
        <v>24</v>
      </c>
      <c r="K522" s="203" t="s">
        <v>2</v>
      </c>
      <c r="L522" s="209">
        <v>3</v>
      </c>
      <c r="M522" s="204" t="s">
        <v>3</v>
      </c>
      <c r="N522" s="290">
        <f>SUM(H522*J522*L522)</f>
        <v>3600000</v>
      </c>
      <c r="O522" s="466"/>
      <c r="P522" s="466">
        <f>N522-O522</f>
        <v>3600000</v>
      </c>
      <c r="Q522" s="139">
        <f>IF(AA522="국비100%",N522*100%,IF(AA522="시도비100%",N522*0%,IF(AA522="시군구비100%",N522*0%,IF(AA522="국비30%, 시도비70%",N522*30%,IF(AA522="국비30%, 시도비20%, 시군구비50%",N522*30%,IF(AA522="국비50%, 시도비50%",N522*50%,IF(AA522="시도비50%, 시군구비50%",N522*0%,IF(AA522="국비30%, 시도비35%, 시군구비35%",N522*30%))))))))</f>
        <v>1080000</v>
      </c>
      <c r="R522" s="139">
        <f>IF(AA522="국비100%",N522*0%,IF(AA522="시도비100%",N522*100%,IF(AA522="시군구비100%",N522*0%,IF(AA522="국비30%, 시도비70%",N522*70%,IF(AA522="국비30%, 시도비20%, 시군구비50%",N522*20%,IF(AA522="국비50%, 시도비50%",N522*50%,IF(AA522="시도비50%, 시군구비50%",N522*50%,IF(AA522="국비30%, 시도비35%, 시군구비35%",N522*35%))))))))</f>
        <v>2520000</v>
      </c>
      <c r="S522" s="139">
        <f>IF(AA522="국비100%",N522*0%,IF(AA522="시도비100%",N522*0%,IF(AA522="시군구비100%",N522*100%,IF(AA522="국비30%, 시도비70%",N522*0%,IF(AA522="국비30%, 시도비20%, 시군구비50%",N522*50%,IF(AA522="국비50%, 시도비50%",N522*0%,IF(AA522="시도비50%, 시군구비50%",N522*50%,IF(AA522="국비30%, 시도비35%, 시군구비35%",N522*35%))))))))</f>
        <v>0</v>
      </c>
      <c r="T522" s="139">
        <f>IF(AA522="기타보조금",N522*100%,N522*0%)</f>
        <v>0</v>
      </c>
      <c r="U522" s="139">
        <f>SUM(Q522:T522)</f>
        <v>3600000</v>
      </c>
      <c r="V522" s="139">
        <f>IF(AA522="자부담",N522*100%,N522*0%)</f>
        <v>0</v>
      </c>
      <c r="W522" s="139">
        <f>IF(AA522="후원금",N522*100%,N522*0%)</f>
        <v>0</v>
      </c>
      <c r="X522" s="139">
        <f>IF(AA522="수익사업",N522*100%,N522*0%)</f>
        <v>0</v>
      </c>
      <c r="Y522" s="162">
        <f>SUM(U522:X522)</f>
        <v>3600000</v>
      </c>
      <c r="Z522" s="178" t="s">
        <v>105</v>
      </c>
      <c r="AA522" s="159" t="s">
        <v>49</v>
      </c>
      <c r="AB522" s="159" t="s">
        <v>12</v>
      </c>
      <c r="AC522" s="458" t="s">
        <v>665</v>
      </c>
    </row>
    <row r="523" spans="1:29" ht="20.100000000000001" customHeight="1" x14ac:dyDescent="0.15">
      <c r="A523" s="465"/>
      <c r="B523" s="465"/>
      <c r="C523" s="465"/>
      <c r="D523" s="14"/>
      <c r="E523" s="14"/>
      <c r="F523" s="14"/>
      <c r="G523" s="120" t="s">
        <v>585</v>
      </c>
      <c r="H523" s="211"/>
      <c r="I523" s="203"/>
      <c r="J523" s="215"/>
      <c r="K523" s="203"/>
      <c r="L523" s="217"/>
      <c r="M523" s="204"/>
      <c r="N523" s="290"/>
      <c r="O523" s="466"/>
      <c r="P523" s="466"/>
      <c r="Q523" s="139"/>
      <c r="R523" s="139"/>
      <c r="S523" s="139"/>
      <c r="T523" s="139"/>
      <c r="U523" s="139"/>
      <c r="V523" s="139"/>
      <c r="W523" s="139"/>
      <c r="X523" s="139"/>
      <c r="Y523" s="162"/>
      <c r="Z523" s="178"/>
      <c r="AA523" s="159"/>
      <c r="AB523" s="159"/>
      <c r="AC523" s="458"/>
    </row>
    <row r="524" spans="1:29" ht="20.100000000000001" customHeight="1" x14ac:dyDescent="0.15">
      <c r="A524" s="465"/>
      <c r="B524" s="465"/>
      <c r="C524" s="465"/>
      <c r="D524" s="14"/>
      <c r="E524" s="14"/>
      <c r="F524" s="14"/>
      <c r="G524" s="120" t="s">
        <v>396</v>
      </c>
      <c r="H524" s="211">
        <v>3000</v>
      </c>
      <c r="I524" s="203" t="s">
        <v>2</v>
      </c>
      <c r="J524" s="215">
        <v>9</v>
      </c>
      <c r="K524" s="203" t="s">
        <v>2</v>
      </c>
      <c r="L524" s="217">
        <v>8</v>
      </c>
      <c r="M524" s="204" t="s">
        <v>3</v>
      </c>
      <c r="N524" s="290">
        <f>SUM(H524*J524*L524)</f>
        <v>216000</v>
      </c>
      <c r="O524" s="466"/>
      <c r="P524" s="466">
        <f>N524-O524</f>
        <v>216000</v>
      </c>
      <c r="Q524" s="139">
        <f>IF(AA524="국비100%",N524*100%,IF(AA524="시도비100%",N524*0%,IF(AA524="시군구비100%",N524*0%,IF(AA524="국비30%, 시도비70%",N524*30%,IF(AA524="국비30%, 시도비20%, 시군구비50%",N524*30%,IF(AA524="국비50%, 시도비50%",N524*50%,IF(AA524="시도비50%, 시군구비50%",N524*0%,IF(AA524="국비30%, 시도비35%, 시군구비35%",N524*30%))))))))</f>
        <v>64800</v>
      </c>
      <c r="R524" s="139">
        <f>IF(AA524="국비100%",N524*0%,IF(AA524="시도비100%",N524*100%,IF(AA524="시군구비100%",N524*0%,IF(AA524="국비30%, 시도비70%",N524*70%,IF(AA524="국비30%, 시도비20%, 시군구비50%",N524*20%,IF(AA524="국비50%, 시도비50%",N524*50%,IF(AA524="시도비50%, 시군구비50%",N524*50%,IF(AA524="국비30%, 시도비35%, 시군구비35%",N524*35%))))))))</f>
        <v>151200</v>
      </c>
      <c r="S524" s="139">
        <f>IF(AA524="국비100%",N524*0%,IF(AA524="시도비100%",N524*0%,IF(AA524="시군구비100%",N524*100%,IF(AA524="국비30%, 시도비70%",N524*0%,IF(AA524="국비30%, 시도비20%, 시군구비50%",N524*50%,IF(AA524="국비50%, 시도비50%",N524*0%,IF(AA524="시도비50%, 시군구비50%",N524*50%,IF(AA524="국비30%, 시도비35%, 시군구비35%",N524*35%))))))))</f>
        <v>0</v>
      </c>
      <c r="T524" s="139">
        <f>IF(AA524="기타보조금",N524*100%,N524*0%)</f>
        <v>0</v>
      </c>
      <c r="U524" s="139">
        <f>SUM(Q524:T524)</f>
        <v>216000</v>
      </c>
      <c r="V524" s="139">
        <f>IF(AA524="자부담",N524*100%,N524*0%)</f>
        <v>0</v>
      </c>
      <c r="W524" s="139">
        <f>IF(AA524="후원금",N524*100%,N524*0%)</f>
        <v>0</v>
      </c>
      <c r="X524" s="139">
        <f>IF(AA524="수익사업",N524*100%,N524*0%)</f>
        <v>0</v>
      </c>
      <c r="Y524" s="162">
        <f>SUM(U524:X524)</f>
        <v>216000</v>
      </c>
      <c r="Z524" s="178" t="s">
        <v>105</v>
      </c>
      <c r="AA524" s="159" t="s">
        <v>49</v>
      </c>
      <c r="AB524" s="159" t="s">
        <v>12</v>
      </c>
      <c r="AC524" s="458" t="s">
        <v>665</v>
      </c>
    </row>
    <row r="525" spans="1:29" ht="20.100000000000001" customHeight="1" x14ac:dyDescent="0.15">
      <c r="A525" s="465"/>
      <c r="B525" s="465"/>
      <c r="C525" s="465"/>
      <c r="D525" s="14"/>
      <c r="E525" s="14"/>
      <c r="F525" s="14"/>
      <c r="G525" s="120" t="s">
        <v>415</v>
      </c>
      <c r="H525" s="211">
        <v>2000</v>
      </c>
      <c r="I525" s="203" t="s">
        <v>2</v>
      </c>
      <c r="J525" s="215">
        <v>9</v>
      </c>
      <c r="K525" s="203" t="s">
        <v>2</v>
      </c>
      <c r="L525" s="217">
        <v>4</v>
      </c>
      <c r="M525" s="204" t="s">
        <v>4</v>
      </c>
      <c r="N525" s="290">
        <f>SUM(H525*J525*L525)</f>
        <v>72000</v>
      </c>
      <c r="O525" s="466"/>
      <c r="P525" s="466">
        <f>N525-O525</f>
        <v>72000</v>
      </c>
      <c r="Q525" s="139">
        <f>IF(AA525="국비100%",N525*100%,IF(AA525="시도비100%",N525*0%,IF(AA525="시군구비100%",N525*0%,IF(AA525="국비30%, 시도비70%",N525*30%,IF(AA525="국비30%, 시도비20%, 시군구비50%",N525*30%,IF(AA525="국비50%, 시도비50%",N525*50%,IF(AA525="시도비50%, 시군구비50%",N525*0%,IF(AA525="국비30%, 시도비35%, 시군구비35%",N525*30%))))))))</f>
        <v>21600</v>
      </c>
      <c r="R525" s="139">
        <f>IF(AA525="국비100%",N525*0%,IF(AA525="시도비100%",N525*100%,IF(AA525="시군구비100%",N525*0%,IF(AA525="국비30%, 시도비70%",N525*70%,IF(AA525="국비30%, 시도비20%, 시군구비50%",N525*20%,IF(AA525="국비50%, 시도비50%",N525*50%,IF(AA525="시도비50%, 시군구비50%",N525*50%,IF(AA525="국비30%, 시도비35%, 시군구비35%",N525*35%))))))))</f>
        <v>50400</v>
      </c>
      <c r="S525" s="139">
        <f>IF(AA525="국비100%",N525*0%,IF(AA525="시도비100%",N525*0%,IF(AA525="시군구비100%",N525*100%,IF(AA525="국비30%, 시도비70%",N525*0%,IF(AA525="국비30%, 시도비20%, 시군구비50%",N525*50%,IF(AA525="국비50%, 시도비50%",N525*0%,IF(AA525="시도비50%, 시군구비50%",N525*50%,IF(AA525="국비30%, 시도비35%, 시군구비35%",N525*35%))))))))</f>
        <v>0</v>
      </c>
      <c r="T525" s="139">
        <f>IF(AA525="기타보조금",N525*100%,N525*0%)</f>
        <v>0</v>
      </c>
      <c r="U525" s="139">
        <f>SUM(Q525:T525)</f>
        <v>72000</v>
      </c>
      <c r="V525" s="139">
        <f>IF(AA525="자부담",N525*100%,N525*0%)</f>
        <v>0</v>
      </c>
      <c r="W525" s="139">
        <f>IF(AA525="후원금",N525*100%,N525*0%)</f>
        <v>0</v>
      </c>
      <c r="X525" s="139">
        <f>IF(AA525="수익사업",N525*100%,N525*0%)</f>
        <v>0</v>
      </c>
      <c r="Y525" s="162">
        <f>SUM(U525:X525)</f>
        <v>72000</v>
      </c>
      <c r="Z525" s="178" t="s">
        <v>105</v>
      </c>
      <c r="AA525" s="159" t="s">
        <v>49</v>
      </c>
      <c r="AB525" s="159" t="s">
        <v>12</v>
      </c>
      <c r="AC525" s="458" t="s">
        <v>665</v>
      </c>
    </row>
    <row r="526" spans="1:29" ht="20.100000000000001" customHeight="1" x14ac:dyDescent="0.15">
      <c r="A526" s="465"/>
      <c r="B526" s="465"/>
      <c r="C526" s="465"/>
      <c r="D526" s="14"/>
      <c r="E526" s="14"/>
      <c r="F526" s="14"/>
      <c r="G526" s="120" t="s">
        <v>337</v>
      </c>
      <c r="H526" s="211"/>
      <c r="I526" s="203"/>
      <c r="J526" s="215"/>
      <c r="K526" s="203"/>
      <c r="L526" s="217"/>
      <c r="M526" s="204"/>
      <c r="N526" s="290"/>
      <c r="O526" s="466"/>
      <c r="P526" s="466"/>
      <c r="Q526" s="139"/>
      <c r="R526" s="139"/>
      <c r="S526" s="139"/>
      <c r="T526" s="139"/>
      <c r="U526" s="139"/>
      <c r="V526" s="139"/>
      <c r="W526" s="139"/>
      <c r="X526" s="139"/>
      <c r="Y526" s="162"/>
      <c r="Z526" s="178"/>
      <c r="AA526" s="159"/>
      <c r="AB526" s="159"/>
      <c r="AC526" s="458"/>
    </row>
    <row r="527" spans="1:29" ht="20.100000000000001" customHeight="1" x14ac:dyDescent="0.15">
      <c r="A527" s="465"/>
      <c r="B527" s="465"/>
      <c r="C527" s="465"/>
      <c r="D527" s="14"/>
      <c r="E527" s="14"/>
      <c r="F527" s="14"/>
      <c r="G527" s="120" t="s">
        <v>396</v>
      </c>
      <c r="H527" s="211">
        <v>3000</v>
      </c>
      <c r="I527" s="203" t="s">
        <v>2</v>
      </c>
      <c r="J527" s="215">
        <v>8</v>
      </c>
      <c r="K527" s="203" t="s">
        <v>7</v>
      </c>
      <c r="L527" s="217">
        <v>20</v>
      </c>
      <c r="M527" s="204" t="s">
        <v>3</v>
      </c>
      <c r="N527" s="290">
        <f>SUM(H527*J527*L527)</f>
        <v>480000</v>
      </c>
      <c r="O527" s="466"/>
      <c r="P527" s="466">
        <f>N527-O527</f>
        <v>480000</v>
      </c>
      <c r="Q527" s="139">
        <f>IF(AA527="국비100%",N527*100%,IF(AA527="시도비100%",N527*0%,IF(AA527="시군구비100%",N527*0%,IF(AA527="국비30%, 시도비70%",N527*30%,IF(AA527="국비30%, 시도비20%, 시군구비50%",N527*30%,IF(AA527="국비50%, 시도비50%",N527*50%,IF(AA527="시도비50%, 시군구비50%",N527*0%,IF(AA527="국비30%, 시도비35%, 시군구비35%",N527*30%))))))))</f>
        <v>144000</v>
      </c>
      <c r="R527" s="139">
        <f>IF(AA527="국비100%",N527*0%,IF(AA527="시도비100%",N527*100%,IF(AA527="시군구비100%",N527*0%,IF(AA527="국비30%, 시도비70%",N527*70%,IF(AA527="국비30%, 시도비20%, 시군구비50%",N527*20%,IF(AA527="국비50%, 시도비50%",N527*50%,IF(AA527="시도비50%, 시군구비50%",N527*50%,IF(AA527="국비30%, 시도비35%, 시군구비35%",N527*35%))))))))</f>
        <v>336000</v>
      </c>
      <c r="S527" s="139">
        <f>IF(AA527="국비100%",N527*0%,IF(AA527="시도비100%",N527*0%,IF(AA527="시군구비100%",N527*100%,IF(AA527="국비30%, 시도비70%",N527*0%,IF(AA527="국비30%, 시도비20%, 시군구비50%",N527*50%,IF(AA527="국비50%, 시도비50%",N527*0%,IF(AA527="시도비50%, 시군구비50%",N527*50%,IF(AA527="국비30%, 시도비35%, 시군구비35%",N527*35%))))))))</f>
        <v>0</v>
      </c>
      <c r="T527" s="139">
        <f>IF(AA527="기타보조금",N527*100%,N527*0%)</f>
        <v>0</v>
      </c>
      <c r="U527" s="139">
        <f>SUM(Q527:T527)</f>
        <v>480000</v>
      </c>
      <c r="V527" s="139">
        <f>IF(AA527="자부담",N527*100%,N527*0%)</f>
        <v>0</v>
      </c>
      <c r="W527" s="139">
        <f>IF(AA527="후원금",N527*100%,N527*0%)</f>
        <v>0</v>
      </c>
      <c r="X527" s="139">
        <f>IF(AA527="수익사업",N527*100%,N527*0%)</f>
        <v>0</v>
      </c>
      <c r="Y527" s="162">
        <f>SUM(U527:X527)</f>
        <v>480000</v>
      </c>
      <c r="Z527" s="178" t="s">
        <v>105</v>
      </c>
      <c r="AA527" s="159" t="s">
        <v>49</v>
      </c>
      <c r="AB527" s="159" t="s">
        <v>12</v>
      </c>
      <c r="AC527" s="458" t="s">
        <v>665</v>
      </c>
    </row>
    <row r="528" spans="1:29" ht="20.100000000000001" customHeight="1" x14ac:dyDescent="0.15">
      <c r="A528" s="465"/>
      <c r="B528" s="465"/>
      <c r="C528" s="465"/>
      <c r="D528" s="14"/>
      <c r="E528" s="14"/>
      <c r="F528" s="14"/>
      <c r="G528" s="120" t="s">
        <v>415</v>
      </c>
      <c r="H528" s="211">
        <v>2000</v>
      </c>
      <c r="I528" s="203" t="s">
        <v>2</v>
      </c>
      <c r="J528" s="215">
        <v>4</v>
      </c>
      <c r="K528" s="203" t="s">
        <v>2</v>
      </c>
      <c r="L528" s="217">
        <v>10</v>
      </c>
      <c r="M528" s="204" t="s">
        <v>4</v>
      </c>
      <c r="N528" s="290">
        <f>SUM(H528*J528*L528)</f>
        <v>80000</v>
      </c>
      <c r="O528" s="466"/>
      <c r="P528" s="466">
        <f>N528-O528</f>
        <v>80000</v>
      </c>
      <c r="Q528" s="139">
        <f>IF(AA528="국비100%",N528*100%,IF(AA528="시도비100%",N528*0%,IF(AA528="시군구비100%",N528*0%,IF(AA528="국비30%, 시도비70%",N528*30%,IF(AA528="국비30%, 시도비20%, 시군구비50%",N528*30%,IF(AA528="국비50%, 시도비50%",N528*50%,IF(AA528="시도비50%, 시군구비50%",N528*0%,IF(AA528="국비30%, 시도비35%, 시군구비35%",N528*30%))))))))</f>
        <v>24000</v>
      </c>
      <c r="R528" s="139">
        <f>IF(AA528="국비100%",N528*0%,IF(AA528="시도비100%",N528*100%,IF(AA528="시군구비100%",N528*0%,IF(AA528="국비30%, 시도비70%",N528*70%,IF(AA528="국비30%, 시도비20%, 시군구비50%",N528*20%,IF(AA528="국비50%, 시도비50%",N528*50%,IF(AA528="시도비50%, 시군구비50%",N528*50%,IF(AA528="국비30%, 시도비35%, 시군구비35%",N528*35%))))))))</f>
        <v>56000</v>
      </c>
      <c r="S528" s="139">
        <f>IF(AA528="국비100%",N528*0%,IF(AA528="시도비100%",N528*0%,IF(AA528="시군구비100%",N528*100%,IF(AA528="국비30%, 시도비70%",N528*0%,IF(AA528="국비30%, 시도비20%, 시군구비50%",N528*50%,IF(AA528="국비50%, 시도비50%",N528*0%,IF(AA528="시도비50%, 시군구비50%",N528*50%,IF(AA528="국비30%, 시도비35%, 시군구비35%",N528*35%))))))))</f>
        <v>0</v>
      </c>
      <c r="T528" s="139">
        <f>IF(AA528="기타보조금",N528*100%,N528*0%)</f>
        <v>0</v>
      </c>
      <c r="U528" s="139">
        <f>SUM(Q528:T528)</f>
        <v>80000</v>
      </c>
      <c r="V528" s="139">
        <f>IF(AA528="자부담",N528*100%,N528*0%)</f>
        <v>0</v>
      </c>
      <c r="W528" s="139">
        <f>IF(AA528="후원금",N528*100%,N528*0%)</f>
        <v>0</v>
      </c>
      <c r="X528" s="139">
        <f>IF(AA528="수익사업",N528*100%,N528*0%)</f>
        <v>0</v>
      </c>
      <c r="Y528" s="162">
        <f>SUM(U528:X528)</f>
        <v>80000</v>
      </c>
      <c r="Z528" s="178" t="s">
        <v>105</v>
      </c>
      <c r="AA528" s="159" t="s">
        <v>49</v>
      </c>
      <c r="AB528" s="159" t="s">
        <v>12</v>
      </c>
      <c r="AC528" s="458" t="s">
        <v>665</v>
      </c>
    </row>
    <row r="529" spans="1:29" ht="20.100000000000001" customHeight="1" x14ac:dyDescent="0.15">
      <c r="A529" s="465"/>
      <c r="B529" s="465"/>
      <c r="C529" s="465"/>
      <c r="D529" s="14"/>
      <c r="E529" s="14"/>
      <c r="F529" s="14"/>
      <c r="G529" s="120" t="s">
        <v>407</v>
      </c>
      <c r="H529" s="211">
        <v>30000</v>
      </c>
      <c r="I529" s="203" t="s">
        <v>2</v>
      </c>
      <c r="J529" s="215">
        <v>1</v>
      </c>
      <c r="K529" s="203"/>
      <c r="L529" s="217"/>
      <c r="M529" s="204" t="s">
        <v>4</v>
      </c>
      <c r="N529" s="290">
        <f>SUM(H529*J529)</f>
        <v>30000</v>
      </c>
      <c r="O529" s="466"/>
      <c r="P529" s="466">
        <f>N529-O529</f>
        <v>30000</v>
      </c>
      <c r="Q529" s="139">
        <f>IF(AA529="국비100%",N529*100%,IF(AA529="시도비100%",N529*0%,IF(AA529="시군구비100%",N529*0%,IF(AA529="국비30%, 시도비70%",N529*30%,IF(AA529="국비30%, 시도비20%, 시군구비50%",N529*30%,IF(AA529="국비50%, 시도비50%",N529*50%,IF(AA529="시도비50%, 시군구비50%",N529*0%,IF(AA529="국비30%, 시도비35%, 시군구비35%",N529*30%))))))))</f>
        <v>9000</v>
      </c>
      <c r="R529" s="139">
        <f>IF(AA529="국비100%",N529*0%,IF(AA529="시도비100%",N529*100%,IF(AA529="시군구비100%",N529*0%,IF(AA529="국비30%, 시도비70%",N529*70%,IF(AA529="국비30%, 시도비20%, 시군구비50%",N529*20%,IF(AA529="국비50%, 시도비50%",N529*50%,IF(AA529="시도비50%, 시군구비50%",N529*50%,IF(AA529="국비30%, 시도비35%, 시군구비35%",N529*35%))))))))</f>
        <v>21000</v>
      </c>
      <c r="S529" s="139">
        <f>IF(AA529="국비100%",N529*0%,IF(AA529="시도비100%",N529*0%,IF(AA529="시군구비100%",N529*100%,IF(AA529="국비30%, 시도비70%",N529*0%,IF(AA529="국비30%, 시도비20%, 시군구비50%",N529*50%,IF(AA529="국비50%, 시도비50%",N529*0%,IF(AA529="시도비50%, 시군구비50%",N529*50%,IF(AA529="국비30%, 시도비35%, 시군구비35%",N529*35%))))))))</f>
        <v>0</v>
      </c>
      <c r="T529" s="139">
        <f>IF(AA529="기타보조금",N529*100%,N529*0%)</f>
        <v>0</v>
      </c>
      <c r="U529" s="139">
        <f>SUM(Q529:T529)</f>
        <v>30000</v>
      </c>
      <c r="V529" s="139">
        <f>IF(AA529="자부담",N529*100%,N529*0%)</f>
        <v>0</v>
      </c>
      <c r="W529" s="139">
        <f>IF(AA529="후원금",N529*100%,N529*0%)</f>
        <v>0</v>
      </c>
      <c r="X529" s="139">
        <f>IF(AA529="수익사업",N529*100%,N529*0%)</f>
        <v>0</v>
      </c>
      <c r="Y529" s="162">
        <f>SUM(U529:X529)</f>
        <v>30000</v>
      </c>
      <c r="Z529" s="178" t="s">
        <v>105</v>
      </c>
      <c r="AA529" s="159" t="s">
        <v>49</v>
      </c>
      <c r="AB529" s="159" t="s">
        <v>12</v>
      </c>
      <c r="AC529" s="458" t="s">
        <v>665</v>
      </c>
    </row>
    <row r="530" spans="1:29" ht="20.100000000000001" customHeight="1" x14ac:dyDescent="0.15">
      <c r="A530" s="465"/>
      <c r="B530" s="465"/>
      <c r="C530" s="465"/>
      <c r="D530" s="14"/>
      <c r="E530" s="14"/>
      <c r="F530" s="14"/>
      <c r="G530" s="120" t="s">
        <v>338</v>
      </c>
      <c r="H530" s="211"/>
      <c r="I530" s="203"/>
      <c r="J530" s="215"/>
      <c r="K530" s="203"/>
      <c r="L530" s="217"/>
      <c r="M530" s="204"/>
      <c r="N530" s="290"/>
      <c r="O530" s="466"/>
      <c r="P530" s="466"/>
      <c r="Q530" s="139"/>
      <c r="R530" s="139"/>
      <c r="S530" s="139"/>
      <c r="T530" s="139"/>
      <c r="U530" s="139"/>
      <c r="V530" s="139"/>
      <c r="W530" s="139"/>
      <c r="X530" s="139"/>
      <c r="Y530" s="162"/>
      <c r="Z530" s="178"/>
      <c r="AA530" s="159"/>
      <c r="AB530" s="159"/>
      <c r="AC530" s="458"/>
    </row>
    <row r="531" spans="1:29" ht="20.100000000000001" customHeight="1" x14ac:dyDescent="0.15">
      <c r="A531" s="465"/>
      <c r="B531" s="465"/>
      <c r="C531" s="465"/>
      <c r="D531" s="14"/>
      <c r="E531" s="14"/>
      <c r="F531" s="14"/>
      <c r="G531" s="120" t="s">
        <v>406</v>
      </c>
      <c r="H531" s="211">
        <v>4500</v>
      </c>
      <c r="I531" s="203" t="s">
        <v>2</v>
      </c>
      <c r="J531" s="215">
        <v>2</v>
      </c>
      <c r="K531" s="203" t="s">
        <v>2</v>
      </c>
      <c r="L531" s="217">
        <v>5</v>
      </c>
      <c r="M531" s="204" t="s">
        <v>3</v>
      </c>
      <c r="N531" s="290">
        <f>SUM(H531*J531*L531)</f>
        <v>45000</v>
      </c>
      <c r="O531" s="466"/>
      <c r="P531" s="466">
        <f>N531-O531</f>
        <v>45000</v>
      </c>
      <c r="Q531" s="139">
        <f>IF(AA531="국비100%",N531*100%,IF(AA531="시도비100%",N531*0%,IF(AA531="시군구비100%",N531*0%,IF(AA531="국비30%, 시도비70%",N531*30%,IF(AA531="국비30%, 시도비20%, 시군구비50%",N531*30%,IF(AA531="국비50%, 시도비50%",N531*50%,IF(AA531="시도비50%, 시군구비50%",N531*0%,IF(AA531="국비30%, 시도비35%, 시군구비35%",N531*30%))))))))</f>
        <v>13500</v>
      </c>
      <c r="R531" s="139">
        <f>IF(AA531="국비100%",N531*0%,IF(AA531="시도비100%",N531*100%,IF(AA531="시군구비100%",N531*0%,IF(AA531="국비30%, 시도비70%",N531*70%,IF(AA531="국비30%, 시도비20%, 시군구비50%",N531*20%,IF(AA531="국비50%, 시도비50%",N531*50%,IF(AA531="시도비50%, 시군구비50%",N531*50%,IF(AA531="국비30%, 시도비35%, 시군구비35%",N531*35%))))))))</f>
        <v>31499.999999999996</v>
      </c>
      <c r="S531" s="139">
        <f>IF(AA531="국비100%",N531*0%,IF(AA531="시도비100%",N531*0%,IF(AA531="시군구비100%",N531*100%,IF(AA531="국비30%, 시도비70%",N531*0%,IF(AA531="국비30%, 시도비20%, 시군구비50%",N531*50%,IF(AA531="국비50%, 시도비50%",N531*0%,IF(AA531="시도비50%, 시군구비50%",N531*50%,IF(AA531="국비30%, 시도비35%, 시군구비35%",N531*35%))))))))</f>
        <v>0</v>
      </c>
      <c r="T531" s="139">
        <f>IF(AA531="기타보조금",N531*100%,N531*0%)</f>
        <v>0</v>
      </c>
      <c r="U531" s="139">
        <f>SUM(Q531:T531)</f>
        <v>45000</v>
      </c>
      <c r="V531" s="139">
        <f>IF(AA531="자부담",N531*100%,N531*0%)</f>
        <v>0</v>
      </c>
      <c r="W531" s="139">
        <f>IF(AA531="후원금",N531*100%,N531*0%)</f>
        <v>0</v>
      </c>
      <c r="X531" s="139">
        <f>IF(AA531="수익사업",N531*100%,N531*0%)</f>
        <v>0</v>
      </c>
      <c r="Y531" s="162">
        <f>SUM(U531:X531)</f>
        <v>45000</v>
      </c>
      <c r="Z531" s="178" t="s">
        <v>105</v>
      </c>
      <c r="AA531" s="159" t="s">
        <v>49</v>
      </c>
      <c r="AB531" s="159" t="s">
        <v>12</v>
      </c>
      <c r="AC531" s="458" t="s">
        <v>665</v>
      </c>
    </row>
    <row r="532" spans="1:29" ht="20.100000000000001" customHeight="1" x14ac:dyDescent="0.15">
      <c r="A532" s="465"/>
      <c r="B532" s="465"/>
      <c r="C532" s="465"/>
      <c r="D532" s="14"/>
      <c r="E532" s="14"/>
      <c r="F532" s="14"/>
      <c r="G532" s="120" t="s">
        <v>407</v>
      </c>
      <c r="H532" s="211">
        <v>30000</v>
      </c>
      <c r="I532" s="203" t="s">
        <v>2</v>
      </c>
      <c r="J532" s="215">
        <v>1</v>
      </c>
      <c r="K532" s="203"/>
      <c r="L532" s="217"/>
      <c r="M532" s="204" t="s">
        <v>4</v>
      </c>
      <c r="N532" s="290">
        <f>SUM(H532*J532)</f>
        <v>30000</v>
      </c>
      <c r="O532" s="466"/>
      <c r="P532" s="466">
        <f>N532-O532</f>
        <v>30000</v>
      </c>
      <c r="Q532" s="139">
        <f>IF(AA532="국비100%",N532*100%,IF(AA532="시도비100%",N532*0%,IF(AA532="시군구비100%",N532*0%,IF(AA532="국비30%, 시도비70%",N532*30%,IF(AA532="국비30%, 시도비20%, 시군구비50%",N532*30%,IF(AA532="국비50%, 시도비50%",N532*50%,IF(AA532="시도비50%, 시군구비50%",N532*0%,IF(AA532="국비30%, 시도비35%, 시군구비35%",N532*30%))))))))</f>
        <v>9000</v>
      </c>
      <c r="R532" s="139">
        <f>IF(AA532="국비100%",N532*0%,IF(AA532="시도비100%",N532*100%,IF(AA532="시군구비100%",N532*0%,IF(AA532="국비30%, 시도비70%",N532*70%,IF(AA532="국비30%, 시도비20%, 시군구비50%",N532*20%,IF(AA532="국비50%, 시도비50%",N532*50%,IF(AA532="시도비50%, 시군구비50%",N532*50%,IF(AA532="국비30%, 시도비35%, 시군구비35%",N532*35%))))))))</f>
        <v>21000</v>
      </c>
      <c r="S532" s="139">
        <f>IF(AA532="국비100%",N532*0%,IF(AA532="시도비100%",N532*0%,IF(AA532="시군구비100%",N532*100%,IF(AA532="국비30%, 시도비70%",N532*0%,IF(AA532="국비30%, 시도비20%, 시군구비50%",N532*50%,IF(AA532="국비50%, 시도비50%",N532*0%,IF(AA532="시도비50%, 시군구비50%",N532*50%,IF(AA532="국비30%, 시도비35%, 시군구비35%",N532*35%))))))))</f>
        <v>0</v>
      </c>
      <c r="T532" s="139">
        <f>IF(AA532="기타보조금",N532*100%,N532*0%)</f>
        <v>0</v>
      </c>
      <c r="U532" s="139">
        <f>SUM(Q532:T532)</f>
        <v>30000</v>
      </c>
      <c r="V532" s="139">
        <f>IF(AA532="자부담",N532*100%,N532*0%)</f>
        <v>0</v>
      </c>
      <c r="W532" s="139">
        <f>IF(AA532="후원금",N532*100%,N532*0%)</f>
        <v>0</v>
      </c>
      <c r="X532" s="139">
        <f>IF(AA532="수익사업",N532*100%,N532*0%)</f>
        <v>0</v>
      </c>
      <c r="Y532" s="162">
        <f>SUM(U532:X532)</f>
        <v>30000</v>
      </c>
      <c r="Z532" s="178" t="s">
        <v>105</v>
      </c>
      <c r="AA532" s="159" t="s">
        <v>49</v>
      </c>
      <c r="AB532" s="159" t="s">
        <v>12</v>
      </c>
      <c r="AC532" s="458" t="s">
        <v>665</v>
      </c>
    </row>
    <row r="533" spans="1:29" ht="20.100000000000001" customHeight="1" x14ac:dyDescent="0.15">
      <c r="A533" s="465"/>
      <c r="B533" s="465"/>
      <c r="C533" s="465"/>
      <c r="D533" s="14"/>
      <c r="E533" s="14"/>
      <c r="F533" s="14"/>
      <c r="G533" s="120" t="s">
        <v>339</v>
      </c>
      <c r="H533" s="211"/>
      <c r="I533" s="203"/>
      <c r="J533" s="215"/>
      <c r="K533" s="203"/>
      <c r="L533" s="217"/>
      <c r="M533" s="204"/>
      <c r="N533" s="290"/>
      <c r="O533" s="466"/>
      <c r="P533" s="466"/>
      <c r="Q533" s="139"/>
      <c r="R533" s="139"/>
      <c r="S533" s="139"/>
      <c r="T533" s="139"/>
      <c r="U533" s="139"/>
      <c r="V533" s="139"/>
      <c r="W533" s="139"/>
      <c r="X533" s="139"/>
      <c r="Y533" s="162"/>
      <c r="Z533" s="178"/>
      <c r="AA533" s="159"/>
      <c r="AB533" s="159"/>
      <c r="AC533" s="458"/>
    </row>
    <row r="534" spans="1:29" ht="20.100000000000001" customHeight="1" x14ac:dyDescent="0.15">
      <c r="A534" s="465"/>
      <c r="B534" s="465"/>
      <c r="C534" s="465"/>
      <c r="D534" s="14"/>
      <c r="E534" s="14"/>
      <c r="F534" s="14"/>
      <c r="G534" s="120" t="s">
        <v>415</v>
      </c>
      <c r="H534" s="211">
        <v>2500</v>
      </c>
      <c r="I534" s="203" t="s">
        <v>2</v>
      </c>
      <c r="J534" s="215">
        <v>2</v>
      </c>
      <c r="K534" s="203" t="s">
        <v>2</v>
      </c>
      <c r="L534" s="217">
        <v>9</v>
      </c>
      <c r="M534" s="204" t="s">
        <v>3</v>
      </c>
      <c r="N534" s="290">
        <f>SUM(H534*J534*L534)</f>
        <v>45000</v>
      </c>
      <c r="O534" s="466"/>
      <c r="P534" s="466">
        <f>N534-O534</f>
        <v>45000</v>
      </c>
      <c r="Q534" s="139">
        <f>IF(AA534="국비100%",N534*100%,IF(AA534="시도비100%",N534*0%,IF(AA534="시군구비100%",N534*0%,IF(AA534="국비30%, 시도비70%",N534*30%,IF(AA534="국비30%, 시도비20%, 시군구비50%",N534*30%,IF(AA534="국비50%, 시도비50%",N534*50%,IF(AA534="시도비50%, 시군구비50%",N534*0%,IF(AA534="국비30%, 시도비35%, 시군구비35%",N534*30%))))))))</f>
        <v>13500</v>
      </c>
      <c r="R534" s="139">
        <f>IF(AA534="국비100%",N534*0%,IF(AA534="시도비100%",N534*100%,IF(AA534="시군구비100%",N534*0%,IF(AA534="국비30%, 시도비70%",N534*70%,IF(AA534="국비30%, 시도비20%, 시군구비50%",N534*20%,IF(AA534="국비50%, 시도비50%",N534*50%,IF(AA534="시도비50%, 시군구비50%",N534*50%,IF(AA534="국비30%, 시도비35%, 시군구비35%",N534*35%))))))))</f>
        <v>31499.999999999996</v>
      </c>
      <c r="S534" s="139">
        <f>IF(AA534="국비100%",N534*0%,IF(AA534="시도비100%",N534*0%,IF(AA534="시군구비100%",N534*100%,IF(AA534="국비30%, 시도비70%",N534*0%,IF(AA534="국비30%, 시도비20%, 시군구비50%",N534*50%,IF(AA534="국비50%, 시도비50%",N534*0%,IF(AA534="시도비50%, 시군구비50%",N534*50%,IF(AA534="국비30%, 시도비35%, 시군구비35%",N534*35%))))))))</f>
        <v>0</v>
      </c>
      <c r="T534" s="139">
        <f>IF(AA534="기타보조금",N534*100%,N534*0%)</f>
        <v>0</v>
      </c>
      <c r="U534" s="139">
        <f>SUM(Q534:T534)</f>
        <v>45000</v>
      </c>
      <c r="V534" s="139">
        <f>IF(AA534="자부담",N534*100%,N534*0%)</f>
        <v>0</v>
      </c>
      <c r="W534" s="139">
        <f>IF(AA534="후원금",N534*100%,N534*0%)</f>
        <v>0</v>
      </c>
      <c r="X534" s="139">
        <f>IF(AA534="수익사업",N534*100%,N534*0%)</f>
        <v>0</v>
      </c>
      <c r="Y534" s="162">
        <f>SUM(U534:X534)</f>
        <v>45000</v>
      </c>
      <c r="Z534" s="178" t="s">
        <v>105</v>
      </c>
      <c r="AA534" s="159" t="s">
        <v>49</v>
      </c>
      <c r="AB534" s="159" t="s">
        <v>12</v>
      </c>
      <c r="AC534" s="458" t="s">
        <v>665</v>
      </c>
    </row>
    <row r="535" spans="1:29" ht="20.100000000000001" customHeight="1" x14ac:dyDescent="0.15">
      <c r="A535" s="465"/>
      <c r="B535" s="326" t="s">
        <v>550</v>
      </c>
      <c r="C535" s="179" t="s">
        <v>6</v>
      </c>
      <c r="D535" s="13">
        <f>SUM(D536+D540+D543+D558)</f>
        <v>6960000</v>
      </c>
      <c r="E535" s="13">
        <f>SUM(E536+E540+E543+E558)</f>
        <v>17651310</v>
      </c>
      <c r="F535" s="13">
        <f>SUM(F536+F540+F543+F558)</f>
        <v>-10691310</v>
      </c>
      <c r="G535" s="3"/>
      <c r="H535" s="40"/>
      <c r="I535" s="40"/>
      <c r="J535" s="40"/>
      <c r="K535" s="40"/>
      <c r="L535" s="40"/>
      <c r="M535" s="40"/>
      <c r="N535" s="627"/>
      <c r="O535" s="13">
        <f t="shared" ref="O535:Y535" si="205">SUM(O536+O540+O543+O558)</f>
        <v>0</v>
      </c>
      <c r="P535" s="13">
        <f t="shared" si="205"/>
        <v>6960000</v>
      </c>
      <c r="Q535" s="13">
        <f t="shared" si="205"/>
        <v>1728000</v>
      </c>
      <c r="R535" s="13">
        <f t="shared" si="205"/>
        <v>4032000</v>
      </c>
      <c r="S535" s="13">
        <f t="shared" si="205"/>
        <v>0</v>
      </c>
      <c r="T535" s="13">
        <f t="shared" si="205"/>
        <v>0</v>
      </c>
      <c r="U535" s="13">
        <f t="shared" si="205"/>
        <v>5760000</v>
      </c>
      <c r="V535" s="13">
        <f t="shared" si="205"/>
        <v>0</v>
      </c>
      <c r="W535" s="13">
        <f t="shared" si="205"/>
        <v>1200000</v>
      </c>
      <c r="X535" s="13">
        <f t="shared" si="205"/>
        <v>0</v>
      </c>
      <c r="Y535" s="13">
        <f t="shared" si="205"/>
        <v>6960000</v>
      </c>
      <c r="Z535" s="468"/>
      <c r="AA535" s="468"/>
      <c r="AB535" s="468"/>
      <c r="AC535" s="458"/>
    </row>
    <row r="536" spans="1:29" ht="20.100000000000001" customHeight="1" x14ac:dyDescent="0.15">
      <c r="A536" s="465"/>
      <c r="B536" s="465"/>
      <c r="C536" s="490" t="s">
        <v>549</v>
      </c>
      <c r="D536" s="13">
        <f>SUM(N537:N539)</f>
        <v>1200000</v>
      </c>
      <c r="E536" s="13">
        <v>1200000</v>
      </c>
      <c r="F536" s="13">
        <f>SUM(D536-E536)</f>
        <v>0</v>
      </c>
      <c r="G536" s="3"/>
      <c r="H536" s="40"/>
      <c r="I536" s="40"/>
      <c r="J536" s="40"/>
      <c r="K536" s="40"/>
      <c r="L536" s="40"/>
      <c r="M536" s="40"/>
      <c r="N536" s="627"/>
      <c r="O536" s="152">
        <f t="shared" ref="O536:Y536" si="206">SUM(O537:O539)</f>
        <v>0</v>
      </c>
      <c r="P536" s="152">
        <f t="shared" si="206"/>
        <v>1200000</v>
      </c>
      <c r="Q536" s="152">
        <f t="shared" si="206"/>
        <v>0</v>
      </c>
      <c r="R536" s="152">
        <f t="shared" si="206"/>
        <v>0</v>
      </c>
      <c r="S536" s="152">
        <f t="shared" si="206"/>
        <v>0</v>
      </c>
      <c r="T536" s="152">
        <f t="shared" si="206"/>
        <v>0</v>
      </c>
      <c r="U536" s="152">
        <f t="shared" si="206"/>
        <v>0</v>
      </c>
      <c r="V536" s="152">
        <f t="shared" si="206"/>
        <v>0</v>
      </c>
      <c r="W536" s="152">
        <f t="shared" si="206"/>
        <v>1200000</v>
      </c>
      <c r="X536" s="152">
        <f t="shared" si="206"/>
        <v>0</v>
      </c>
      <c r="Y536" s="152">
        <f t="shared" si="206"/>
        <v>1200000</v>
      </c>
      <c r="Z536" s="468"/>
      <c r="AA536" s="468"/>
      <c r="AB536" s="468"/>
      <c r="AC536" s="458"/>
    </row>
    <row r="537" spans="1:29" ht="20.100000000000001" customHeight="1" x14ac:dyDescent="0.15">
      <c r="A537" s="465"/>
      <c r="B537" s="465"/>
      <c r="C537" s="465"/>
      <c r="D537" s="14"/>
      <c r="E537" s="14"/>
      <c r="F537" s="14"/>
      <c r="G537" s="256" t="s">
        <v>125</v>
      </c>
      <c r="H537" s="496"/>
      <c r="I537" s="96"/>
      <c r="J537" s="102"/>
      <c r="K537" s="263"/>
      <c r="L537" s="249"/>
      <c r="M537" s="252"/>
      <c r="N537" s="565"/>
      <c r="O537" s="17"/>
      <c r="P537" s="14"/>
      <c r="Q537" s="154"/>
      <c r="R537" s="154"/>
      <c r="S537" s="154"/>
      <c r="T537" s="154"/>
      <c r="U537" s="154"/>
      <c r="V537" s="154"/>
      <c r="W537" s="154"/>
      <c r="X537" s="154"/>
      <c r="Y537" s="131"/>
      <c r="Z537" s="305"/>
      <c r="AA537" s="170"/>
      <c r="AB537" s="170"/>
      <c r="AC537" s="458"/>
    </row>
    <row r="538" spans="1:29" ht="20.100000000000001" customHeight="1" x14ac:dyDescent="0.15">
      <c r="A538" s="465"/>
      <c r="B538" s="465"/>
      <c r="C538" s="465"/>
      <c r="D538" s="14"/>
      <c r="E538" s="14"/>
      <c r="F538" s="14"/>
      <c r="G538" s="257" t="s">
        <v>385</v>
      </c>
      <c r="H538" s="495">
        <v>100000</v>
      </c>
      <c r="I538" s="129" t="s">
        <v>7</v>
      </c>
      <c r="J538" s="130">
        <v>1</v>
      </c>
      <c r="K538" s="240"/>
      <c r="L538" s="239"/>
      <c r="M538" s="237" t="s">
        <v>4</v>
      </c>
      <c r="N538" s="498">
        <f>SUM(H538*J538)</f>
        <v>100000</v>
      </c>
      <c r="O538" s="14"/>
      <c r="P538" s="14">
        <f>N538-O538</f>
        <v>100000</v>
      </c>
      <c r="Q538" s="139"/>
      <c r="R538" s="139"/>
      <c r="S538" s="139"/>
      <c r="T538" s="139"/>
      <c r="U538" s="139">
        <f>SUM(Q538:T538)</f>
        <v>0</v>
      </c>
      <c r="V538" s="139"/>
      <c r="W538" s="139">
        <f>IF(AA538="후원금",N538*100%,N538*0%)</f>
        <v>100000</v>
      </c>
      <c r="X538" s="139"/>
      <c r="Y538" s="101">
        <f>SUM(U538:X538)</f>
        <v>100000</v>
      </c>
      <c r="Z538" s="178" t="s">
        <v>532</v>
      </c>
      <c r="AA538" s="159" t="s">
        <v>14</v>
      </c>
      <c r="AB538" s="159" t="s">
        <v>12</v>
      </c>
      <c r="AC538" s="458" t="s">
        <v>14</v>
      </c>
    </row>
    <row r="539" spans="1:29" ht="20.100000000000001" customHeight="1" x14ac:dyDescent="0.15">
      <c r="A539" s="465"/>
      <c r="B539" s="465"/>
      <c r="C539" s="465"/>
      <c r="D539" s="14"/>
      <c r="E539" s="14"/>
      <c r="F539" s="14"/>
      <c r="G539" s="260"/>
      <c r="H539" s="495">
        <v>100000</v>
      </c>
      <c r="I539" s="129" t="s">
        <v>7</v>
      </c>
      <c r="J539" s="130">
        <v>11</v>
      </c>
      <c r="K539" s="240"/>
      <c r="L539" s="239"/>
      <c r="M539" s="237" t="s">
        <v>4</v>
      </c>
      <c r="N539" s="498">
        <f>SUM(H539*J539)</f>
        <v>1100000</v>
      </c>
      <c r="O539" s="14"/>
      <c r="P539" s="14">
        <f>N539-O539</f>
        <v>1100000</v>
      </c>
      <c r="Q539" s="139"/>
      <c r="R539" s="139"/>
      <c r="S539" s="139"/>
      <c r="T539" s="139"/>
      <c r="U539" s="139">
        <f>SUM(Q539:T539)</f>
        <v>0</v>
      </c>
      <c r="V539" s="139"/>
      <c r="W539" s="139">
        <f>IF(AA539="후원금",N539*100%,N539*0%)</f>
        <v>1100000</v>
      </c>
      <c r="X539" s="139"/>
      <c r="Y539" s="101">
        <f>SUM(U539:X539)</f>
        <v>1100000</v>
      </c>
      <c r="Z539" s="178" t="s">
        <v>101</v>
      </c>
      <c r="AA539" s="159" t="s">
        <v>14</v>
      </c>
      <c r="AB539" s="159" t="s">
        <v>12</v>
      </c>
      <c r="AC539" s="458" t="s">
        <v>14</v>
      </c>
    </row>
    <row r="540" spans="1:29" ht="20.100000000000001" customHeight="1" x14ac:dyDescent="0.15">
      <c r="A540" s="465"/>
      <c r="B540" s="465"/>
      <c r="C540" s="326" t="s">
        <v>548</v>
      </c>
      <c r="D540" s="13">
        <f>SUM(N541:N542)</f>
        <v>3200000</v>
      </c>
      <c r="E540" s="13">
        <v>5300000</v>
      </c>
      <c r="F540" s="13">
        <f>SUM(D540-E540)</f>
        <v>-2100000</v>
      </c>
      <c r="G540" s="3"/>
      <c r="H540" s="40"/>
      <c r="I540" s="40"/>
      <c r="J540" s="40"/>
      <c r="K540" s="40"/>
      <c r="L540" s="40"/>
      <c r="M540" s="40"/>
      <c r="N540" s="627"/>
      <c r="O540" s="152">
        <f t="shared" ref="O540:Y540" si="207">SUM(O541:O542)</f>
        <v>0</v>
      </c>
      <c r="P540" s="152">
        <f t="shared" si="207"/>
        <v>3200000</v>
      </c>
      <c r="Q540" s="152">
        <f t="shared" si="207"/>
        <v>960000</v>
      </c>
      <c r="R540" s="152">
        <f t="shared" si="207"/>
        <v>2240000</v>
      </c>
      <c r="S540" s="152">
        <f t="shared" si="207"/>
        <v>0</v>
      </c>
      <c r="T540" s="152">
        <f t="shared" si="207"/>
        <v>0</v>
      </c>
      <c r="U540" s="152">
        <f t="shared" si="207"/>
        <v>3200000</v>
      </c>
      <c r="V540" s="152">
        <f t="shared" si="207"/>
        <v>0</v>
      </c>
      <c r="W540" s="152">
        <f t="shared" si="207"/>
        <v>0</v>
      </c>
      <c r="X540" s="152">
        <f t="shared" si="207"/>
        <v>0</v>
      </c>
      <c r="Y540" s="152">
        <f t="shared" si="207"/>
        <v>3200000</v>
      </c>
      <c r="Z540" s="468"/>
      <c r="AA540" s="468"/>
      <c r="AB540" s="468"/>
      <c r="AC540" s="458"/>
    </row>
    <row r="541" spans="1:29" ht="20.100000000000001" customHeight="1" x14ac:dyDescent="0.15">
      <c r="A541" s="465"/>
      <c r="B541" s="465"/>
      <c r="C541" s="465"/>
      <c r="D541" s="14"/>
      <c r="E541" s="14"/>
      <c r="F541" s="14"/>
      <c r="G541" s="260" t="s">
        <v>94</v>
      </c>
      <c r="H541" s="266">
        <v>400000</v>
      </c>
      <c r="I541" s="234" t="s">
        <v>0</v>
      </c>
      <c r="J541" s="552">
        <v>4</v>
      </c>
      <c r="K541" s="243"/>
      <c r="L541" s="239"/>
      <c r="M541" s="232" t="s">
        <v>1</v>
      </c>
      <c r="N541" s="336">
        <f>SUM(H541*J541)</f>
        <v>1600000</v>
      </c>
      <c r="O541" s="492"/>
      <c r="P541" s="466">
        <f>N541-O541</f>
        <v>1600000</v>
      </c>
      <c r="Q541" s="139">
        <f>IF(AA541="국비100%",N541*100%,IF(AA541="시도비100%",N541*0%,IF(AA541="시군구비100%",N541*0%,IF(AA541="국비30%, 시도비70%",N541*30%,IF(AA541="국비50%, 시도비50%",N541*50%,IF(AA541="시도비50%, 시군구비50%",N541*0%,IF(AA541="국비30%, 시도비35%, 시군구비35%",N541*30%)))))))</f>
        <v>480000</v>
      </c>
      <c r="R541" s="139">
        <f>IF(AA541="국비100%",N541*0%,IF(AA541="시도비100%",N541*100%,IF(AA541="시군구비100%",N541*0%,IF(AA541="국비30%, 시도비70%",N541*70%,IF(AA541="국비50%, 시도비50%",N541*50%,IF(AA541="시도비50%, 시군구비50%",N541*50%,IF(AA541="국비30%, 시도비35%, 시군구비35%",N541*35%)))))))</f>
        <v>1120000</v>
      </c>
      <c r="S541" s="139">
        <f>IF(AA541="국비100%",N541*0%,IF(AA541="시도비100%",N541*0%,IF(AA541="시군구비100%",N541*100%,IF(AA541="국비30%, 시도비70%",N541*0%,IF(AA541="국비50%, 시도비50%",N541*0%,IF(AA541="시도비50%, 시군구비50%",N541*50%,IF(AA541="국비30%, 시도비35%, 시군구비35%",N541*35%)))))))</f>
        <v>0</v>
      </c>
      <c r="T541" s="139">
        <f>IF(AA541="기타보조금",N541*100%,N541*0%)</f>
        <v>0</v>
      </c>
      <c r="U541" s="139">
        <f>SUM(Q541:T541)</f>
        <v>1600000</v>
      </c>
      <c r="V541" s="139">
        <f>IF(AA541="자부담",N541*100%,N541*0%)</f>
        <v>0</v>
      </c>
      <c r="W541" s="139">
        <f>IF(AA541="후원금",N541*100%,N541*0%)</f>
        <v>0</v>
      </c>
      <c r="X541" s="139">
        <f>IF(AA541="수익사업",N541*100%,N541*0%)</f>
        <v>0</v>
      </c>
      <c r="Y541" s="529">
        <f>SUM(U541:X541)</f>
        <v>1600000</v>
      </c>
      <c r="Z541" s="159" t="s">
        <v>52</v>
      </c>
      <c r="AA541" s="159" t="s">
        <v>49</v>
      </c>
      <c r="AB541" s="159" t="s">
        <v>12</v>
      </c>
      <c r="AC541" s="458" t="s">
        <v>666</v>
      </c>
    </row>
    <row r="542" spans="1:29" ht="20.100000000000001" customHeight="1" x14ac:dyDescent="0.15">
      <c r="A542" s="465"/>
      <c r="B542" s="465"/>
      <c r="C542" s="465"/>
      <c r="D542" s="14"/>
      <c r="E542" s="14"/>
      <c r="F542" s="14"/>
      <c r="G542" s="634" t="s">
        <v>95</v>
      </c>
      <c r="H542" s="292">
        <v>400000</v>
      </c>
      <c r="I542" s="293" t="s">
        <v>0</v>
      </c>
      <c r="J542" s="494">
        <v>4</v>
      </c>
      <c r="K542" s="294"/>
      <c r="L542" s="277"/>
      <c r="M542" s="295" t="s">
        <v>1</v>
      </c>
      <c r="N542" s="342">
        <f>SUM(H542*J542)</f>
        <v>1600000</v>
      </c>
      <c r="O542" s="493"/>
      <c r="P542" s="466">
        <f>N542-O542</f>
        <v>1600000</v>
      </c>
      <c r="Q542" s="148">
        <f>IF(AA542="국비100%",N542*100%,IF(AA542="시도비100%",N542*0%,IF(AA542="시군구비100%",N542*0%,IF(AA542="국비30%, 시도비70%",N542*30%,IF(AA542="국비50%, 시도비50%",N542*50%,IF(AA542="시도비50%, 시군구비50%",N542*0%))))))</f>
        <v>480000</v>
      </c>
      <c r="R542" s="148">
        <f>IF(AA542="국비100%",N542*0%,IF(AA542="시도비100%",N542*100%,IF(AA542="시군구비100%",N542*0%,IF(AA542="국비30%, 시도비70%",N542*70%,IF(AA542="국비50%, 시도비50%",N542*50%,IF(AA542="시도비50%, 시군구비50%",N542*50%))))))</f>
        <v>1120000</v>
      </c>
      <c r="S542" s="148">
        <f>IF(AA542="국비100%",N542*0%,IF(AA542="시도비100%",N542*0%,IF(AA542="시군구비100%",N542*100%,IF(AA542="국비30%, 시도비70%",N542*0%,IF(AA542="국비50%, 시도비50%",N542*0%,IF(AA542="시도비50%, 시군구비50%",N542*50%))))))</f>
        <v>0</v>
      </c>
      <c r="T542" s="148">
        <f>IF(AA542="기타보조금",N542*100%,N542*0%)</f>
        <v>0</v>
      </c>
      <c r="U542" s="148">
        <f>SUM(Q542:T542)</f>
        <v>1600000</v>
      </c>
      <c r="V542" s="148">
        <f>IF(AA542="자부담",N542*100%,N542*0%)</f>
        <v>0</v>
      </c>
      <c r="W542" s="148">
        <f>IF(AA542="후원금",N542*100%,N542*0%)</f>
        <v>0</v>
      </c>
      <c r="X542" s="148">
        <f>IF(AA542="수익사업",N542*100%,N542*0%)</f>
        <v>0</v>
      </c>
      <c r="Y542" s="487">
        <f>SUM(U542:X542)</f>
        <v>1600000</v>
      </c>
      <c r="Z542" s="171" t="s">
        <v>52</v>
      </c>
      <c r="AA542" s="159" t="s">
        <v>49</v>
      </c>
      <c r="AB542" s="171" t="s">
        <v>12</v>
      </c>
      <c r="AC542" s="458" t="s">
        <v>666</v>
      </c>
    </row>
    <row r="543" spans="1:29" ht="20.100000000000001" customHeight="1" x14ac:dyDescent="0.15">
      <c r="A543" s="465"/>
      <c r="B543" s="465"/>
      <c r="C543" s="92" t="s">
        <v>547</v>
      </c>
      <c r="D543" s="13">
        <f>SUM(N544:N557)</f>
        <v>1200000</v>
      </c>
      <c r="E543" s="13">
        <v>1576290</v>
      </c>
      <c r="F543" s="13">
        <f>SUM(D543-E543)</f>
        <v>-376290</v>
      </c>
      <c r="G543" s="3"/>
      <c r="H543" s="40"/>
      <c r="I543" s="40"/>
      <c r="J543" s="40"/>
      <c r="K543" s="40"/>
      <c r="L543" s="40"/>
      <c r="M543" s="40"/>
      <c r="N543" s="627"/>
      <c r="O543" s="152">
        <f t="shared" ref="O543:Y543" si="208">SUM(O544:O557)</f>
        <v>0</v>
      </c>
      <c r="P543" s="152">
        <f t="shared" si="208"/>
        <v>1200000</v>
      </c>
      <c r="Q543" s="152">
        <f t="shared" si="208"/>
        <v>360000</v>
      </c>
      <c r="R543" s="152">
        <f t="shared" si="208"/>
        <v>840000</v>
      </c>
      <c r="S543" s="152">
        <f t="shared" si="208"/>
        <v>0</v>
      </c>
      <c r="T543" s="152">
        <f t="shared" si="208"/>
        <v>0</v>
      </c>
      <c r="U543" s="152">
        <f t="shared" si="208"/>
        <v>1200000</v>
      </c>
      <c r="V543" s="152">
        <f t="shared" si="208"/>
        <v>0</v>
      </c>
      <c r="W543" s="152">
        <f t="shared" si="208"/>
        <v>0</v>
      </c>
      <c r="X543" s="152">
        <f t="shared" si="208"/>
        <v>0</v>
      </c>
      <c r="Y543" s="152">
        <f t="shared" si="208"/>
        <v>1200000</v>
      </c>
      <c r="Z543" s="468"/>
      <c r="AA543" s="468"/>
      <c r="AB543" s="468"/>
      <c r="AC543" s="458"/>
    </row>
    <row r="544" spans="1:29" s="134" customFormat="1" ht="20.100000000000001" customHeight="1" x14ac:dyDescent="0.15">
      <c r="A544" s="465"/>
      <c r="B544" s="465"/>
      <c r="C544" s="465"/>
      <c r="D544" s="14"/>
      <c r="E544" s="14"/>
      <c r="F544" s="14"/>
      <c r="G544" s="8" t="s">
        <v>257</v>
      </c>
      <c r="H544" s="743"/>
      <c r="I544" s="110"/>
      <c r="J544" s="372"/>
      <c r="K544" s="76"/>
      <c r="L544" s="26"/>
      <c r="M544" s="37"/>
      <c r="N544" s="336"/>
      <c r="O544" s="492"/>
      <c r="P544" s="466"/>
      <c r="Q544" s="139"/>
      <c r="R544" s="139"/>
      <c r="S544" s="139"/>
      <c r="T544" s="139"/>
      <c r="U544" s="139"/>
      <c r="V544" s="139"/>
      <c r="W544" s="139"/>
      <c r="X544" s="139"/>
      <c r="Y544" s="529"/>
      <c r="Z544" s="159"/>
      <c r="AA544" s="159"/>
      <c r="AB544" s="159"/>
      <c r="AC544" s="458"/>
    </row>
    <row r="545" spans="1:29" s="134" customFormat="1" ht="20.100000000000001" customHeight="1" x14ac:dyDescent="0.15">
      <c r="A545" s="325"/>
      <c r="B545" s="325"/>
      <c r="C545" s="325"/>
      <c r="D545" s="15"/>
      <c r="E545" s="15"/>
      <c r="F545" s="15"/>
      <c r="G545" s="748" t="s">
        <v>346</v>
      </c>
      <c r="H545" s="764"/>
      <c r="I545" s="546"/>
      <c r="J545" s="389"/>
      <c r="K545" s="73"/>
      <c r="L545" s="373"/>
      <c r="M545" s="765"/>
      <c r="N545" s="144"/>
      <c r="O545" s="493"/>
      <c r="P545" s="491"/>
      <c r="Q545" s="148"/>
      <c r="R545" s="148"/>
      <c r="S545" s="148"/>
      <c r="T545" s="148"/>
      <c r="U545" s="148"/>
      <c r="V545" s="148"/>
      <c r="W545" s="148"/>
      <c r="X545" s="148"/>
      <c r="Y545" s="487"/>
      <c r="Z545" s="171"/>
      <c r="AA545" s="171"/>
      <c r="AB545" s="171"/>
      <c r="AC545" s="458"/>
    </row>
    <row r="546" spans="1:29" s="134" customFormat="1" ht="20.100000000000001" customHeight="1" x14ac:dyDescent="0.15">
      <c r="A546" s="467"/>
      <c r="B546" s="467"/>
      <c r="C546" s="467"/>
      <c r="D546" s="17"/>
      <c r="E546" s="17"/>
      <c r="F546" s="17"/>
      <c r="G546" s="1" t="s">
        <v>610</v>
      </c>
      <c r="H546" s="113">
        <v>3000</v>
      </c>
      <c r="I546" s="114" t="s">
        <v>0</v>
      </c>
      <c r="J546" s="398">
        <v>2</v>
      </c>
      <c r="K546" s="72" t="s">
        <v>0</v>
      </c>
      <c r="L546" s="448">
        <v>5</v>
      </c>
      <c r="M546" s="36" t="s">
        <v>1</v>
      </c>
      <c r="N546" s="143">
        <f>SUM(H546*J546*L546)</f>
        <v>30000</v>
      </c>
      <c r="O546" s="766"/>
      <c r="P546" s="485">
        <f>N546-O546</f>
        <v>30000</v>
      </c>
      <c r="Q546" s="154">
        <f>IF(AA546="국비100%",N546*100%,IF(AA546="시도비100%",N546*0%,IF(AA546="시군구비100%",N546*0%,IF(AA546="국비30%, 시도비70%",N546*30%,IF(AA546="국비50%, 시도비50%",N546*50%,IF(AA546="시도비50%, 시군구비50%",N546*0%,IF(AA546="국비30%, 시도비35%, 시군구비35%",N546*30%)))))))</f>
        <v>9000</v>
      </c>
      <c r="R546" s="154">
        <f>IF(AA546="국비100%",N546*0%,IF(AA546="시도비100%",N546*100%,IF(AA546="시군구비100%",N546*0%,IF(AA546="국비30%, 시도비70%",N546*70%,IF(AA546="국비50%, 시도비50%",N546*50%,IF(AA546="시도비50%, 시군구비50%",N546*50%,IF(AA546="국비30%, 시도비35%, 시군구비35%",N546*35%)))))))</f>
        <v>21000</v>
      </c>
      <c r="S546" s="154">
        <f>IF(AA546="국비100%",N546*0%,IF(AA546="시도비100%",N546*0%,IF(AA546="시군구비100%",N546*100%,IF(AA546="국비30%, 시도비70%",N546*0%,IF(AA546="국비50%, 시도비50%",N546*0%,IF(AA546="시도비50%, 시군구비50%",N546*50%,IF(AA546="국비30%, 시도비35%, 시군구비35%",N546*35%)))))))</f>
        <v>0</v>
      </c>
      <c r="T546" s="154">
        <f>IF(AA546="기타보조금",N546*100%,N546*0%)</f>
        <v>0</v>
      </c>
      <c r="U546" s="154">
        <f>SUM(Q546:T546)</f>
        <v>30000</v>
      </c>
      <c r="V546" s="154">
        <f>IF(AA546="자부담",N546*100%,N546*0%)</f>
        <v>0</v>
      </c>
      <c r="W546" s="154">
        <f>IF(AA546="후원금",N546*100%,N546*0%)</f>
        <v>0</v>
      </c>
      <c r="X546" s="154">
        <f>IF(AA546="수익사업",N546*100%,N546*0%)</f>
        <v>0</v>
      </c>
      <c r="Y546" s="752">
        <f>SUM(U546:X546)</f>
        <v>30000</v>
      </c>
      <c r="Z546" s="170" t="s">
        <v>53</v>
      </c>
      <c r="AA546" s="170" t="s">
        <v>49</v>
      </c>
      <c r="AB546" s="170" t="s">
        <v>12</v>
      </c>
      <c r="AC546" s="458" t="s">
        <v>666</v>
      </c>
    </row>
    <row r="547" spans="1:29" ht="20.100000000000001" customHeight="1" x14ac:dyDescent="0.15">
      <c r="A547" s="465"/>
      <c r="B547" s="465"/>
      <c r="C547" s="465"/>
      <c r="D547" s="14"/>
      <c r="E547" s="14"/>
      <c r="F547" s="14"/>
      <c r="G547" s="2" t="s">
        <v>347</v>
      </c>
      <c r="H547" s="111"/>
      <c r="I547" s="110"/>
      <c r="J547" s="372"/>
      <c r="K547" s="67"/>
      <c r="L547" s="283"/>
      <c r="M547" s="37"/>
      <c r="N547" s="141"/>
      <c r="O547" s="492"/>
      <c r="P547" s="466"/>
      <c r="Q547" s="139"/>
      <c r="R547" s="139"/>
      <c r="S547" s="139"/>
      <c r="T547" s="139"/>
      <c r="U547" s="139"/>
      <c r="V547" s="139"/>
      <c r="W547" s="139"/>
      <c r="X547" s="139"/>
      <c r="Y547" s="529"/>
      <c r="Z547" s="159"/>
      <c r="AA547" s="159"/>
      <c r="AB547" s="159"/>
      <c r="AC547" s="458"/>
    </row>
    <row r="548" spans="1:29" ht="20.100000000000001" customHeight="1" x14ac:dyDescent="0.15">
      <c r="A548" s="465"/>
      <c r="B548" s="465"/>
      <c r="C548" s="465"/>
      <c r="D548" s="14"/>
      <c r="E548" s="14"/>
      <c r="F548" s="14"/>
      <c r="G548" s="2" t="s">
        <v>610</v>
      </c>
      <c r="H548" s="111">
        <v>2000</v>
      </c>
      <c r="I548" s="110" t="s">
        <v>0</v>
      </c>
      <c r="J548" s="372">
        <v>24</v>
      </c>
      <c r="K548" s="67" t="s">
        <v>0</v>
      </c>
      <c r="L548" s="283">
        <v>5</v>
      </c>
      <c r="M548" s="37" t="s">
        <v>1</v>
      </c>
      <c r="N548" s="141">
        <f>SUM(H548*J548*L548)</f>
        <v>240000</v>
      </c>
      <c r="O548" s="492"/>
      <c r="P548" s="466">
        <f>N548-O548</f>
        <v>240000</v>
      </c>
      <c r="Q548" s="139">
        <f>IF(AA548="국비100%",N548*100%,IF(AA548="시도비100%",N548*0%,IF(AA548="시군구비100%",N548*0%,IF(AA548="국비30%, 시도비70%",N548*30%,IF(AA548="국비50%, 시도비50%",N548*50%,IF(AA548="시도비50%, 시군구비50%",N548*0%,IF(AA548="국비30%, 시도비35%, 시군구비35%",N548*30%)))))))</f>
        <v>72000</v>
      </c>
      <c r="R548" s="139">
        <f>IF(AA548="국비100%",N548*0%,IF(AA548="시도비100%",N548*100%,IF(AA548="시군구비100%",N548*0%,IF(AA548="국비30%, 시도비70%",N548*70%,IF(AA548="국비50%, 시도비50%",N548*50%,IF(AA548="시도비50%, 시군구비50%",N548*50%,IF(AA548="국비30%, 시도비35%, 시군구비35%",N548*35%)))))))</f>
        <v>168000</v>
      </c>
      <c r="S548" s="139">
        <f>IF(AA548="국비100%",N548*0%,IF(AA548="시도비100%",N548*0%,IF(AA548="시군구비100%",N548*100%,IF(AA548="국비30%, 시도비70%",N548*0%,IF(AA548="국비50%, 시도비50%",N548*0%,IF(AA548="시도비50%, 시군구비50%",N548*50%,IF(AA548="국비30%, 시도비35%, 시군구비35%",N548*35%)))))))</f>
        <v>0</v>
      </c>
      <c r="T548" s="139">
        <f>IF(AA548="기타보조금",N548*100%,N548*0%)</f>
        <v>0</v>
      </c>
      <c r="U548" s="139">
        <f>SUM(Q548:T548)</f>
        <v>240000</v>
      </c>
      <c r="V548" s="139">
        <f>IF(AA548="자부담",N548*100%,N548*0%)</f>
        <v>0</v>
      </c>
      <c r="W548" s="139">
        <f>IF(AA548="후원금",N548*100%,N548*0%)</f>
        <v>0</v>
      </c>
      <c r="X548" s="139">
        <f>IF(AA548="수익사업",N548*100%,N548*0%)</f>
        <v>0</v>
      </c>
      <c r="Y548" s="529">
        <f>SUM(U548:X548)</f>
        <v>240000</v>
      </c>
      <c r="Z548" s="159" t="s">
        <v>53</v>
      </c>
      <c r="AA548" s="159" t="s">
        <v>49</v>
      </c>
      <c r="AB548" s="159" t="s">
        <v>12</v>
      </c>
      <c r="AC548" s="458" t="s">
        <v>666</v>
      </c>
    </row>
    <row r="549" spans="1:29" ht="20.100000000000001" customHeight="1" x14ac:dyDescent="0.15">
      <c r="A549" s="465"/>
      <c r="B549" s="465"/>
      <c r="C549" s="465"/>
      <c r="D549" s="14"/>
      <c r="E549" s="14"/>
      <c r="F549" s="14"/>
      <c r="G549" s="2" t="s">
        <v>348</v>
      </c>
      <c r="H549" s="111"/>
      <c r="I549" s="110"/>
      <c r="J549" s="372"/>
      <c r="K549" s="67"/>
      <c r="L549" s="283"/>
      <c r="M549" s="37"/>
      <c r="N549" s="141"/>
      <c r="O549" s="492"/>
      <c r="P549" s="466"/>
      <c r="Q549" s="139"/>
      <c r="R549" s="139"/>
      <c r="S549" s="139"/>
      <c r="T549" s="139"/>
      <c r="U549" s="139"/>
      <c r="V549" s="139"/>
      <c r="W549" s="139"/>
      <c r="X549" s="139"/>
      <c r="Y549" s="529"/>
      <c r="Z549" s="159"/>
      <c r="AA549" s="159"/>
      <c r="AB549" s="159"/>
      <c r="AC549" s="458"/>
    </row>
    <row r="550" spans="1:29" ht="20.100000000000001" customHeight="1" x14ac:dyDescent="0.15">
      <c r="A550" s="465"/>
      <c r="B550" s="465"/>
      <c r="C550" s="465"/>
      <c r="D550" s="14"/>
      <c r="E550" s="14"/>
      <c r="F550" s="14"/>
      <c r="G550" s="2" t="s">
        <v>610</v>
      </c>
      <c r="H550" s="111">
        <v>3000</v>
      </c>
      <c r="I550" s="110" t="s">
        <v>0</v>
      </c>
      <c r="J550" s="372">
        <v>2</v>
      </c>
      <c r="K550" s="67" t="s">
        <v>0</v>
      </c>
      <c r="L550" s="283">
        <v>5</v>
      </c>
      <c r="M550" s="37" t="s">
        <v>1</v>
      </c>
      <c r="N550" s="141">
        <f>SUM(H550*J550*L550)</f>
        <v>30000</v>
      </c>
      <c r="O550" s="492"/>
      <c r="P550" s="466">
        <f>N550-O550</f>
        <v>30000</v>
      </c>
      <c r="Q550" s="139">
        <f>IF(AA550="국비100%",N550*100%,IF(AA550="시도비100%",N550*0%,IF(AA550="시군구비100%",N550*0%,IF(AA550="국비30%, 시도비70%",N550*30%,IF(AA550="국비50%, 시도비50%",N550*50%,IF(AA550="시도비50%, 시군구비50%",N550*0%,IF(AA550="국비30%, 시도비35%, 시군구비35%",N550*30%)))))))</f>
        <v>9000</v>
      </c>
      <c r="R550" s="139">
        <f>IF(AA550="국비100%",N550*0%,IF(AA550="시도비100%",N550*100%,IF(AA550="시군구비100%",N550*0%,IF(AA550="국비30%, 시도비70%",N550*70%,IF(AA550="국비50%, 시도비50%",N550*50%,IF(AA550="시도비50%, 시군구비50%",N550*50%,IF(AA550="국비30%, 시도비35%, 시군구비35%",N550*35%)))))))</f>
        <v>21000</v>
      </c>
      <c r="S550" s="139">
        <f>IF(AA550="국비100%",N550*0%,IF(AA550="시도비100%",N550*0%,IF(AA550="시군구비100%",N550*100%,IF(AA550="국비30%, 시도비70%",N550*0%,IF(AA550="국비50%, 시도비50%",N550*0%,IF(AA550="시도비50%, 시군구비50%",N550*50%,IF(AA550="국비30%, 시도비35%, 시군구비35%",N550*35%)))))))</f>
        <v>0</v>
      </c>
      <c r="T550" s="139">
        <f>IF(AA550="기타보조금",N550*100%,N550*0%)</f>
        <v>0</v>
      </c>
      <c r="U550" s="139">
        <f>SUM(Q550:T550)</f>
        <v>30000</v>
      </c>
      <c r="V550" s="139">
        <f>IF(AA550="자부담",N550*100%,N550*0%)</f>
        <v>0</v>
      </c>
      <c r="W550" s="139">
        <f>IF(AA550="후원금",N550*100%,N550*0%)</f>
        <v>0</v>
      </c>
      <c r="X550" s="139">
        <f>IF(AA550="수익사업",N550*100%,N550*0%)</f>
        <v>0</v>
      </c>
      <c r="Y550" s="529">
        <f>SUM(U550:X550)</f>
        <v>30000</v>
      </c>
      <c r="Z550" s="159" t="s">
        <v>53</v>
      </c>
      <c r="AA550" s="159" t="s">
        <v>49</v>
      </c>
      <c r="AB550" s="159" t="s">
        <v>12</v>
      </c>
      <c r="AC550" s="458" t="s">
        <v>666</v>
      </c>
    </row>
    <row r="551" spans="1:29" ht="20.100000000000001" customHeight="1" x14ac:dyDescent="0.15">
      <c r="A551" s="465"/>
      <c r="B551" s="465"/>
      <c r="C551" s="465"/>
      <c r="D551" s="14"/>
      <c r="E551" s="14"/>
      <c r="F551" s="14"/>
      <c r="G551" s="8" t="s">
        <v>258</v>
      </c>
      <c r="H551" s="111"/>
      <c r="I551" s="110"/>
      <c r="J551" s="372"/>
      <c r="K551" s="67"/>
      <c r="L551" s="283"/>
      <c r="M551" s="37"/>
      <c r="N551" s="141"/>
      <c r="O551" s="492"/>
      <c r="P551" s="466"/>
      <c r="Q551" s="139"/>
      <c r="R551" s="139"/>
      <c r="S551" s="139"/>
      <c r="T551" s="139"/>
      <c r="U551" s="139"/>
      <c r="V551" s="139"/>
      <c r="W551" s="139"/>
      <c r="X551" s="139"/>
      <c r="Y551" s="529"/>
      <c r="Z551" s="159"/>
      <c r="AA551" s="159"/>
      <c r="AB551" s="159"/>
      <c r="AC551" s="458"/>
    </row>
    <row r="552" spans="1:29" ht="20.100000000000001" customHeight="1" x14ac:dyDescent="0.15">
      <c r="A552" s="465"/>
      <c r="B552" s="465"/>
      <c r="C552" s="465"/>
      <c r="D552" s="14"/>
      <c r="E552" s="14"/>
      <c r="F552" s="14"/>
      <c r="G552" s="8" t="s">
        <v>346</v>
      </c>
      <c r="H552" s="111"/>
      <c r="I552" s="110"/>
      <c r="J552" s="372"/>
      <c r="K552" s="67"/>
      <c r="L552" s="283"/>
      <c r="M552" s="37"/>
      <c r="N552" s="141"/>
      <c r="O552" s="492"/>
      <c r="P552" s="466"/>
      <c r="Q552" s="139"/>
      <c r="R552" s="139"/>
      <c r="S552" s="139"/>
      <c r="T552" s="139"/>
      <c r="U552" s="139"/>
      <c r="V552" s="139"/>
      <c r="W552" s="139"/>
      <c r="X552" s="139"/>
      <c r="Y552" s="529"/>
      <c r="Z552" s="159"/>
      <c r="AA552" s="159"/>
      <c r="AB552" s="159"/>
      <c r="AC552" s="458"/>
    </row>
    <row r="553" spans="1:29" ht="20.100000000000001" customHeight="1" x14ac:dyDescent="0.15">
      <c r="A553" s="465"/>
      <c r="B553" s="465"/>
      <c r="C553" s="465"/>
      <c r="D553" s="14"/>
      <c r="E553" s="14"/>
      <c r="F553" s="14"/>
      <c r="G553" s="2" t="s">
        <v>611</v>
      </c>
      <c r="H553" s="111">
        <v>1374</v>
      </c>
      <c r="I553" s="110" t="s">
        <v>0</v>
      </c>
      <c r="J553" s="372">
        <v>3</v>
      </c>
      <c r="K553" s="67" t="s">
        <v>0</v>
      </c>
      <c r="L553" s="283">
        <v>5</v>
      </c>
      <c r="M553" s="37" t="s">
        <v>1</v>
      </c>
      <c r="N553" s="141">
        <f>SUM(H553*J553*L553)</f>
        <v>20610</v>
      </c>
      <c r="O553" s="492"/>
      <c r="P553" s="466">
        <f>N553-O553</f>
        <v>20610</v>
      </c>
      <c r="Q553" s="139">
        <f>IF(AA553="국비100%",N553*100%,IF(AA553="시도비100%",N553*0%,IF(AA553="시군구비100%",N553*0%,IF(AA553="국비30%, 시도비70%",N553*30%,IF(AA553="국비50%, 시도비50%",N553*50%,IF(AA553="시도비50%, 시군구비50%",N553*0%,IF(AA553="국비30%, 시도비35%, 시군구비35%",N553*30%)))))))</f>
        <v>6183</v>
      </c>
      <c r="R553" s="139">
        <f>IF(AA553="국비100%",N553*0%,IF(AA553="시도비100%",N553*100%,IF(AA553="시군구비100%",N553*0%,IF(AA553="국비30%, 시도비70%",N553*70%,IF(AA553="국비50%, 시도비50%",N553*50%,IF(AA553="시도비50%, 시군구비50%",N553*50%,IF(AA553="국비30%, 시도비35%, 시군구비35%",N553*35%)))))))</f>
        <v>14426.999999999998</v>
      </c>
      <c r="S553" s="139">
        <f>IF(AA553="국비100%",N553*0%,IF(AA553="시도비100%",N553*0%,IF(AA553="시군구비100%",N553*100%,IF(AA553="국비30%, 시도비70%",N553*0%,IF(AA553="국비50%, 시도비50%",N553*0%,IF(AA553="시도비50%, 시군구비50%",N553*50%,IF(AA553="국비30%, 시도비35%, 시군구비35%",N553*35%)))))))</f>
        <v>0</v>
      </c>
      <c r="T553" s="139">
        <f>IF(AA553="기타보조금",N553*100%,N553*0%)</f>
        <v>0</v>
      </c>
      <c r="U553" s="139">
        <f>SUM(Q553:T553)</f>
        <v>20610</v>
      </c>
      <c r="V553" s="139">
        <f>IF(AA553="자부담",N553*100%,N553*0%)</f>
        <v>0</v>
      </c>
      <c r="W553" s="139">
        <f>IF(AA553="후원금",N553*100%,N553*0%)</f>
        <v>0</v>
      </c>
      <c r="X553" s="139">
        <f>IF(AA553="수익사업",N553*100%,N553*0%)</f>
        <v>0</v>
      </c>
      <c r="Y553" s="529">
        <f>SUM(U553:X553)</f>
        <v>20610</v>
      </c>
      <c r="Z553" s="159" t="s">
        <v>53</v>
      </c>
      <c r="AA553" s="159" t="s">
        <v>49</v>
      </c>
      <c r="AB553" s="159" t="s">
        <v>12</v>
      </c>
      <c r="AC553" s="458" t="s">
        <v>666</v>
      </c>
    </row>
    <row r="554" spans="1:29" ht="20.100000000000001" customHeight="1" x14ac:dyDescent="0.15">
      <c r="A554" s="465"/>
      <c r="B554" s="465"/>
      <c r="C554" s="465"/>
      <c r="D554" s="14"/>
      <c r="E554" s="14"/>
      <c r="F554" s="14"/>
      <c r="G554" s="2" t="s">
        <v>347</v>
      </c>
      <c r="H554" s="111"/>
      <c r="I554" s="110"/>
      <c r="J554" s="372"/>
      <c r="K554" s="67"/>
      <c r="L554" s="283"/>
      <c r="M554" s="37"/>
      <c r="N554" s="141"/>
      <c r="O554" s="492"/>
      <c r="P554" s="466"/>
      <c r="Q554" s="139"/>
      <c r="R554" s="139"/>
      <c r="S554" s="139"/>
      <c r="T554" s="139"/>
      <c r="U554" s="139"/>
      <c r="V554" s="139"/>
      <c r="W554" s="139"/>
      <c r="X554" s="139"/>
      <c r="Y554" s="529"/>
      <c r="Z554" s="159"/>
      <c r="AA554" s="159"/>
      <c r="AB554" s="159"/>
      <c r="AC554" s="458"/>
    </row>
    <row r="555" spans="1:29" ht="20.100000000000001" customHeight="1" x14ac:dyDescent="0.15">
      <c r="A555" s="465"/>
      <c r="B555" s="465"/>
      <c r="C555" s="465"/>
      <c r="D555" s="14"/>
      <c r="E555" s="14"/>
      <c r="F555" s="14"/>
      <c r="G555" s="2" t="s">
        <v>611</v>
      </c>
      <c r="H555" s="111">
        <v>4009</v>
      </c>
      <c r="I555" s="110" t="s">
        <v>0</v>
      </c>
      <c r="J555" s="372">
        <v>42</v>
      </c>
      <c r="K555" s="67" t="s">
        <v>0</v>
      </c>
      <c r="L555" s="283">
        <v>5</v>
      </c>
      <c r="M555" s="37" t="s">
        <v>1</v>
      </c>
      <c r="N555" s="141">
        <f>SUM(H555*J555*L555)</f>
        <v>841890</v>
      </c>
      <c r="O555" s="492"/>
      <c r="P555" s="466">
        <f>N555-O555</f>
        <v>841890</v>
      </c>
      <c r="Q555" s="139">
        <f>IF(AA555="국비100%",N555*100%,IF(AA555="시도비100%",N555*0%,IF(AA555="시군구비100%",N555*0%,IF(AA555="국비30%, 시도비70%",N555*30%,IF(AA555="국비50%, 시도비50%",N555*50%,IF(AA555="시도비50%, 시군구비50%",N555*0%,IF(AA555="국비30%, 시도비35%, 시군구비35%",N555*30%)))))))</f>
        <v>252567</v>
      </c>
      <c r="R555" s="139">
        <f>IF(AA555="국비100%",N555*0%,IF(AA555="시도비100%",N555*100%,IF(AA555="시군구비100%",N555*0%,IF(AA555="국비30%, 시도비70%",N555*70%,IF(AA555="국비50%, 시도비50%",N555*50%,IF(AA555="시도비50%, 시군구비50%",N555*50%,IF(AA555="국비30%, 시도비35%, 시군구비35%",N555*35%)))))))</f>
        <v>589323</v>
      </c>
      <c r="S555" s="139">
        <f>IF(AA555="국비100%",N555*0%,IF(AA555="시도비100%",N555*0%,IF(AA555="시군구비100%",N555*100%,IF(AA555="국비30%, 시도비70%",N555*0%,IF(AA555="국비50%, 시도비50%",N555*0%,IF(AA555="시도비50%, 시군구비50%",N555*50%,IF(AA555="국비30%, 시도비35%, 시군구비35%",N555*35%)))))))</f>
        <v>0</v>
      </c>
      <c r="T555" s="139">
        <f>IF(AA555="기타보조금",N555*100%,N555*0%)</f>
        <v>0</v>
      </c>
      <c r="U555" s="139">
        <f>SUM(Q555:T555)</f>
        <v>841890</v>
      </c>
      <c r="V555" s="139">
        <f>IF(AA555="자부담",N555*100%,N555*0%)</f>
        <v>0</v>
      </c>
      <c r="W555" s="139">
        <f>IF(AA555="후원금",N555*100%,N555*0%)</f>
        <v>0</v>
      </c>
      <c r="X555" s="139">
        <f>IF(AA555="수익사업",N555*100%,N555*0%)</f>
        <v>0</v>
      </c>
      <c r="Y555" s="529">
        <f>SUM(U555:X555)</f>
        <v>841890</v>
      </c>
      <c r="Z555" s="159" t="s">
        <v>53</v>
      </c>
      <c r="AA555" s="159" t="s">
        <v>49</v>
      </c>
      <c r="AB555" s="159" t="s">
        <v>12</v>
      </c>
      <c r="AC555" s="458" t="s">
        <v>666</v>
      </c>
    </row>
    <row r="556" spans="1:29" ht="20.100000000000001" customHeight="1" x14ac:dyDescent="0.15">
      <c r="A556" s="465"/>
      <c r="B556" s="465"/>
      <c r="C556" s="465"/>
      <c r="D556" s="14"/>
      <c r="E556" s="14"/>
      <c r="F556" s="14"/>
      <c r="G556" s="2" t="s">
        <v>348</v>
      </c>
      <c r="H556" s="111"/>
      <c r="I556" s="110"/>
      <c r="J556" s="372"/>
      <c r="K556" s="67"/>
      <c r="L556" s="283"/>
      <c r="M556" s="37"/>
      <c r="N556" s="141"/>
      <c r="O556" s="492"/>
      <c r="P556" s="466"/>
      <c r="Q556" s="139"/>
      <c r="R556" s="139"/>
      <c r="S556" s="139"/>
      <c r="T556" s="139"/>
      <c r="U556" s="139"/>
      <c r="V556" s="139"/>
      <c r="W556" s="139"/>
      <c r="X556" s="139"/>
      <c r="Y556" s="529"/>
      <c r="Z556" s="159"/>
      <c r="AA556" s="159"/>
      <c r="AB556" s="159"/>
      <c r="AC556" s="458"/>
    </row>
    <row r="557" spans="1:29" ht="20.100000000000001" customHeight="1" x14ac:dyDescent="0.15">
      <c r="A557" s="465"/>
      <c r="B557" s="465"/>
      <c r="C557" s="465"/>
      <c r="D557" s="14"/>
      <c r="E557" s="14"/>
      <c r="F557" s="14"/>
      <c r="G557" s="2" t="s">
        <v>611</v>
      </c>
      <c r="H557" s="111">
        <v>1500</v>
      </c>
      <c r="I557" s="110" t="s">
        <v>0</v>
      </c>
      <c r="J557" s="372">
        <v>5</v>
      </c>
      <c r="K557" s="67" t="s">
        <v>0</v>
      </c>
      <c r="L557" s="283">
        <v>5</v>
      </c>
      <c r="M557" s="37" t="s">
        <v>1</v>
      </c>
      <c r="N557" s="141">
        <f>SUM(H557*J557*L557)</f>
        <v>37500</v>
      </c>
      <c r="O557" s="492"/>
      <c r="P557" s="466">
        <f>N557-O557</f>
        <v>37500</v>
      </c>
      <c r="Q557" s="139">
        <f>IF(AA557="국비100%",N557*100%,IF(AA557="시도비100%",N557*0%,IF(AA557="시군구비100%",N557*0%,IF(AA557="국비30%, 시도비70%",N557*30%,IF(AA557="국비50%, 시도비50%",N557*50%,IF(AA557="시도비50%, 시군구비50%",N557*0%,IF(AA557="국비30%, 시도비35%, 시군구비35%",N557*30%)))))))</f>
        <v>11250</v>
      </c>
      <c r="R557" s="139">
        <f>IF(AA557="국비100%",N557*0%,IF(AA557="시도비100%",N557*100%,IF(AA557="시군구비100%",N557*0%,IF(AA557="국비30%, 시도비70%",N557*70%,IF(AA557="국비50%, 시도비50%",N557*50%,IF(AA557="시도비50%, 시군구비50%",N557*50%,IF(AA557="국비30%, 시도비35%, 시군구비35%",N557*35%)))))))</f>
        <v>26250</v>
      </c>
      <c r="S557" s="139">
        <f>IF(AA557="국비100%",N557*0%,IF(AA557="시도비100%",N557*0%,IF(AA557="시군구비100%",N557*100%,IF(AA557="국비30%, 시도비70%",N557*0%,IF(AA557="국비50%, 시도비50%",N557*0%,IF(AA557="시도비50%, 시군구비50%",N557*50%,IF(AA557="국비30%, 시도비35%, 시군구비35%",N557*35%)))))))</f>
        <v>0</v>
      </c>
      <c r="T557" s="139">
        <f>IF(AA557="기타보조금",N557*100%,N557*0%)</f>
        <v>0</v>
      </c>
      <c r="U557" s="139">
        <f>SUM(Q557:T557)</f>
        <v>37500</v>
      </c>
      <c r="V557" s="139">
        <f>IF(AA557="자부담",N557*100%,N557*0%)</f>
        <v>0</v>
      </c>
      <c r="W557" s="139">
        <f>IF(AA557="후원금",N557*100%,N557*0%)</f>
        <v>0</v>
      </c>
      <c r="X557" s="139">
        <f>IF(AA557="수익사업",N557*100%,N557*0%)</f>
        <v>0</v>
      </c>
      <c r="Y557" s="529">
        <f>SUM(U557:X557)</f>
        <v>37500</v>
      </c>
      <c r="Z557" s="159" t="s">
        <v>53</v>
      </c>
      <c r="AA557" s="159" t="s">
        <v>49</v>
      </c>
      <c r="AB557" s="159" t="s">
        <v>12</v>
      </c>
      <c r="AC557" s="458" t="s">
        <v>666</v>
      </c>
    </row>
    <row r="558" spans="1:29" ht="20.100000000000001" customHeight="1" x14ac:dyDescent="0.15">
      <c r="A558" s="465"/>
      <c r="B558" s="465"/>
      <c r="C558" s="409" t="s">
        <v>687</v>
      </c>
      <c r="D558" s="13">
        <f>SUM(N559:N560)</f>
        <v>1360000</v>
      </c>
      <c r="E558" s="13">
        <v>9575020</v>
      </c>
      <c r="F558" s="13">
        <f>SUM(D558-E558)</f>
        <v>-8215020</v>
      </c>
      <c r="G558" s="3"/>
      <c r="H558" s="40"/>
      <c r="I558" s="40"/>
      <c r="J558" s="40"/>
      <c r="K558" s="40"/>
      <c r="L558" s="40"/>
      <c r="M558" s="40"/>
      <c r="N558" s="627"/>
      <c r="O558" s="152">
        <f t="shared" ref="O558:Y558" si="209">SUM(O559:O560)</f>
        <v>0</v>
      </c>
      <c r="P558" s="152">
        <f t="shared" si="209"/>
        <v>1360000</v>
      </c>
      <c r="Q558" s="152">
        <f t="shared" si="209"/>
        <v>408000</v>
      </c>
      <c r="R558" s="152">
        <f t="shared" si="209"/>
        <v>952000</v>
      </c>
      <c r="S558" s="152">
        <f t="shared" si="209"/>
        <v>0</v>
      </c>
      <c r="T558" s="152">
        <f t="shared" si="209"/>
        <v>0</v>
      </c>
      <c r="U558" s="152">
        <f t="shared" si="209"/>
        <v>1360000</v>
      </c>
      <c r="V558" s="152">
        <f t="shared" si="209"/>
        <v>0</v>
      </c>
      <c r="W558" s="152">
        <f t="shared" si="209"/>
        <v>0</v>
      </c>
      <c r="X558" s="152">
        <f t="shared" si="209"/>
        <v>0</v>
      </c>
      <c r="Y558" s="152">
        <f t="shared" si="209"/>
        <v>1360000</v>
      </c>
      <c r="Z558" s="468"/>
      <c r="AA558" s="468"/>
      <c r="AB558" s="468"/>
      <c r="AC558" s="458"/>
    </row>
    <row r="559" spans="1:29" ht="20.100000000000001" customHeight="1" x14ac:dyDescent="0.15">
      <c r="A559" s="465"/>
      <c r="B559" s="465"/>
      <c r="C559" s="465"/>
      <c r="D559" s="14"/>
      <c r="E559" s="14"/>
      <c r="F559" s="14"/>
      <c r="G559" s="1" t="s">
        <v>93</v>
      </c>
      <c r="H559" s="47">
        <v>15000</v>
      </c>
      <c r="I559" s="72" t="s">
        <v>0</v>
      </c>
      <c r="J559" s="398">
        <v>12</v>
      </c>
      <c r="K559" s="72" t="s">
        <v>0</v>
      </c>
      <c r="L559" s="448">
        <v>7</v>
      </c>
      <c r="M559" s="48" t="s">
        <v>1</v>
      </c>
      <c r="N559" s="143">
        <f>SUM(H559*J559*L559)</f>
        <v>1260000</v>
      </c>
      <c r="O559" s="139"/>
      <c r="P559" s="466">
        <f>N559-O559</f>
        <v>1260000</v>
      </c>
      <c r="Q559" s="139">
        <f>IF(AA559="국비100%",N559*100%,IF(AA559="시도비100%",N559*0%,IF(AA559="시군구비100%",N559*0%,IF(AA559="국비30%, 시도비70%",N559*30%,IF(AA559="국비50%, 시도비50%",N559*50%,IF(AA559="시도비50%, 시군구비50%",N559*0%,IF(AA559="국비30%, 시도비35%, 시군구비35%",N559*30%)))))))</f>
        <v>378000</v>
      </c>
      <c r="R559" s="139">
        <f>IF(AA559="국비100%",N559*0%,IF(AA559="시도비100%",N559*100%,IF(AA559="시군구비100%",N559*0%,IF(AA559="국비30%, 시도비70%",N559*70%,IF(AA559="국비50%, 시도비50%",N559*50%,IF(AA559="시도비50%, 시군구비50%",N559*50%,IF(AA559="국비30%, 시도비35%, 시군구비35%",N559*35%)))))))</f>
        <v>882000</v>
      </c>
      <c r="S559" s="139">
        <f>IF(AA559="국비100%",N559*0%,IF(AA559="시도비100%",N559*0%,IF(AA559="시군구비100%",N559*100%,IF(AA559="국비30%, 시도비70%",N559*0%,IF(AA559="국비50%, 시도비50%",N559*0%,IF(AA559="시도비50%, 시군구비50%",N559*50%,IF(AA559="국비30%, 시도비35%, 시군구비35%",N559*35%)))))))</f>
        <v>0</v>
      </c>
      <c r="T559" s="139">
        <f>IF(AA559="기타보조금",N559*100%,N559*0%)</f>
        <v>0</v>
      </c>
      <c r="U559" s="139">
        <f>SUM(Q559:T559)</f>
        <v>1260000</v>
      </c>
      <c r="V559" s="139">
        <f>IF(AA559="자부담",N559*100%,N559*0%)</f>
        <v>0</v>
      </c>
      <c r="W559" s="139">
        <f>IF(AA559="후원금",N559*100%,N559*0%)</f>
        <v>0</v>
      </c>
      <c r="X559" s="139">
        <f>IF(AA559="수익사업",N559*100%,N559*0%)</f>
        <v>0</v>
      </c>
      <c r="Y559" s="529">
        <f>SUM(U559:X559)</f>
        <v>1260000</v>
      </c>
      <c r="Z559" s="159" t="s">
        <v>50</v>
      </c>
      <c r="AA559" s="159" t="s">
        <v>131</v>
      </c>
      <c r="AB559" s="159" t="s">
        <v>12</v>
      </c>
      <c r="AC559" s="458" t="s">
        <v>666</v>
      </c>
    </row>
    <row r="560" spans="1:29" ht="20.100000000000001" customHeight="1" x14ac:dyDescent="0.15">
      <c r="A560" s="465"/>
      <c r="B560" s="465"/>
      <c r="C560" s="465"/>
      <c r="D560" s="14"/>
      <c r="E560" s="14"/>
      <c r="F560" s="14"/>
      <c r="G560" s="4" t="s">
        <v>96</v>
      </c>
      <c r="H560" s="744">
        <v>100000</v>
      </c>
      <c r="I560" s="73" t="s">
        <v>0</v>
      </c>
      <c r="J560" s="389">
        <v>1</v>
      </c>
      <c r="K560" s="73"/>
      <c r="L560" s="373"/>
      <c r="M560" s="30" t="s">
        <v>1</v>
      </c>
      <c r="N560" s="144">
        <f>SUM(H560*J560)</f>
        <v>100000</v>
      </c>
      <c r="O560" s="148"/>
      <c r="P560" s="491">
        <f>N560-O560</f>
        <v>100000</v>
      </c>
      <c r="Q560" s="148">
        <f>IF(AA560="국비100%",N560*100%,IF(AA560="시도비100%",N560*0%,IF(AA560="시군구비100%",N560*0%,IF(AA560="국비30%, 시도비70%",N560*30%,IF(AA560="국비50%, 시도비50%",N560*50%,IF(AA560="시도비50%, 시군구비50%",N560*0%,IF(AA560="국비30%, 시도비35%, 시군구비35%",N560*30%)))))))</f>
        <v>30000</v>
      </c>
      <c r="R560" s="148">
        <f>IF(AA560="국비100%",N560*0%,IF(AA560="시도비100%",N560*100%,IF(AA560="시군구비100%",N560*0%,IF(AA560="국비30%, 시도비70%",N560*70%,IF(AA560="국비50%, 시도비50%",N560*50%,IF(AA560="시도비50%, 시군구비50%",N560*50%,IF(AA560="국비30%, 시도비35%, 시군구비35%",N560*35%)))))))</f>
        <v>70000</v>
      </c>
      <c r="S560" s="148">
        <f>IF(AA560="국비100%",N560*0%,IF(AA560="시도비100%",N560*0%,IF(AA560="시군구비100%",N560*100%,IF(AA560="국비30%, 시도비70%",N560*0%,IF(AA560="국비50%, 시도비50%",N560*0%,IF(AA560="시도비50%, 시군구비50%",N560*50%,IF(AA560="국비30%, 시도비35%, 시군구비35%",N560*35%)))))))</f>
        <v>0</v>
      </c>
      <c r="T560" s="148">
        <f>IF(AA560="기타보조금",N560*100%,N560*0%)</f>
        <v>0</v>
      </c>
      <c r="U560" s="148">
        <f>SUM(Q560:T560)</f>
        <v>100000</v>
      </c>
      <c r="V560" s="148">
        <f>IF(AA560="자부담",N560*100%,N560*0%)</f>
        <v>0</v>
      </c>
      <c r="W560" s="148">
        <f>IF(AA560="후원금",N560*100%,N560*0%)</f>
        <v>0</v>
      </c>
      <c r="X560" s="148">
        <f>IF(AA560="수익사업",N560*100%,N560*0%)</f>
        <v>0</v>
      </c>
      <c r="Y560" s="487">
        <f>SUM(U560:X560)</f>
        <v>100000</v>
      </c>
      <c r="Z560" s="171" t="s">
        <v>50</v>
      </c>
      <c r="AA560" s="171" t="s">
        <v>49</v>
      </c>
      <c r="AB560" s="171" t="s">
        <v>12</v>
      </c>
      <c r="AC560" s="458" t="s">
        <v>666</v>
      </c>
    </row>
    <row r="561" spans="1:29" ht="20.100000000000001" customHeight="1" x14ac:dyDescent="0.15">
      <c r="A561" s="465"/>
      <c r="B561" s="490" t="s">
        <v>546</v>
      </c>
      <c r="C561" s="179" t="s">
        <v>6</v>
      </c>
      <c r="D561" s="13">
        <f>SUM(D562)</f>
        <v>12250000</v>
      </c>
      <c r="E561" s="13">
        <f>SUM(E562)</f>
        <v>9000000</v>
      </c>
      <c r="F561" s="13">
        <f>SUM(F562)</f>
        <v>3250000</v>
      </c>
      <c r="G561" s="3"/>
      <c r="H561" s="40"/>
      <c r="I561" s="40"/>
      <c r="J561" s="40"/>
      <c r="K561" s="40"/>
      <c r="L561" s="40"/>
      <c r="M561" s="40"/>
      <c r="N561" s="627"/>
      <c r="O561" s="152">
        <f t="shared" ref="O561:Y561" si="210">SUM(O562)</f>
        <v>0</v>
      </c>
      <c r="P561" s="152">
        <f t="shared" si="210"/>
        <v>12250000</v>
      </c>
      <c r="Q561" s="152">
        <f t="shared" si="210"/>
        <v>3675000</v>
      </c>
      <c r="R561" s="152">
        <f t="shared" si="210"/>
        <v>8575000</v>
      </c>
      <c r="S561" s="152">
        <f t="shared" si="210"/>
        <v>0</v>
      </c>
      <c r="T561" s="152">
        <f t="shared" si="210"/>
        <v>0</v>
      </c>
      <c r="U561" s="152">
        <f t="shared" si="210"/>
        <v>12250000</v>
      </c>
      <c r="V561" s="152">
        <f t="shared" si="210"/>
        <v>0</v>
      </c>
      <c r="W561" s="152">
        <f t="shared" si="210"/>
        <v>0</v>
      </c>
      <c r="X561" s="152">
        <f t="shared" si="210"/>
        <v>0</v>
      </c>
      <c r="Y561" s="152">
        <f t="shared" si="210"/>
        <v>12250000</v>
      </c>
      <c r="Z561" s="468"/>
      <c r="AA561" s="468"/>
      <c r="AB561" s="468"/>
      <c r="AC561" s="458"/>
    </row>
    <row r="562" spans="1:29" ht="20.100000000000001" customHeight="1" x14ac:dyDescent="0.15">
      <c r="A562" s="465"/>
      <c r="B562" s="467"/>
      <c r="C562" s="490" t="s">
        <v>545</v>
      </c>
      <c r="D562" s="13">
        <f>SUM(N563:N564)</f>
        <v>12250000</v>
      </c>
      <c r="E562" s="13">
        <v>9000000</v>
      </c>
      <c r="F562" s="13">
        <f>SUM(D562-E562)</f>
        <v>3250000</v>
      </c>
      <c r="G562" s="3"/>
      <c r="H562" s="40"/>
      <c r="I562" s="40"/>
      <c r="J562" s="40"/>
      <c r="K562" s="40"/>
      <c r="L562" s="40"/>
      <c r="M562" s="40"/>
      <c r="N562" s="627"/>
      <c r="O562" s="152">
        <f t="shared" ref="O562:Y562" si="211">SUM(O563:O564)</f>
        <v>0</v>
      </c>
      <c r="P562" s="152">
        <f t="shared" si="211"/>
        <v>12250000</v>
      </c>
      <c r="Q562" s="152">
        <f t="shared" si="211"/>
        <v>3675000</v>
      </c>
      <c r="R562" s="152">
        <f t="shared" si="211"/>
        <v>8575000</v>
      </c>
      <c r="S562" s="152">
        <f t="shared" si="211"/>
        <v>0</v>
      </c>
      <c r="T562" s="152">
        <f t="shared" si="211"/>
        <v>0</v>
      </c>
      <c r="U562" s="152">
        <f t="shared" si="211"/>
        <v>12250000</v>
      </c>
      <c r="V562" s="152">
        <f t="shared" si="211"/>
        <v>0</v>
      </c>
      <c r="W562" s="152">
        <f t="shared" si="211"/>
        <v>0</v>
      </c>
      <c r="X562" s="152">
        <f t="shared" si="211"/>
        <v>0</v>
      </c>
      <c r="Y562" s="152">
        <f t="shared" si="211"/>
        <v>12250000</v>
      </c>
      <c r="Z562" s="468"/>
      <c r="AA562" s="468"/>
      <c r="AB562" s="468"/>
      <c r="AC562" s="458"/>
    </row>
    <row r="563" spans="1:29" ht="20.100000000000001" customHeight="1" x14ac:dyDescent="0.15">
      <c r="A563" s="465"/>
      <c r="B563" s="465"/>
      <c r="C563" s="488"/>
      <c r="D563" s="14"/>
      <c r="E563" s="14"/>
      <c r="F563" s="14"/>
      <c r="G563" s="1" t="s">
        <v>274</v>
      </c>
      <c r="H563" s="35">
        <v>25000</v>
      </c>
      <c r="I563" s="67" t="s">
        <v>0</v>
      </c>
      <c r="J563" s="368">
        <v>100</v>
      </c>
      <c r="K563" s="67" t="s">
        <v>0</v>
      </c>
      <c r="L563" s="124">
        <v>4</v>
      </c>
      <c r="M563" s="37" t="s">
        <v>4</v>
      </c>
      <c r="N563" s="141">
        <f>SUM(H563*J563*L563)</f>
        <v>10000000</v>
      </c>
      <c r="O563" s="139"/>
      <c r="P563" s="466">
        <f>N563-O563</f>
        <v>10000000</v>
      </c>
      <c r="Q563" s="139">
        <f>IF(AA563="국비100%",N563*100%,IF(AA563="시도비100%",N563*0%,IF(AA563="시군구비100%",N563*0%,IF(AA563="국비30%, 시도비70%",N563*30%,IF(AA563="국비50%, 시도비50%",N563*50%,IF(AA563="시도비50%, 시군구비50%",N563*0%,IF(AA563="국비30%, 시도비35%, 시군구비35%",N563*30%)))))))</f>
        <v>3000000</v>
      </c>
      <c r="R563" s="139">
        <f>IF(AA563="국비100%",N563*0%,IF(AA563="시도비100%",N563*100%,IF(AA563="시군구비100%",N563*0%,IF(AA563="국비30%, 시도비70%",N563*70%,IF(AA563="국비50%, 시도비50%",N563*50%,IF(AA563="시도비50%, 시군구비50%",N563*50%,IF(AA563="국비30%, 시도비35%, 시군구비35%",N563*35%)))))))</f>
        <v>7000000</v>
      </c>
      <c r="S563" s="139">
        <f>IF(AA563="국비100%",N563*0%,IF(AA563="시도비100%",N563*0%,IF(AA563="시군구비100%",N563*100%,IF(AA563="국비30%, 시도비70%",N563*0%,IF(AA563="국비50%, 시도비50%",N563*0%,IF(AA563="시도비50%, 시군구비50%",N563*50%,IF(AA563="국비30%, 시도비35%, 시군구비35%",N563*35%)))))))</f>
        <v>0</v>
      </c>
      <c r="T563" s="139">
        <f>IF(AA563="기타보조금",N563*100%,N563*0%)</f>
        <v>0</v>
      </c>
      <c r="U563" s="139">
        <f>SUM(Q563:T563)</f>
        <v>10000000</v>
      </c>
      <c r="V563" s="139">
        <f>IF(AA563="자부담",N563*100%,N563*0%)</f>
        <v>0</v>
      </c>
      <c r="W563" s="139">
        <f>IF(AA563="후원금",N563*100%,N563*0%)</f>
        <v>0</v>
      </c>
      <c r="X563" s="139">
        <f>IF(AA563="수익사업",N563*100%,N563*0%)</f>
        <v>0</v>
      </c>
      <c r="Y563" s="162">
        <f>SUM(U563:X563)</f>
        <v>10000000</v>
      </c>
      <c r="Z563" s="159" t="s">
        <v>76</v>
      </c>
      <c r="AA563" s="159" t="s">
        <v>49</v>
      </c>
      <c r="AB563" s="159" t="s">
        <v>12</v>
      </c>
      <c r="AC563" s="458" t="s">
        <v>76</v>
      </c>
    </row>
    <row r="564" spans="1:29" ht="20.100000000000001" customHeight="1" x14ac:dyDescent="0.15">
      <c r="A564" s="465"/>
      <c r="B564" s="465"/>
      <c r="C564" s="465"/>
      <c r="D564" s="14"/>
      <c r="E564" s="14"/>
      <c r="F564" s="14"/>
      <c r="G564" s="2"/>
      <c r="H564" s="35">
        <v>25000</v>
      </c>
      <c r="I564" s="67" t="s">
        <v>0</v>
      </c>
      <c r="J564" s="368">
        <v>90</v>
      </c>
      <c r="K564" s="67" t="s">
        <v>0</v>
      </c>
      <c r="L564" s="124">
        <v>1</v>
      </c>
      <c r="M564" s="37" t="s">
        <v>4</v>
      </c>
      <c r="N564" s="141">
        <f>SUM(H564*J564*L564)</f>
        <v>2250000</v>
      </c>
      <c r="O564" s="139"/>
      <c r="P564" s="466">
        <f>N564-O564</f>
        <v>2250000</v>
      </c>
      <c r="Q564" s="139">
        <f>IF(AA564="국비100%",N564*100%,IF(AA564="시도비100%",N564*0%,IF(AA564="시군구비100%",N564*0%,IF(AA564="국비30%, 시도비70%",N564*30%,IF(AA564="국비50%, 시도비50%",N564*50%,IF(AA564="시도비50%, 시군구비50%",N564*0%,IF(AA564="국비30%, 시도비35%, 시군구비35%",N564*30%)))))))</f>
        <v>675000</v>
      </c>
      <c r="R564" s="139">
        <f>IF(AA564="국비100%",N564*0%,IF(AA564="시도비100%",N564*100%,IF(AA564="시군구비100%",N564*0%,IF(AA564="국비30%, 시도비70%",N564*70%,IF(AA564="국비50%, 시도비50%",N564*50%,IF(AA564="시도비50%, 시군구비50%",N564*50%,IF(AA564="국비30%, 시도비35%, 시군구비35%",N564*35%)))))))</f>
        <v>1575000</v>
      </c>
      <c r="S564" s="139">
        <f>IF(AA564="국비100%",N564*0%,IF(AA564="시도비100%",N564*0%,IF(AA564="시군구비100%",N564*100%,IF(AA564="국비30%, 시도비70%",N564*0%,IF(AA564="국비50%, 시도비50%",N564*0%,IF(AA564="시도비50%, 시군구비50%",N564*50%,IF(AA564="국비30%, 시도비35%, 시군구비35%",N564*35%)))))))</f>
        <v>0</v>
      </c>
      <c r="T564" s="139">
        <f>IF(AA564="기타보조금",N564*100%,N564*0%)</f>
        <v>0</v>
      </c>
      <c r="U564" s="139">
        <f>SUM(Q564:T564)</f>
        <v>2250000</v>
      </c>
      <c r="V564" s="139">
        <f>IF(AA564="자부담",N564*100%,N564*0%)</f>
        <v>0</v>
      </c>
      <c r="W564" s="139">
        <f>IF(AA564="후원금",N564*100%,N564*0%)</f>
        <v>0</v>
      </c>
      <c r="X564" s="139">
        <f>IF(AA564="수익사업",N564*100%,N564*0%)</f>
        <v>0</v>
      </c>
      <c r="Y564" s="162">
        <f>SUM(U564:X564)</f>
        <v>2250000</v>
      </c>
      <c r="Z564" s="159" t="s">
        <v>76</v>
      </c>
      <c r="AA564" s="159" t="s">
        <v>49</v>
      </c>
      <c r="AB564" s="159" t="s">
        <v>12</v>
      </c>
      <c r="AC564" s="458" t="s">
        <v>76</v>
      </c>
    </row>
    <row r="565" spans="1:29" ht="20.100000000000001" customHeight="1" x14ac:dyDescent="0.15">
      <c r="A565" s="465"/>
      <c r="B565" s="490" t="s">
        <v>544</v>
      </c>
      <c r="C565" s="179" t="s">
        <v>6</v>
      </c>
      <c r="D565" s="13">
        <f>SUM(D566)</f>
        <v>3000000</v>
      </c>
      <c r="E565" s="13">
        <f>SUM(E566)</f>
        <v>3000000</v>
      </c>
      <c r="F565" s="13">
        <f>SUM(F566)</f>
        <v>0</v>
      </c>
      <c r="G565" s="3"/>
      <c r="H565" s="40"/>
      <c r="I565" s="40"/>
      <c r="J565" s="40"/>
      <c r="K565" s="40"/>
      <c r="L565" s="40"/>
      <c r="M565" s="40"/>
      <c r="N565" s="627"/>
      <c r="O565" s="152">
        <f t="shared" ref="O565:Y565" si="212">SUM(O566)</f>
        <v>0</v>
      </c>
      <c r="P565" s="152">
        <f t="shared" si="212"/>
        <v>3000000</v>
      </c>
      <c r="Q565" s="152">
        <f t="shared" si="212"/>
        <v>900000</v>
      </c>
      <c r="R565" s="152">
        <f t="shared" si="212"/>
        <v>2100000</v>
      </c>
      <c r="S565" s="152">
        <f t="shared" si="212"/>
        <v>0</v>
      </c>
      <c r="T565" s="152">
        <f t="shared" si="212"/>
        <v>0</v>
      </c>
      <c r="U565" s="152">
        <f t="shared" si="212"/>
        <v>3000000</v>
      </c>
      <c r="V565" s="152">
        <f t="shared" si="212"/>
        <v>0</v>
      </c>
      <c r="W565" s="152">
        <f t="shared" si="212"/>
        <v>0</v>
      </c>
      <c r="X565" s="152">
        <f t="shared" si="212"/>
        <v>0</v>
      </c>
      <c r="Y565" s="152">
        <f t="shared" si="212"/>
        <v>3000000</v>
      </c>
      <c r="Z565" s="468"/>
      <c r="AA565" s="468"/>
      <c r="AB565" s="468"/>
      <c r="AC565" s="458"/>
    </row>
    <row r="566" spans="1:29" ht="20.100000000000001" customHeight="1" x14ac:dyDescent="0.15">
      <c r="A566" s="465"/>
      <c r="B566" s="467"/>
      <c r="C566" s="326" t="s">
        <v>543</v>
      </c>
      <c r="D566" s="13">
        <f>SUM(N567:N568)</f>
        <v>3000000</v>
      </c>
      <c r="E566" s="13">
        <v>3000000</v>
      </c>
      <c r="F566" s="13">
        <f>SUM(D566-E566)</f>
        <v>0</v>
      </c>
      <c r="G566" s="3"/>
      <c r="H566" s="40"/>
      <c r="I566" s="40"/>
      <c r="J566" s="40"/>
      <c r="K566" s="40"/>
      <c r="L566" s="40"/>
      <c r="M566" s="40"/>
      <c r="N566" s="627"/>
      <c r="O566" s="152">
        <f t="shared" ref="O566:AB566" si="213">SUM(O567:O568)</f>
        <v>0</v>
      </c>
      <c r="P566" s="152">
        <f t="shared" si="213"/>
        <v>3000000</v>
      </c>
      <c r="Q566" s="152">
        <f t="shared" si="213"/>
        <v>900000</v>
      </c>
      <c r="R566" s="152">
        <f t="shared" si="213"/>
        <v>2100000</v>
      </c>
      <c r="S566" s="152">
        <f t="shared" si="213"/>
        <v>0</v>
      </c>
      <c r="T566" s="152">
        <f t="shared" si="213"/>
        <v>0</v>
      </c>
      <c r="U566" s="152">
        <f t="shared" si="213"/>
        <v>3000000</v>
      </c>
      <c r="V566" s="152">
        <f t="shared" si="213"/>
        <v>0</v>
      </c>
      <c r="W566" s="152">
        <f t="shared" si="213"/>
        <v>0</v>
      </c>
      <c r="X566" s="152">
        <f t="shared" si="213"/>
        <v>0</v>
      </c>
      <c r="Y566" s="152">
        <f t="shared" si="213"/>
        <v>3000000</v>
      </c>
      <c r="Z566" s="152">
        <f t="shared" si="213"/>
        <v>0</v>
      </c>
      <c r="AA566" s="152">
        <f t="shared" si="213"/>
        <v>0</v>
      </c>
      <c r="AB566" s="152">
        <f t="shared" si="213"/>
        <v>0</v>
      </c>
      <c r="AC566" s="458"/>
    </row>
    <row r="567" spans="1:29" ht="20.100000000000001" customHeight="1" x14ac:dyDescent="0.15">
      <c r="A567" s="465"/>
      <c r="B567" s="465"/>
      <c r="C567" s="488"/>
      <c r="D567" s="14"/>
      <c r="E567" s="14"/>
      <c r="F567" s="14"/>
      <c r="G567" s="362" t="s">
        <v>259</v>
      </c>
      <c r="H567" s="219">
        <v>50000</v>
      </c>
      <c r="I567" s="227" t="s">
        <v>2</v>
      </c>
      <c r="J567" s="221">
        <v>25</v>
      </c>
      <c r="K567" s="227" t="s">
        <v>7</v>
      </c>
      <c r="L567" s="448">
        <v>2</v>
      </c>
      <c r="M567" s="202" t="s">
        <v>3</v>
      </c>
      <c r="N567" s="489">
        <f>SUM(H567*J567*L567)</f>
        <v>2500000</v>
      </c>
      <c r="O567" s="154"/>
      <c r="P567" s="14">
        <f>N567-O567</f>
        <v>2500000</v>
      </c>
      <c r="Q567" s="139">
        <f>IF(AA567="국비100%",N567*100%,IF(AA567="시도비100%",N567*0%,IF(AA567="시군구비100%",N567*0%,IF(AA567="국비30%, 시도비70%",N567*30%,IF(AA567="국비50%, 시도비50%",N567*50%,IF(AA567="시도비50%, 시군구비50%",N567*0%,IF(AA567="국비30%, 시도비35%, 시군구비35%",N567*30%)))))))</f>
        <v>750000</v>
      </c>
      <c r="R567" s="139">
        <f>IF(AA567="국비100%",N567*0%,IF(AA567="시도비100%",N567*100%,IF(AA567="시군구비100%",N567*0%,IF(AA567="국비30%, 시도비70%",N567*70%,IF(AA567="국비50%, 시도비50%",N567*50%,IF(AA567="시도비50%, 시군구비50%",N567*50%,IF(AA567="국비30%, 시도비35%, 시군구비35%",N567*35%)))))))</f>
        <v>1750000</v>
      </c>
      <c r="S567" s="139">
        <f>IF(AA567="국비100%",N567*0%,IF(AA567="시도비100%",N567*0%,IF(AA567="시군구비100%",N567*100%,IF(AA567="국비30%, 시도비70%",N567*0%,IF(AA567="국비50%, 시도비50%",N567*0%,IF(AA567="시도비50%, 시군구비50%",N567*50%,IF(AA567="국비30%, 시도비35%, 시군구비35%",N567*35%)))))))</f>
        <v>0</v>
      </c>
      <c r="T567" s="139">
        <f>IF(AA567="기타보조금",N567*100%,N567*0%)</f>
        <v>0</v>
      </c>
      <c r="U567" s="139">
        <f>SUM(Q567:T567)</f>
        <v>2500000</v>
      </c>
      <c r="V567" s="139">
        <f>IF(AA567="자부담",N567*100%,N567*0%)</f>
        <v>0</v>
      </c>
      <c r="W567" s="139">
        <f>IF(AA567="후원금",N567*100%,N567*0%)</f>
        <v>0</v>
      </c>
      <c r="X567" s="139">
        <f>IF(AA567="수익사업",N567*100%,N567*0%)</f>
        <v>0</v>
      </c>
      <c r="Y567" s="529">
        <f>SUM(U567:X567)</f>
        <v>2500000</v>
      </c>
      <c r="Z567" s="178" t="s">
        <v>130</v>
      </c>
      <c r="AA567" s="159" t="s">
        <v>49</v>
      </c>
      <c r="AB567" s="159" t="s">
        <v>12</v>
      </c>
      <c r="AC567" s="458" t="s">
        <v>130</v>
      </c>
    </row>
    <row r="568" spans="1:29" ht="20.100000000000001" customHeight="1" x14ac:dyDescent="0.15">
      <c r="A568" s="465"/>
      <c r="B568" s="465"/>
      <c r="C568" s="488"/>
      <c r="D568" s="14"/>
      <c r="E568" s="14"/>
      <c r="F568" s="14"/>
      <c r="G568" s="363" t="s">
        <v>586</v>
      </c>
      <c r="H568" s="205">
        <v>50000</v>
      </c>
      <c r="I568" s="206" t="s">
        <v>2</v>
      </c>
      <c r="J568" s="216">
        <v>10</v>
      </c>
      <c r="K568" s="206"/>
      <c r="L568" s="373"/>
      <c r="M568" s="207" t="s">
        <v>3</v>
      </c>
      <c r="N568" s="291">
        <f>SUM(H568*J568)</f>
        <v>500000</v>
      </c>
      <c r="O568" s="148"/>
      <c r="P568" s="15">
        <f>N568-O568</f>
        <v>500000</v>
      </c>
      <c r="Q568" s="148">
        <f>IF(AA568="국비100%",N568*100%,IF(AA568="시도비100%",N568*0%,IF(AA568="시군구비100%",N568*0%,IF(AA568="국비30%, 시도비70%",N568*30%,IF(AA568="국비50%, 시도비50%",N568*50%,IF(AA568="시도비50%, 시군구비50%",N568*0%,IF(AA568="국비30%, 시도비35%, 시군구비35%",N568*30%)))))))</f>
        <v>150000</v>
      </c>
      <c r="R568" s="148">
        <f>IF(AA568="국비100%",N568*0%,IF(AA568="시도비100%",N568*100%,IF(AA568="시군구비100%",N568*0%,IF(AA568="국비30%, 시도비70%",N568*70%,IF(AA568="국비50%, 시도비50%",N568*50%,IF(AA568="시도비50%, 시군구비50%",N568*50%,IF(AA568="국비30%, 시도비35%, 시군구비35%",N568*35%)))))))</f>
        <v>350000</v>
      </c>
      <c r="S568" s="148">
        <f>IF(AA568="국비100%",N568*0%,IF(AA568="시도비100%",N568*0%,IF(AA568="시군구비100%",N568*100%,IF(AA568="국비30%, 시도비70%",N568*0%,IF(AA568="국비50%, 시도비50%",N568*0%,IF(AA568="시도비50%, 시군구비50%",N568*50%,IF(AA568="국비30%, 시도비35%, 시군구비35%",N568*35%)))))))</f>
        <v>0</v>
      </c>
      <c r="T568" s="148">
        <f>IF(AA568="기타보조금",N568*100%,N568*0%)</f>
        <v>0</v>
      </c>
      <c r="U568" s="148">
        <f>SUM(Q568:T568)</f>
        <v>500000</v>
      </c>
      <c r="V568" s="148">
        <f>IF(AA568="자부담",N568*100%,N568*0%)</f>
        <v>0</v>
      </c>
      <c r="W568" s="148">
        <f>IF(AA568="후원금",N568*100%,N568*0%)</f>
        <v>0</v>
      </c>
      <c r="X568" s="148">
        <f>IF(AA568="수익사업",N568*100%,N568*0%)</f>
        <v>0</v>
      </c>
      <c r="Y568" s="487">
        <f>SUM(U568:X568)</f>
        <v>500000</v>
      </c>
      <c r="Z568" s="314" t="s">
        <v>130</v>
      </c>
      <c r="AA568" s="171" t="s">
        <v>49</v>
      </c>
      <c r="AB568" s="171" t="s">
        <v>12</v>
      </c>
      <c r="AC568" s="458" t="s">
        <v>130</v>
      </c>
    </row>
    <row r="569" spans="1:29" ht="20.100000000000001" customHeight="1" x14ac:dyDescent="0.15">
      <c r="A569" s="465"/>
      <c r="B569" s="326" t="s">
        <v>542</v>
      </c>
      <c r="C569" s="179" t="s">
        <v>6</v>
      </c>
      <c r="D569" s="13">
        <f>SUM(D570)</f>
        <v>6556000</v>
      </c>
      <c r="E569" s="13">
        <f>SUM(E570)</f>
        <v>7915530</v>
      </c>
      <c r="F569" s="13">
        <f>SUM(F570)</f>
        <v>-1359530</v>
      </c>
      <c r="G569" s="3"/>
      <c r="H569" s="40"/>
      <c r="I569" s="40"/>
      <c r="J569" s="40"/>
      <c r="K569" s="40"/>
      <c r="L569" s="40"/>
      <c r="M569" s="40"/>
      <c r="N569" s="627"/>
      <c r="O569" s="152">
        <f t="shared" ref="O569:Y569" si="214">SUM(O570)</f>
        <v>0</v>
      </c>
      <c r="P569" s="152">
        <f t="shared" si="214"/>
        <v>6556000</v>
      </c>
      <c r="Q569" s="152">
        <f t="shared" si="214"/>
        <v>1966800</v>
      </c>
      <c r="R569" s="152">
        <f t="shared" si="214"/>
        <v>2294600</v>
      </c>
      <c r="S569" s="152">
        <f t="shared" si="214"/>
        <v>2294600</v>
      </c>
      <c r="T569" s="152">
        <f t="shared" si="214"/>
        <v>0</v>
      </c>
      <c r="U569" s="152">
        <f t="shared" si="214"/>
        <v>6556000</v>
      </c>
      <c r="V569" s="152">
        <f t="shared" si="214"/>
        <v>0</v>
      </c>
      <c r="W569" s="152">
        <f t="shared" si="214"/>
        <v>0</v>
      </c>
      <c r="X569" s="152">
        <f t="shared" si="214"/>
        <v>0</v>
      </c>
      <c r="Y569" s="152">
        <f t="shared" si="214"/>
        <v>6556000</v>
      </c>
      <c r="Z569" s="468"/>
      <c r="AA569" s="468"/>
      <c r="AB569" s="468"/>
      <c r="AC569" s="458"/>
    </row>
    <row r="570" spans="1:29" ht="20.100000000000001" customHeight="1" x14ac:dyDescent="0.15">
      <c r="A570" s="465"/>
      <c r="B570" s="467"/>
      <c r="C570" s="326" t="s">
        <v>541</v>
      </c>
      <c r="D570" s="13">
        <f>SUM(N571:N589)</f>
        <v>6556000</v>
      </c>
      <c r="E570" s="13">
        <v>7915530</v>
      </c>
      <c r="F570" s="13">
        <f>SUM(D570-E570)</f>
        <v>-1359530</v>
      </c>
      <c r="G570" s="3"/>
      <c r="H570" s="40"/>
      <c r="I570" s="40"/>
      <c r="J570" s="40"/>
      <c r="K570" s="40"/>
      <c r="L570" s="40"/>
      <c r="M570" s="40"/>
      <c r="N570" s="627"/>
      <c r="O570" s="152">
        <f t="shared" ref="O570:Y570" si="215">SUM(O571:O589)</f>
        <v>0</v>
      </c>
      <c r="P570" s="152">
        <f t="shared" si="215"/>
        <v>6556000</v>
      </c>
      <c r="Q570" s="152">
        <f t="shared" si="215"/>
        <v>1966800</v>
      </c>
      <c r="R570" s="152">
        <f t="shared" si="215"/>
        <v>2294600</v>
      </c>
      <c r="S570" s="152">
        <f t="shared" si="215"/>
        <v>2294600</v>
      </c>
      <c r="T570" s="152">
        <f t="shared" si="215"/>
        <v>0</v>
      </c>
      <c r="U570" s="152">
        <f t="shared" si="215"/>
        <v>6556000</v>
      </c>
      <c r="V570" s="152">
        <f t="shared" si="215"/>
        <v>0</v>
      </c>
      <c r="W570" s="152">
        <f t="shared" si="215"/>
        <v>0</v>
      </c>
      <c r="X570" s="152">
        <f t="shared" si="215"/>
        <v>0</v>
      </c>
      <c r="Y570" s="152">
        <f t="shared" si="215"/>
        <v>6556000</v>
      </c>
      <c r="Z570" s="468"/>
      <c r="AA570" s="468"/>
      <c r="AB570" s="468"/>
      <c r="AC570" s="458"/>
    </row>
    <row r="571" spans="1:29" ht="20.100000000000001" customHeight="1" x14ac:dyDescent="0.15">
      <c r="A571" s="465"/>
      <c r="B571" s="465"/>
      <c r="C571" s="178"/>
      <c r="D571" s="14"/>
      <c r="E571" s="14"/>
      <c r="F571" s="14"/>
      <c r="G571" s="220" t="s">
        <v>72</v>
      </c>
      <c r="H571" s="202"/>
      <c r="I571" s="213"/>
      <c r="J571" s="227"/>
      <c r="K571" s="370"/>
      <c r="L571" s="227"/>
      <c r="M571" s="202"/>
      <c r="N571" s="486"/>
      <c r="O571" s="486"/>
      <c r="P571" s="485"/>
      <c r="Q571" s="154"/>
      <c r="R571" s="154"/>
      <c r="S571" s="154"/>
      <c r="T571" s="154"/>
      <c r="U571" s="154"/>
      <c r="V571" s="154"/>
      <c r="W571" s="154"/>
      <c r="X571" s="154"/>
      <c r="Y571" s="131"/>
      <c r="Z571" s="305"/>
      <c r="AA571" s="305"/>
      <c r="AB571" s="305"/>
      <c r="AC571" s="458"/>
    </row>
    <row r="572" spans="1:29" ht="20.100000000000001" customHeight="1" x14ac:dyDescent="0.15">
      <c r="A572" s="465"/>
      <c r="B572" s="465"/>
      <c r="C572" s="178"/>
      <c r="D572" s="14"/>
      <c r="E572" s="14"/>
      <c r="F572" s="14"/>
      <c r="G572" s="120" t="s">
        <v>340</v>
      </c>
      <c r="H572" s="553"/>
      <c r="I572" s="212"/>
      <c r="J572" s="371"/>
      <c r="K572" s="212"/>
      <c r="L572" s="204"/>
      <c r="M572" s="204"/>
      <c r="N572" s="484"/>
      <c r="O572" s="484"/>
      <c r="P572" s="466"/>
      <c r="Q572" s="139"/>
      <c r="R572" s="139"/>
      <c r="S572" s="139"/>
      <c r="T572" s="139"/>
      <c r="U572" s="139"/>
      <c r="V572" s="139"/>
      <c r="W572" s="139"/>
      <c r="X572" s="139"/>
      <c r="Y572" s="101"/>
      <c r="Z572" s="178"/>
      <c r="AA572" s="178"/>
      <c r="AB572" s="178"/>
      <c r="AC572" s="458"/>
    </row>
    <row r="573" spans="1:29" ht="20.100000000000001" customHeight="1" x14ac:dyDescent="0.15">
      <c r="A573" s="465"/>
      <c r="B573" s="465"/>
      <c r="C573" s="178"/>
      <c r="D573" s="14"/>
      <c r="E573" s="14"/>
      <c r="F573" s="14"/>
      <c r="G573" s="214" t="s">
        <v>434</v>
      </c>
      <c r="H573" s="553">
        <v>50000</v>
      </c>
      <c r="I573" s="203" t="s">
        <v>2</v>
      </c>
      <c r="J573" s="372">
        <v>18</v>
      </c>
      <c r="K573" s="203" t="s">
        <v>2</v>
      </c>
      <c r="L573" s="217">
        <v>1</v>
      </c>
      <c r="M573" s="204" t="s">
        <v>3</v>
      </c>
      <c r="N573" s="253">
        <f>SUM(H573*J573*L573)</f>
        <v>900000</v>
      </c>
      <c r="O573" s="483"/>
      <c r="P573" s="466">
        <f>N573-O573</f>
        <v>900000</v>
      </c>
      <c r="Q573" s="139">
        <f>IF(AA573="국비100%",N573*100%,IF(AA573="시도비100%",N573*0%,IF(AA573="시군구비100%",N573*0%,IF(AA573="국비30%, 시도비70%",N573*30%,IF(AA573="국비50%, 시도비50%",N573*50%,IF(AA573="시도비50%, 시군구비50%",N573*0%,IF(AA573="국비30%, 시도비35%, 시군구비35%",N573*30%)))))))</f>
        <v>270000</v>
      </c>
      <c r="R573" s="139">
        <f>IF(AA573="국비100%",N573*0%,IF(AA573="시도비100%",N573*100%,IF(AA573="시군구비100%",N573*0%,IF(AA573="국비30%, 시도비70%",N573*70%,IF(AA573="국비50%, 시도비50%",N573*50%,IF(AA573="시도비50%, 시군구비50%",N573*50%,IF(AA573="국비30%, 시도비35%, 시군구비35%",N573*35%)))))))</f>
        <v>315000</v>
      </c>
      <c r="S573" s="139">
        <f>IF(AA573="국비100%",N573*0%,IF(AA573="시도비100%",N573*0%,IF(AA573="시군구비100%",N573*100%,IF(AA573="국비30%, 시도비70%",N573*0%,IF(AA573="국비50%, 시도비50%",N573*0%,IF(AA573="시도비50%, 시군구비50%",N573*50%,IF(AA573="국비30%, 시도비35%, 시군구비35%",N573*35%)))))))</f>
        <v>315000</v>
      </c>
      <c r="T573" s="139">
        <f>IF(AA573="기타보조금",N573*100%,N573*0%)</f>
        <v>0</v>
      </c>
      <c r="U573" s="139">
        <f>SUM(Q573:T573)</f>
        <v>900000</v>
      </c>
      <c r="V573" s="139">
        <f>IF(AA573="자부담",N573*100%,N573*0%)</f>
        <v>0</v>
      </c>
      <c r="W573" s="139">
        <f>IF(AA573="후원금",N573*100%,N573*0%)</f>
        <v>0</v>
      </c>
      <c r="X573" s="139">
        <f>IF(AA573="수익사업",N573*100%,N573*0%)</f>
        <v>0</v>
      </c>
      <c r="Y573" s="101">
        <f>SUM(U573:X573)</f>
        <v>900000</v>
      </c>
      <c r="Z573" s="178" t="s">
        <v>55</v>
      </c>
      <c r="AA573" s="178" t="s">
        <v>57</v>
      </c>
      <c r="AB573" s="178" t="s">
        <v>13</v>
      </c>
      <c r="AC573" s="458" t="s">
        <v>55</v>
      </c>
    </row>
    <row r="574" spans="1:29" ht="20.100000000000001" customHeight="1" x14ac:dyDescent="0.15">
      <c r="A574" s="465"/>
      <c r="B574" s="465"/>
      <c r="C574" s="178"/>
      <c r="D574" s="14"/>
      <c r="E574" s="14"/>
      <c r="F574" s="14"/>
      <c r="G574" s="214" t="s">
        <v>588</v>
      </c>
      <c r="H574" s="211">
        <v>5000</v>
      </c>
      <c r="I574" s="203" t="s">
        <v>2</v>
      </c>
      <c r="J574" s="215">
        <v>2</v>
      </c>
      <c r="K574" s="203" t="s">
        <v>2</v>
      </c>
      <c r="L574" s="217">
        <v>20</v>
      </c>
      <c r="M574" s="204" t="s">
        <v>3</v>
      </c>
      <c r="N574" s="253">
        <f>ROUNDUP(H574*J574*L574, -1)</f>
        <v>200000</v>
      </c>
      <c r="O574" s="483"/>
      <c r="P574" s="466">
        <f>N574-O574</f>
        <v>200000</v>
      </c>
      <c r="Q574" s="139">
        <f>IF(AA574="국비100%",N574*100%,IF(AA574="시도비100%",N574*0%,IF(AA574="시군구비100%",N574*0%,IF(AA574="국비30%, 시도비70%",N574*30%,IF(AA574="국비50%, 시도비50%",N574*50%,IF(AA574="시도비50%, 시군구비50%",N574*0%,IF(AA574="국비30%, 시도비35%, 시군구비35%",N574*30%)))))))</f>
        <v>60000</v>
      </c>
      <c r="R574" s="139">
        <f>IF(AA574="국비100%",N574*0%,IF(AA574="시도비100%",N574*100%,IF(AA574="시군구비100%",N574*0%,IF(AA574="국비30%, 시도비70%",N574*70%,IF(AA574="국비50%, 시도비50%",N574*50%,IF(AA574="시도비50%, 시군구비50%",N574*50%,IF(AA574="국비30%, 시도비35%, 시군구비35%",N574*35%)))))))</f>
        <v>70000</v>
      </c>
      <c r="S574" s="139">
        <f>IF(AA574="국비100%",N574*0%,IF(AA574="시도비100%",N574*0%,IF(AA574="시군구비100%",N574*100%,IF(AA574="국비30%, 시도비70%",N574*0%,IF(AA574="국비50%, 시도비50%",N574*0%,IF(AA574="시도비50%, 시군구비50%",N574*50%,IF(AA574="국비30%, 시도비35%, 시군구비35%",N574*35%)))))))</f>
        <v>70000</v>
      </c>
      <c r="T574" s="139">
        <f>IF(AA574="기타보조금",N574*100%,N574*0%)</f>
        <v>0</v>
      </c>
      <c r="U574" s="139">
        <f>SUM(Q574:T574)</f>
        <v>200000</v>
      </c>
      <c r="V574" s="139">
        <f>IF(AA574="자부담",N574*100%,N574*0%)</f>
        <v>0</v>
      </c>
      <c r="W574" s="139">
        <f>IF(AA574="후원금",N574*100%,N574*0%)</f>
        <v>0</v>
      </c>
      <c r="X574" s="139">
        <f>IF(AA574="수익사업",N574*100%,N574*0%)</f>
        <v>0</v>
      </c>
      <c r="Y574" s="101">
        <f>SUM(U574:X574)</f>
        <v>200000</v>
      </c>
      <c r="Z574" s="178" t="s">
        <v>55</v>
      </c>
      <c r="AA574" s="178" t="s">
        <v>57</v>
      </c>
      <c r="AB574" s="178" t="s">
        <v>13</v>
      </c>
      <c r="AC574" s="458" t="s">
        <v>55</v>
      </c>
    </row>
    <row r="575" spans="1:29" s="134" customFormat="1" ht="20.100000000000001" customHeight="1" x14ac:dyDescent="0.15">
      <c r="A575" s="465"/>
      <c r="B575" s="465"/>
      <c r="C575" s="178"/>
      <c r="D575" s="14"/>
      <c r="E575" s="14"/>
      <c r="F575" s="14"/>
      <c r="G575" s="120" t="s">
        <v>341</v>
      </c>
      <c r="H575" s="211"/>
      <c r="I575" s="203"/>
      <c r="J575" s="215"/>
      <c r="K575" s="203"/>
      <c r="L575" s="217"/>
      <c r="M575" s="204"/>
      <c r="N575" s="253"/>
      <c r="O575" s="484"/>
      <c r="P575" s="466"/>
      <c r="Q575" s="139"/>
      <c r="R575" s="139"/>
      <c r="S575" s="139"/>
      <c r="T575" s="139"/>
      <c r="U575" s="139"/>
      <c r="V575" s="139"/>
      <c r="W575" s="139"/>
      <c r="X575" s="139"/>
      <c r="Y575" s="101"/>
      <c r="Z575" s="178"/>
      <c r="AA575" s="178"/>
      <c r="AB575" s="178"/>
      <c r="AC575" s="458"/>
    </row>
    <row r="576" spans="1:29" s="134" customFormat="1" ht="20.100000000000001" customHeight="1" x14ac:dyDescent="0.15">
      <c r="A576" s="465"/>
      <c r="B576" s="465"/>
      <c r="C576" s="178"/>
      <c r="D576" s="14"/>
      <c r="E576" s="14"/>
      <c r="F576" s="14"/>
      <c r="G576" s="214" t="s">
        <v>588</v>
      </c>
      <c r="H576" s="211">
        <v>2000</v>
      </c>
      <c r="I576" s="203" t="s">
        <v>2</v>
      </c>
      <c r="J576" s="215">
        <v>4</v>
      </c>
      <c r="K576" s="203" t="s">
        <v>2</v>
      </c>
      <c r="L576" s="217">
        <v>50</v>
      </c>
      <c r="M576" s="204" t="s">
        <v>3</v>
      </c>
      <c r="N576" s="253">
        <f>ROUNDUP(H576*J576*L576, -1)</f>
        <v>400000</v>
      </c>
      <c r="O576" s="483"/>
      <c r="P576" s="466">
        <f>N576-O576</f>
        <v>400000</v>
      </c>
      <c r="Q576" s="139">
        <f>IF(AA576="국비100%",N576*100%,IF(AA576="시도비100%",N576*0%,IF(AA576="시군구비100%",N576*0%,IF(AA576="국비30%, 시도비70%",N576*30%,IF(AA576="국비50%, 시도비50%",N576*50%,IF(AA576="시도비50%, 시군구비50%",N576*0%,IF(AA576="국비30%, 시도비35%, 시군구비35%",N576*30%)))))))</f>
        <v>120000</v>
      </c>
      <c r="R576" s="139">
        <f>IF(AA576="국비100%",N576*0%,IF(AA576="시도비100%",N576*100%,IF(AA576="시군구비100%",N576*0%,IF(AA576="국비30%, 시도비70%",N576*70%,IF(AA576="국비50%, 시도비50%",N576*50%,IF(AA576="시도비50%, 시군구비50%",N576*50%,IF(AA576="국비30%, 시도비35%, 시군구비35%",N576*35%)))))))</f>
        <v>140000</v>
      </c>
      <c r="S576" s="139">
        <f>IF(AA576="국비100%",N576*0%,IF(AA576="시도비100%",N576*0%,IF(AA576="시군구비100%",N576*100%,IF(AA576="국비30%, 시도비70%",N576*0%,IF(AA576="국비50%, 시도비50%",N576*0%,IF(AA576="시도비50%, 시군구비50%",N576*50%,IF(AA576="국비30%, 시도비35%, 시군구비35%",N576*35%)))))))</f>
        <v>140000</v>
      </c>
      <c r="T576" s="139">
        <f>IF(AA576="기타보조금",N576*100%,N576*0%)</f>
        <v>0</v>
      </c>
      <c r="U576" s="139">
        <f>SUM(Q576:T576)</f>
        <v>400000</v>
      </c>
      <c r="V576" s="139">
        <f>IF(AA576="자부담",N576*100%,N576*0%)</f>
        <v>0</v>
      </c>
      <c r="W576" s="139">
        <f>IF(AA576="후원금",N576*100%,N576*0%)</f>
        <v>0</v>
      </c>
      <c r="X576" s="139">
        <f>IF(AA576="수익사업",N576*100%,N576*0%)</f>
        <v>0</v>
      </c>
      <c r="Y576" s="101">
        <f>SUM(U576:X576)</f>
        <v>400000</v>
      </c>
      <c r="Z576" s="178" t="s">
        <v>55</v>
      </c>
      <c r="AA576" s="178" t="s">
        <v>57</v>
      </c>
      <c r="AB576" s="178" t="s">
        <v>13</v>
      </c>
      <c r="AC576" s="458" t="s">
        <v>55</v>
      </c>
    </row>
    <row r="577" spans="1:29" s="134" customFormat="1" ht="20.100000000000001" customHeight="1" x14ac:dyDescent="0.15">
      <c r="A577" s="325"/>
      <c r="B577" s="325"/>
      <c r="C577" s="314"/>
      <c r="D577" s="15"/>
      <c r="E577" s="15"/>
      <c r="F577" s="15"/>
      <c r="G577" s="363" t="s">
        <v>589</v>
      </c>
      <c r="H577" s="205"/>
      <c r="I577" s="206"/>
      <c r="J577" s="216"/>
      <c r="K577" s="206"/>
      <c r="L577" s="226"/>
      <c r="M577" s="207"/>
      <c r="N577" s="374"/>
      <c r="O577" s="767"/>
      <c r="P577" s="491"/>
      <c r="Q577" s="148"/>
      <c r="R577" s="148"/>
      <c r="S577" s="148"/>
      <c r="T577" s="148"/>
      <c r="U577" s="148"/>
      <c r="V577" s="148"/>
      <c r="W577" s="148"/>
      <c r="X577" s="148"/>
      <c r="Y577" s="95"/>
      <c r="Z577" s="314"/>
      <c r="AA577" s="314"/>
      <c r="AB577" s="314"/>
      <c r="AC577" s="458"/>
    </row>
    <row r="578" spans="1:29" s="134" customFormat="1" ht="20.100000000000001" customHeight="1" x14ac:dyDescent="0.15">
      <c r="A578" s="467"/>
      <c r="B578" s="467"/>
      <c r="C578" s="305"/>
      <c r="D578" s="17"/>
      <c r="E578" s="17"/>
      <c r="F578" s="17"/>
      <c r="G578" s="220" t="s">
        <v>434</v>
      </c>
      <c r="H578" s="768">
        <v>70000</v>
      </c>
      <c r="I578" s="227" t="s">
        <v>2</v>
      </c>
      <c r="J578" s="398">
        <v>8</v>
      </c>
      <c r="K578" s="227" t="s">
        <v>2</v>
      </c>
      <c r="L578" s="548">
        <v>1</v>
      </c>
      <c r="M578" s="202" t="s">
        <v>3</v>
      </c>
      <c r="N578" s="549">
        <f>SUM(H578*J578*L578)</f>
        <v>560000</v>
      </c>
      <c r="O578" s="757"/>
      <c r="P578" s="485">
        <f>N578-O578</f>
        <v>560000</v>
      </c>
      <c r="Q578" s="154">
        <f>IF(AA578="국비100%",N578*100%,IF(AA578="시도비100%",N578*0%,IF(AA578="시군구비100%",N578*0%,IF(AA578="국비30%, 시도비70%",N578*30%,IF(AA578="국비50%, 시도비50%",N578*50%,IF(AA578="시도비50%, 시군구비50%",N578*0%,IF(AA578="국비30%, 시도비35%, 시군구비35%",N578*30%)))))))</f>
        <v>168000</v>
      </c>
      <c r="R578" s="154">
        <f>IF(AA578="국비100%",N578*0%,IF(AA578="시도비100%",N578*100%,IF(AA578="시군구비100%",N578*0%,IF(AA578="국비30%, 시도비70%",N578*70%,IF(AA578="국비50%, 시도비50%",N578*50%,IF(AA578="시도비50%, 시군구비50%",N578*50%,IF(AA578="국비30%, 시도비35%, 시군구비35%",N578*35%)))))))</f>
        <v>196000</v>
      </c>
      <c r="S578" s="154">
        <f>IF(AA578="국비100%",N578*0%,IF(AA578="시도비100%",N578*0%,IF(AA578="시군구비100%",N578*100%,IF(AA578="국비30%, 시도비70%",N578*0%,IF(AA578="국비50%, 시도비50%",N578*0%,IF(AA578="시도비50%, 시군구비50%",N578*50%,IF(AA578="국비30%, 시도비35%, 시군구비35%",N578*35%)))))))</f>
        <v>196000</v>
      </c>
      <c r="T578" s="154">
        <f>IF(AA578="기타보조금",N578*100%,N578*0%)</f>
        <v>0</v>
      </c>
      <c r="U578" s="154">
        <f>SUM(Q578:T578)</f>
        <v>560000</v>
      </c>
      <c r="V578" s="154">
        <f>IF(AA578="자부담",N578*100%,N578*0%)</f>
        <v>0</v>
      </c>
      <c r="W578" s="154">
        <f>IF(AA578="후원금",N578*100%,N578*0%)</f>
        <v>0</v>
      </c>
      <c r="X578" s="154">
        <f>IF(AA578="수익사업",N578*100%,N578*0%)</f>
        <v>0</v>
      </c>
      <c r="Y578" s="131">
        <f>SUM(U578:X578)</f>
        <v>560000</v>
      </c>
      <c r="Z578" s="305" t="s">
        <v>55</v>
      </c>
      <c r="AA578" s="305" t="s">
        <v>57</v>
      </c>
      <c r="AB578" s="305" t="s">
        <v>13</v>
      </c>
      <c r="AC578" s="458" t="s">
        <v>55</v>
      </c>
    </row>
    <row r="579" spans="1:29" s="134" customFormat="1" ht="20.100000000000001" customHeight="1" x14ac:dyDescent="0.15">
      <c r="A579" s="465"/>
      <c r="B579" s="465"/>
      <c r="C579" s="178"/>
      <c r="D579" s="14"/>
      <c r="E579" s="14"/>
      <c r="F579" s="14"/>
      <c r="G579" s="120" t="s">
        <v>590</v>
      </c>
      <c r="H579" s="211"/>
      <c r="I579" s="203"/>
      <c r="J579" s="215"/>
      <c r="K579" s="203"/>
      <c r="L579" s="217"/>
      <c r="M579" s="204"/>
      <c r="N579" s="253"/>
      <c r="O579" s="484"/>
      <c r="P579" s="466"/>
      <c r="Q579" s="139"/>
      <c r="R579" s="139"/>
      <c r="S579" s="139"/>
      <c r="T579" s="139"/>
      <c r="U579" s="139"/>
      <c r="V579" s="139"/>
      <c r="W579" s="139"/>
      <c r="X579" s="139"/>
      <c r="Y579" s="101"/>
      <c r="Z579" s="178"/>
      <c r="AA579" s="178"/>
      <c r="AB579" s="178"/>
      <c r="AC579" s="458"/>
    </row>
    <row r="580" spans="1:29" ht="20.100000000000001" customHeight="1" x14ac:dyDescent="0.15">
      <c r="A580" s="465"/>
      <c r="B580" s="465"/>
      <c r="C580" s="178"/>
      <c r="D580" s="14"/>
      <c r="E580" s="14"/>
      <c r="F580" s="14"/>
      <c r="G580" s="214" t="s">
        <v>591</v>
      </c>
      <c r="H580" s="553">
        <v>3000</v>
      </c>
      <c r="I580" s="203" t="s">
        <v>2</v>
      </c>
      <c r="J580" s="372">
        <v>4</v>
      </c>
      <c r="K580" s="203" t="s">
        <v>2</v>
      </c>
      <c r="L580" s="217">
        <v>8</v>
      </c>
      <c r="M580" s="204" t="s">
        <v>3</v>
      </c>
      <c r="N580" s="253">
        <f>SUM(H580*J580*L580)</f>
        <v>96000</v>
      </c>
      <c r="O580" s="483"/>
      <c r="P580" s="466">
        <f>N580-O580</f>
        <v>96000</v>
      </c>
      <c r="Q580" s="139">
        <f>IF(AA580="국비100%",N580*100%,IF(AA580="시도비100%",N580*0%,IF(AA580="시군구비100%",N580*0%,IF(AA580="국비30%, 시도비70%",N580*30%,IF(AA580="국비50%, 시도비50%",N580*50%,IF(AA580="시도비50%, 시군구비50%",N580*0%,IF(AA580="국비30%, 시도비35%, 시군구비35%",N580*30%)))))))</f>
        <v>28800</v>
      </c>
      <c r="R580" s="139">
        <f>IF(AA580="국비100%",N580*0%,IF(AA580="시도비100%",N580*100%,IF(AA580="시군구비100%",N580*0%,IF(AA580="국비30%, 시도비70%",N580*70%,IF(AA580="국비50%, 시도비50%",N580*50%,IF(AA580="시도비50%, 시군구비50%",N580*50%,IF(AA580="국비30%, 시도비35%, 시군구비35%",N580*35%)))))))</f>
        <v>33600</v>
      </c>
      <c r="S580" s="139">
        <f>IF(AA580="국비100%",N580*0%,IF(AA580="시도비100%",N580*0%,IF(AA580="시군구비100%",N580*100%,IF(AA580="국비30%, 시도비70%",N580*0%,IF(AA580="국비50%, 시도비50%",N580*0%,IF(AA580="시도비50%, 시군구비50%",N580*50%,IF(AA580="국비30%, 시도비35%, 시군구비35%",N580*35%)))))))</f>
        <v>33600</v>
      </c>
      <c r="T580" s="139">
        <f>IF(AA580="기타보조금",N580*100%,N580*0%)</f>
        <v>0</v>
      </c>
      <c r="U580" s="139">
        <f>SUM(Q580:T580)</f>
        <v>96000</v>
      </c>
      <c r="V580" s="139">
        <f>IF(AA580="자부담",N580*100%,N580*0%)</f>
        <v>0</v>
      </c>
      <c r="W580" s="139">
        <f>IF(AA580="후원금",N580*100%,N580*0%)</f>
        <v>0</v>
      </c>
      <c r="X580" s="139">
        <f>IF(AA580="수익사업",N580*100%,N580*0%)</f>
        <v>0</v>
      </c>
      <c r="Y580" s="101">
        <f>SUM(U580:X580)</f>
        <v>96000</v>
      </c>
      <c r="Z580" s="178" t="s">
        <v>55</v>
      </c>
      <c r="AA580" s="178" t="s">
        <v>57</v>
      </c>
      <c r="AB580" s="178" t="s">
        <v>13</v>
      </c>
      <c r="AC580" s="458" t="s">
        <v>55</v>
      </c>
    </row>
    <row r="581" spans="1:29" ht="20.100000000000001" customHeight="1" x14ac:dyDescent="0.15">
      <c r="A581" s="465"/>
      <c r="B581" s="465"/>
      <c r="C581" s="178"/>
      <c r="D581" s="14"/>
      <c r="E581" s="14"/>
      <c r="F581" s="14"/>
      <c r="G581" s="214" t="s">
        <v>342</v>
      </c>
      <c r="H581" s="204"/>
      <c r="I581" s="203"/>
      <c r="J581" s="371"/>
      <c r="K581" s="208"/>
      <c r="L581" s="204"/>
      <c r="M581" s="204"/>
      <c r="N581" s="253"/>
      <c r="O581" s="484"/>
      <c r="P581" s="466"/>
      <c r="Q581" s="139"/>
      <c r="R581" s="139"/>
      <c r="S581" s="139"/>
      <c r="T581" s="139"/>
      <c r="U581" s="139"/>
      <c r="V581" s="139"/>
      <c r="W581" s="139"/>
      <c r="X581" s="139"/>
      <c r="Y581" s="101"/>
      <c r="Z581" s="178"/>
      <c r="AA581" s="178"/>
      <c r="AB581" s="178"/>
      <c r="AC581" s="458"/>
    </row>
    <row r="582" spans="1:29" ht="20.100000000000001" customHeight="1" x14ac:dyDescent="0.15">
      <c r="A582" s="465"/>
      <c r="B582" s="465"/>
      <c r="C582" s="178"/>
      <c r="D582" s="14"/>
      <c r="E582" s="14"/>
      <c r="F582" s="14"/>
      <c r="G582" s="214" t="s">
        <v>435</v>
      </c>
      <c r="H582" s="211">
        <v>30000</v>
      </c>
      <c r="I582" s="203" t="s">
        <v>2</v>
      </c>
      <c r="J582" s="372">
        <v>12</v>
      </c>
      <c r="K582" s="203" t="s">
        <v>2</v>
      </c>
      <c r="L582" s="209">
        <v>10</v>
      </c>
      <c r="M582" s="204" t="s">
        <v>3</v>
      </c>
      <c r="N582" s="253">
        <f>SUM(H582*J582*L582)</f>
        <v>3600000</v>
      </c>
      <c r="O582" s="483"/>
      <c r="P582" s="466">
        <f>N582-O582</f>
        <v>3600000</v>
      </c>
      <c r="Q582" s="139">
        <f>IF(AA582="국비100%",N582*100%,IF(AA582="시도비100%",N582*0%,IF(AA582="시군구비100%",N582*0%,IF(AA582="국비30%, 시도비70%",N582*30%,IF(AA582="국비50%, 시도비50%",N582*50%,IF(AA582="시도비50%, 시군구비50%",N582*0%,IF(AA582="국비30%, 시도비35%, 시군구비35%",N582*30%)))))))</f>
        <v>1080000</v>
      </c>
      <c r="R582" s="139">
        <f>IF(AA582="국비100%",N582*0%,IF(AA582="시도비100%",N582*100%,IF(AA582="시군구비100%",N582*0%,IF(AA582="국비30%, 시도비70%",N582*70%,IF(AA582="국비50%, 시도비50%",N582*50%,IF(AA582="시도비50%, 시군구비50%",N582*50%,IF(AA582="국비30%, 시도비35%, 시군구비35%",N582*35%)))))))</f>
        <v>1260000</v>
      </c>
      <c r="S582" s="139">
        <f>IF(AA582="국비100%",N582*0%,IF(AA582="시도비100%",N582*0%,IF(AA582="시군구비100%",N582*100%,IF(AA582="국비30%, 시도비70%",N582*0%,IF(AA582="국비50%, 시도비50%",N582*0%,IF(AA582="시도비50%, 시군구비50%",N582*50%,IF(AA582="국비30%, 시도비35%, 시군구비35%",N582*35%)))))))</f>
        <v>1260000</v>
      </c>
      <c r="T582" s="139">
        <f>IF(AA582="기타보조금",N582*100%,N582*0%)</f>
        <v>0</v>
      </c>
      <c r="U582" s="139">
        <f>SUM(Q582:T582)</f>
        <v>3600000</v>
      </c>
      <c r="V582" s="139">
        <f>IF(AA582="자부담",N582*100%,N582*0%)</f>
        <v>0</v>
      </c>
      <c r="W582" s="139">
        <f>IF(AA582="후원금",N582*100%,N582*0%)</f>
        <v>0</v>
      </c>
      <c r="X582" s="139">
        <f>IF(AA582="수익사업",N582*100%,N582*0%)</f>
        <v>0</v>
      </c>
      <c r="Y582" s="101">
        <f>SUM(U582:X582)</f>
        <v>3600000</v>
      </c>
      <c r="Z582" s="178" t="s">
        <v>55</v>
      </c>
      <c r="AA582" s="178" t="s">
        <v>57</v>
      </c>
      <c r="AB582" s="178" t="s">
        <v>13</v>
      </c>
      <c r="AC582" s="458" t="s">
        <v>55</v>
      </c>
    </row>
    <row r="583" spans="1:29" ht="20.100000000000001" customHeight="1" x14ac:dyDescent="0.15">
      <c r="A583" s="465"/>
      <c r="B583" s="465"/>
      <c r="C583" s="178"/>
      <c r="D583" s="14"/>
      <c r="E583" s="14"/>
      <c r="F583" s="14"/>
      <c r="G583" s="120" t="s">
        <v>343</v>
      </c>
      <c r="H583" s="211"/>
      <c r="I583" s="203"/>
      <c r="J583" s="215"/>
      <c r="K583" s="203"/>
      <c r="L583" s="217"/>
      <c r="M583" s="204"/>
      <c r="N583" s="253"/>
      <c r="O583" s="484"/>
      <c r="P583" s="466"/>
      <c r="Q583" s="139"/>
      <c r="R583" s="139"/>
      <c r="S583" s="139"/>
      <c r="T583" s="139"/>
      <c r="U583" s="139"/>
      <c r="V583" s="139"/>
      <c r="W583" s="139"/>
      <c r="X583" s="139"/>
      <c r="Y583" s="101"/>
      <c r="Z583" s="178"/>
      <c r="AA583" s="178"/>
      <c r="AB583" s="178"/>
      <c r="AC583" s="458"/>
    </row>
    <row r="584" spans="1:29" ht="20.100000000000001" customHeight="1" x14ac:dyDescent="0.15">
      <c r="A584" s="465"/>
      <c r="B584" s="465"/>
      <c r="C584" s="178"/>
      <c r="D584" s="14"/>
      <c r="E584" s="14"/>
      <c r="F584" s="14"/>
      <c r="G584" s="214" t="s">
        <v>434</v>
      </c>
      <c r="H584" s="211">
        <v>100000</v>
      </c>
      <c r="I584" s="203" t="s">
        <v>2</v>
      </c>
      <c r="J584" s="372">
        <v>2</v>
      </c>
      <c r="K584" s="203" t="s">
        <v>2</v>
      </c>
      <c r="L584" s="217">
        <v>1</v>
      </c>
      <c r="M584" s="204" t="s">
        <v>3</v>
      </c>
      <c r="N584" s="253">
        <f>SUM(H584*J584*L584)</f>
        <v>200000</v>
      </c>
      <c r="O584" s="483"/>
      <c r="P584" s="466">
        <f>N584-O584</f>
        <v>200000</v>
      </c>
      <c r="Q584" s="139">
        <f>IF(AA584="국비100%",N584*100%,IF(AA584="시도비100%",N584*0%,IF(AA584="시군구비100%",N584*0%,IF(AA584="국비30%, 시도비70%",N584*30%,IF(AA584="국비50%, 시도비50%",N584*50%,IF(AA584="시도비50%, 시군구비50%",N584*0%,IF(AA584="국비30%, 시도비35%, 시군구비35%",N584*30%)))))))</f>
        <v>60000</v>
      </c>
      <c r="R584" s="139">
        <f>IF(AA584="국비100%",N584*0%,IF(AA584="시도비100%",N584*100%,IF(AA584="시군구비100%",N584*0%,IF(AA584="국비30%, 시도비70%",N584*70%,IF(AA584="국비50%, 시도비50%",N584*50%,IF(AA584="시도비50%, 시군구비50%",N584*50%,IF(AA584="국비30%, 시도비35%, 시군구비35%",N584*35%)))))))</f>
        <v>70000</v>
      </c>
      <c r="S584" s="139">
        <f>IF(AA584="국비100%",N584*0%,IF(AA584="시도비100%",N584*0%,IF(AA584="시군구비100%",N584*100%,IF(AA584="국비30%, 시도비70%",N584*0%,IF(AA584="국비50%, 시도비50%",N584*0%,IF(AA584="시도비50%, 시군구비50%",N584*50%,IF(AA584="국비30%, 시도비35%, 시군구비35%",N584*35%)))))))</f>
        <v>70000</v>
      </c>
      <c r="T584" s="139">
        <f>IF(AA584="기타보조금",N584*100%,N584*0%)</f>
        <v>0</v>
      </c>
      <c r="U584" s="139">
        <f>SUM(Q584:T584)</f>
        <v>200000</v>
      </c>
      <c r="V584" s="139">
        <f>IF(AA584="자부담",N584*100%,N584*0%)</f>
        <v>0</v>
      </c>
      <c r="W584" s="139">
        <f>IF(AA584="후원금",N584*100%,N584*0%)</f>
        <v>0</v>
      </c>
      <c r="X584" s="139">
        <f>IF(AA584="수익사업",N584*100%,N584*0%)</f>
        <v>0</v>
      </c>
      <c r="Y584" s="101">
        <f>SUM(U584:X584)</f>
        <v>200000</v>
      </c>
      <c r="Z584" s="178" t="s">
        <v>55</v>
      </c>
      <c r="AA584" s="178" t="s">
        <v>57</v>
      </c>
      <c r="AB584" s="178" t="s">
        <v>13</v>
      </c>
      <c r="AC584" s="458" t="s">
        <v>55</v>
      </c>
    </row>
    <row r="585" spans="1:29" ht="20.100000000000001" customHeight="1" x14ac:dyDescent="0.15">
      <c r="A585" s="465"/>
      <c r="B585" s="465"/>
      <c r="C585" s="178"/>
      <c r="D585" s="14"/>
      <c r="E585" s="14"/>
      <c r="F585" s="14"/>
      <c r="G585" s="120" t="s">
        <v>344</v>
      </c>
      <c r="H585" s="211"/>
      <c r="I585" s="203"/>
      <c r="J585" s="215"/>
      <c r="K585" s="203"/>
      <c r="L585" s="217"/>
      <c r="M585" s="204"/>
      <c r="N585" s="253"/>
      <c r="O585" s="484"/>
      <c r="P585" s="466"/>
      <c r="Q585" s="139"/>
      <c r="R585" s="139"/>
      <c r="S585" s="139"/>
      <c r="T585" s="139"/>
      <c r="U585" s="139"/>
      <c r="V585" s="139"/>
      <c r="W585" s="139"/>
      <c r="X585" s="139"/>
      <c r="Y585" s="101"/>
      <c r="Z585" s="178"/>
      <c r="AA585" s="178"/>
      <c r="AB585" s="178"/>
      <c r="AC585" s="458"/>
    </row>
    <row r="586" spans="1:29" ht="20.100000000000001" customHeight="1" x14ac:dyDescent="0.15">
      <c r="A586" s="465"/>
      <c r="B586" s="465"/>
      <c r="C586" s="178"/>
      <c r="D586" s="14"/>
      <c r="E586" s="14"/>
      <c r="F586" s="14"/>
      <c r="G586" s="214" t="s">
        <v>434</v>
      </c>
      <c r="H586" s="211">
        <v>150000</v>
      </c>
      <c r="I586" s="203" t="s">
        <v>2</v>
      </c>
      <c r="J586" s="372">
        <v>2</v>
      </c>
      <c r="K586" s="203" t="s">
        <v>2</v>
      </c>
      <c r="L586" s="217">
        <v>1</v>
      </c>
      <c r="M586" s="204" t="s">
        <v>3</v>
      </c>
      <c r="N586" s="253">
        <f>SUM(H586*J586*L586)</f>
        <v>300000</v>
      </c>
      <c r="O586" s="483"/>
      <c r="P586" s="466">
        <f>N586-O586</f>
        <v>300000</v>
      </c>
      <c r="Q586" s="139">
        <f>IF(AA586="국비100%",N586*100%,IF(AA586="시도비100%",N586*0%,IF(AA586="시군구비100%",N586*0%,IF(AA586="국비30%, 시도비70%",N586*30%,IF(AA586="국비50%, 시도비50%",N586*50%,IF(AA586="시도비50%, 시군구비50%",N586*0%,IF(AA586="국비30%, 시도비35%, 시군구비35%",N586*30%)))))))</f>
        <v>90000</v>
      </c>
      <c r="R586" s="139">
        <f>IF(AA586="국비100%",N586*0%,IF(AA586="시도비100%",N586*100%,IF(AA586="시군구비100%",N586*0%,IF(AA586="국비30%, 시도비70%",N586*70%,IF(AA586="국비50%, 시도비50%",N586*50%,IF(AA586="시도비50%, 시군구비50%",N586*50%,IF(AA586="국비30%, 시도비35%, 시군구비35%",N586*35%)))))))</f>
        <v>105000</v>
      </c>
      <c r="S586" s="139">
        <f>IF(AA586="국비100%",N586*0%,IF(AA586="시도비100%",N586*0%,IF(AA586="시군구비100%",N586*100%,IF(AA586="국비30%, 시도비70%",N586*0%,IF(AA586="국비50%, 시도비50%",N586*0%,IF(AA586="시도비50%, 시군구비50%",N586*50%,IF(AA586="국비30%, 시도비35%, 시군구비35%",N586*35%)))))))</f>
        <v>105000</v>
      </c>
      <c r="T586" s="139">
        <f>IF(AA586="기타보조금",N586*100%,N586*0%)</f>
        <v>0</v>
      </c>
      <c r="U586" s="139">
        <f>SUM(Q586:T586)</f>
        <v>300000</v>
      </c>
      <c r="V586" s="139">
        <f>IF(AA586="자부담",N586*100%,N586*0%)</f>
        <v>0</v>
      </c>
      <c r="W586" s="139">
        <f>IF(AA586="후원금",N586*100%,N586*0%)</f>
        <v>0</v>
      </c>
      <c r="X586" s="139">
        <f>IF(AA586="수익사업",N586*100%,N586*0%)</f>
        <v>0</v>
      </c>
      <c r="Y586" s="101">
        <f>SUM(U586:X586)</f>
        <v>300000</v>
      </c>
      <c r="Z586" s="178" t="s">
        <v>55</v>
      </c>
      <c r="AA586" s="178" t="s">
        <v>57</v>
      </c>
      <c r="AB586" s="178" t="s">
        <v>13</v>
      </c>
      <c r="AC586" s="458" t="s">
        <v>55</v>
      </c>
    </row>
    <row r="587" spans="1:29" ht="20.100000000000001" customHeight="1" x14ac:dyDescent="0.15">
      <c r="A587" s="465"/>
      <c r="B587" s="465"/>
      <c r="C587" s="178"/>
      <c r="D587" s="14"/>
      <c r="E587" s="14"/>
      <c r="F587" s="14"/>
      <c r="G587" s="120" t="s">
        <v>345</v>
      </c>
      <c r="H587" s="211"/>
      <c r="I587" s="203"/>
      <c r="J587" s="372"/>
      <c r="K587" s="208"/>
      <c r="L587" s="203"/>
      <c r="M587" s="204"/>
      <c r="N587" s="253"/>
      <c r="O587" s="484"/>
      <c r="P587" s="466"/>
      <c r="Q587" s="139"/>
      <c r="R587" s="139"/>
      <c r="S587" s="139"/>
      <c r="T587" s="139"/>
      <c r="U587" s="139"/>
      <c r="V587" s="139"/>
      <c r="W587" s="139"/>
      <c r="X587" s="139"/>
      <c r="Y587" s="101"/>
      <c r="Z587" s="178"/>
      <c r="AA587" s="178"/>
      <c r="AB587" s="178"/>
      <c r="AC587" s="458"/>
    </row>
    <row r="588" spans="1:29" ht="20.100000000000001" customHeight="1" x14ac:dyDescent="0.15">
      <c r="A588" s="465"/>
      <c r="B588" s="465"/>
      <c r="C588" s="178"/>
      <c r="D588" s="14"/>
      <c r="E588" s="14"/>
      <c r="F588" s="14"/>
      <c r="G588" s="214" t="s">
        <v>434</v>
      </c>
      <c r="H588" s="211">
        <v>150000</v>
      </c>
      <c r="I588" s="203" t="s">
        <v>2</v>
      </c>
      <c r="J588" s="372">
        <v>1</v>
      </c>
      <c r="K588" s="203" t="s">
        <v>2</v>
      </c>
      <c r="L588" s="217">
        <v>1</v>
      </c>
      <c r="M588" s="204" t="s">
        <v>3</v>
      </c>
      <c r="N588" s="253">
        <f>SUM(H588*J588*L588)</f>
        <v>150000</v>
      </c>
      <c r="O588" s="483"/>
      <c r="P588" s="466">
        <f>N588-O588</f>
        <v>150000</v>
      </c>
      <c r="Q588" s="139">
        <f>IF(AA588="국비100%",N588*100%,IF(AA588="시도비100%",N588*0%,IF(AA588="시군구비100%",N588*0%,IF(AA588="국비30%, 시도비70%",N588*30%,IF(AA588="국비50%, 시도비50%",N588*50%,IF(AA588="시도비50%, 시군구비50%",N588*0%,IF(AA588="국비30%, 시도비35%, 시군구비35%",N588*30%)))))))</f>
        <v>45000</v>
      </c>
      <c r="R588" s="139">
        <f>IF(AA588="국비100%",N588*0%,IF(AA588="시도비100%",N588*100%,IF(AA588="시군구비100%",N588*0%,IF(AA588="국비30%, 시도비70%",N588*70%,IF(AA588="국비50%, 시도비50%",N588*50%,IF(AA588="시도비50%, 시군구비50%",N588*50%,IF(AA588="국비30%, 시도비35%, 시군구비35%",N588*35%)))))))</f>
        <v>52500</v>
      </c>
      <c r="S588" s="139">
        <f>IF(AA588="국비100%",N588*0%,IF(AA588="시도비100%",N588*0%,IF(AA588="시군구비100%",N588*100%,IF(AA588="국비30%, 시도비70%",N588*0%,IF(AA588="국비50%, 시도비50%",N588*0%,IF(AA588="시도비50%, 시군구비50%",N588*50%,IF(AA588="국비30%, 시도비35%, 시군구비35%",N588*35%)))))))</f>
        <v>52500</v>
      </c>
      <c r="T588" s="139">
        <f>IF(AA588="기타보조금",N588*100%,N588*0%)</f>
        <v>0</v>
      </c>
      <c r="U588" s="139">
        <f>SUM(Q588:T588)</f>
        <v>150000</v>
      </c>
      <c r="V588" s="139">
        <f>IF(AA588="자부담",N588*100%,N588*0%)</f>
        <v>0</v>
      </c>
      <c r="W588" s="139">
        <f>IF(AA588="후원금",N588*100%,N588*0%)</f>
        <v>0</v>
      </c>
      <c r="X588" s="139">
        <f>IF(AA588="수익사업",N588*100%,N588*0%)</f>
        <v>0</v>
      </c>
      <c r="Y588" s="101">
        <f>SUM(U588:X588)</f>
        <v>150000</v>
      </c>
      <c r="Z588" s="178" t="s">
        <v>55</v>
      </c>
      <c r="AA588" s="178" t="s">
        <v>57</v>
      </c>
      <c r="AB588" s="178" t="s">
        <v>13</v>
      </c>
      <c r="AC588" s="458" t="s">
        <v>55</v>
      </c>
    </row>
    <row r="589" spans="1:29" ht="20.100000000000001" customHeight="1" x14ac:dyDescent="0.15">
      <c r="A589" s="465"/>
      <c r="B589" s="465"/>
      <c r="C589" s="178"/>
      <c r="D589" s="14"/>
      <c r="E589" s="14"/>
      <c r="F589" s="14"/>
      <c r="G589" s="214" t="s">
        <v>588</v>
      </c>
      <c r="H589" s="211">
        <v>10000</v>
      </c>
      <c r="I589" s="203" t="s">
        <v>2</v>
      </c>
      <c r="J589" s="215">
        <v>1</v>
      </c>
      <c r="K589" s="203" t="s">
        <v>2</v>
      </c>
      <c r="L589" s="217">
        <v>15</v>
      </c>
      <c r="M589" s="204" t="s">
        <v>3</v>
      </c>
      <c r="N589" s="253">
        <f>SUM(H589*J589*L589)</f>
        <v>150000</v>
      </c>
      <c r="O589" s="483"/>
      <c r="P589" s="466">
        <f>N589-O589</f>
        <v>150000</v>
      </c>
      <c r="Q589" s="139">
        <f>IF(AA589="국비100%",N589*100%,IF(AA589="시도비100%",N589*0%,IF(AA589="시군구비100%",N589*0%,IF(AA589="국비30%, 시도비70%",N589*30%,IF(AA589="국비50%, 시도비50%",N589*50%,IF(AA589="시도비50%, 시군구비50%",N589*0%,IF(AA589="국비30%, 시도비35%, 시군구비35%",N589*30%)))))))</f>
        <v>45000</v>
      </c>
      <c r="R589" s="139">
        <f>IF(AA589="국비100%",N589*0%,IF(AA589="시도비100%",N589*100%,IF(AA589="시군구비100%",N589*0%,IF(AA589="국비30%, 시도비70%",N589*70%,IF(AA589="국비50%, 시도비50%",N589*50%,IF(AA589="시도비50%, 시군구비50%",N589*50%,IF(AA589="국비30%, 시도비35%, 시군구비35%",N589*35%)))))))</f>
        <v>52500</v>
      </c>
      <c r="S589" s="139">
        <f>IF(AA589="국비100%",N589*0%,IF(AA589="시도비100%",N589*0%,IF(AA589="시군구비100%",N589*100%,IF(AA589="국비30%, 시도비70%",N589*0%,IF(AA589="국비50%, 시도비50%",N589*0%,IF(AA589="시도비50%, 시군구비50%",N589*50%,IF(AA589="국비30%, 시도비35%, 시군구비35%",N589*35%)))))))</f>
        <v>52500</v>
      </c>
      <c r="T589" s="139">
        <f>IF(AA589="기타보조금",N589*100%,N589*0%)</f>
        <v>0</v>
      </c>
      <c r="U589" s="139">
        <f>SUM(Q589:T589)</f>
        <v>150000</v>
      </c>
      <c r="V589" s="139">
        <f>IF(AA589="자부담",N589*100%,N589*0%)</f>
        <v>0</v>
      </c>
      <c r="W589" s="139">
        <f>IF(AA589="후원금",N589*100%,N589*0%)</f>
        <v>0</v>
      </c>
      <c r="X589" s="139">
        <f>IF(AA589="수익사업",N589*100%,N589*0%)</f>
        <v>0</v>
      </c>
      <c r="Y589" s="101">
        <f>SUM(U589:X589)</f>
        <v>150000</v>
      </c>
      <c r="Z589" s="178" t="s">
        <v>55</v>
      </c>
      <c r="AA589" s="178" t="s">
        <v>57</v>
      </c>
      <c r="AB589" s="178" t="s">
        <v>13</v>
      </c>
      <c r="AC589" s="458" t="s">
        <v>55</v>
      </c>
    </row>
    <row r="590" spans="1:29" ht="20.100000000000001" customHeight="1" x14ac:dyDescent="0.15">
      <c r="A590" s="465"/>
      <c r="B590" s="326" t="s">
        <v>540</v>
      </c>
      <c r="C590" s="179" t="s">
        <v>6</v>
      </c>
      <c r="D590" s="13">
        <f>SUM(D591)</f>
        <v>13740000</v>
      </c>
      <c r="E590" s="13">
        <f>SUM(E591)</f>
        <v>12620000</v>
      </c>
      <c r="F590" s="13">
        <f>SUM(F591)</f>
        <v>1120000</v>
      </c>
      <c r="G590" s="3"/>
      <c r="H590" s="40"/>
      <c r="I590" s="40"/>
      <c r="J590" s="40"/>
      <c r="K590" s="40"/>
      <c r="L590" s="40"/>
      <c r="M590" s="40"/>
      <c r="N590" s="627"/>
      <c r="O590" s="152">
        <f t="shared" ref="O590:Y590" si="216">SUM(O591)</f>
        <v>0</v>
      </c>
      <c r="P590" s="152">
        <f t="shared" si="216"/>
        <v>13740000</v>
      </c>
      <c r="Q590" s="152">
        <f t="shared" si="216"/>
        <v>0</v>
      </c>
      <c r="R590" s="152">
        <f t="shared" si="216"/>
        <v>12420000</v>
      </c>
      <c r="S590" s="152">
        <f t="shared" si="216"/>
        <v>0</v>
      </c>
      <c r="T590" s="152">
        <f t="shared" si="216"/>
        <v>0</v>
      </c>
      <c r="U590" s="152">
        <f t="shared" si="216"/>
        <v>12420000</v>
      </c>
      <c r="V590" s="152">
        <f t="shared" si="216"/>
        <v>120000</v>
      </c>
      <c r="W590" s="152">
        <f t="shared" si="216"/>
        <v>0</v>
      </c>
      <c r="X590" s="152">
        <f t="shared" si="216"/>
        <v>1200000</v>
      </c>
      <c r="Y590" s="152">
        <f t="shared" si="216"/>
        <v>13740000</v>
      </c>
      <c r="Z590" s="468"/>
      <c r="AA590" s="468"/>
      <c r="AB590" s="468"/>
      <c r="AC590" s="458"/>
    </row>
    <row r="591" spans="1:29" ht="20.100000000000001" customHeight="1" x14ac:dyDescent="0.15">
      <c r="A591" s="465"/>
      <c r="B591" s="467"/>
      <c r="C591" s="325" t="s">
        <v>539</v>
      </c>
      <c r="D591" s="13">
        <f>SUM(N592:N608)</f>
        <v>13740000</v>
      </c>
      <c r="E591" s="13">
        <v>12620000</v>
      </c>
      <c r="F591" s="13">
        <f>SUM(D591-E591)</f>
        <v>1120000</v>
      </c>
      <c r="G591" s="3"/>
      <c r="H591" s="40"/>
      <c r="I591" s="40"/>
      <c r="J591" s="40"/>
      <c r="K591" s="40"/>
      <c r="L591" s="40"/>
      <c r="M591" s="40"/>
      <c r="N591" s="627"/>
      <c r="O591" s="152">
        <f t="shared" ref="O591:Y591" si="217">SUM(O592:O608)</f>
        <v>0</v>
      </c>
      <c r="P591" s="152">
        <f t="shared" si="217"/>
        <v>13740000</v>
      </c>
      <c r="Q591" s="152">
        <f t="shared" si="217"/>
        <v>0</v>
      </c>
      <c r="R591" s="152">
        <f t="shared" si="217"/>
        <v>12420000</v>
      </c>
      <c r="S591" s="152">
        <f t="shared" si="217"/>
        <v>0</v>
      </c>
      <c r="T591" s="152">
        <f t="shared" si="217"/>
        <v>0</v>
      </c>
      <c r="U591" s="152">
        <f t="shared" si="217"/>
        <v>12420000</v>
      </c>
      <c r="V591" s="152">
        <f t="shared" si="217"/>
        <v>120000</v>
      </c>
      <c r="W591" s="152">
        <f t="shared" si="217"/>
        <v>0</v>
      </c>
      <c r="X591" s="152">
        <f t="shared" si="217"/>
        <v>1200000</v>
      </c>
      <c r="Y591" s="152">
        <f t="shared" si="217"/>
        <v>13740000</v>
      </c>
      <c r="Z591" s="468"/>
      <c r="AA591" s="468"/>
      <c r="AB591" s="468"/>
      <c r="AC591" s="458"/>
    </row>
    <row r="592" spans="1:29" ht="20.100000000000001" customHeight="1" x14ac:dyDescent="0.15">
      <c r="A592" s="465"/>
      <c r="B592" s="465"/>
      <c r="C592" s="178"/>
      <c r="D592" s="14"/>
      <c r="E592" s="14"/>
      <c r="F592" s="14"/>
      <c r="G592" s="220" t="s">
        <v>73</v>
      </c>
      <c r="H592" s="219"/>
      <c r="I592" s="213"/>
      <c r="J592" s="221"/>
      <c r="K592" s="213"/>
      <c r="L592" s="480"/>
      <c r="M592" s="222"/>
      <c r="N592" s="452"/>
      <c r="O592" s="379"/>
      <c r="P592" s="466"/>
      <c r="Q592" s="139"/>
      <c r="R592" s="139"/>
      <c r="S592" s="139"/>
      <c r="T592" s="139"/>
      <c r="U592" s="139"/>
      <c r="V592" s="139"/>
      <c r="W592" s="139"/>
      <c r="X592" s="139"/>
      <c r="Y592" s="101"/>
      <c r="Z592" s="305"/>
      <c r="AA592" s="305"/>
      <c r="AB592" s="305"/>
      <c r="AC592" s="458"/>
    </row>
    <row r="593" spans="1:29" ht="20.100000000000001" customHeight="1" x14ac:dyDescent="0.15">
      <c r="A593" s="465"/>
      <c r="B593" s="465"/>
      <c r="C593" s="178"/>
      <c r="D593" s="14"/>
      <c r="E593" s="14"/>
      <c r="F593" s="14"/>
      <c r="G593" s="214" t="s">
        <v>437</v>
      </c>
      <c r="H593" s="211">
        <v>350000</v>
      </c>
      <c r="I593" s="212" t="s">
        <v>2</v>
      </c>
      <c r="J593" s="215">
        <v>2</v>
      </c>
      <c r="K593" s="212" t="s">
        <v>2</v>
      </c>
      <c r="L593" s="217">
        <v>1</v>
      </c>
      <c r="M593" s="218" t="s">
        <v>3</v>
      </c>
      <c r="N593" s="157">
        <f>SUM(H593*J593*L593)</f>
        <v>700000</v>
      </c>
      <c r="O593" s="380"/>
      <c r="P593" s="466">
        <f>N593-O593</f>
        <v>700000</v>
      </c>
      <c r="Q593" s="139">
        <f>IF(AA593="국비100%",N593*100%,IF(AA593="시도비100%",N593*0%,IF(AA593="시군구비100%",N593*0%,IF(AA593="국비30%, 시도비70%",N593*30%,IF(AA593="국비50%, 시도비50%",N593*50%,IF(AA593="시도비50%, 시군구비50%",N593*0%,IF(AA593="국비30%, 시도비35%, 시군구비35%",N593*30%)))))))</f>
        <v>0</v>
      </c>
      <c r="R593" s="139">
        <f>IF(AA593="국비100%",N593*0%,IF(AA593="시도비100%",N593*100%,IF(AA593="시군구비100%",N593*0%,IF(AA593="국비30%, 시도비70%",N593*70%,IF(AA593="국비50%, 시도비50%",N593*50%,IF(AA593="시도비50%, 시군구비50%",N593*50%,IF(AA593="국비30%, 시도비35%, 시군구비35%",N593*35%)))))))</f>
        <v>700000</v>
      </c>
      <c r="S593" s="139">
        <f>IF(AA593="국비100%",N593*0%,IF(AA593="시도비100%",N593*0%,IF(AA593="시군구비100%",N593*100%,IF(AA593="국비30%, 시도비70%",N593*0%,IF(AA593="국비50%, 시도비50%",N593*0%,IF(AA593="시도비50%, 시군구비50%",N593*50%,IF(AA593="국비30%, 시도비35%, 시군구비35%",N593*35%)))))))</f>
        <v>0</v>
      </c>
      <c r="T593" s="139">
        <f>IF(AA593="기타보조금",N593*100%,N593*0%)</f>
        <v>0</v>
      </c>
      <c r="U593" s="139">
        <f>SUM(Q593:T593)</f>
        <v>700000</v>
      </c>
      <c r="V593" s="139">
        <f>IF(AA593="자부담",N593*100%,N593*0%)</f>
        <v>0</v>
      </c>
      <c r="W593" s="139">
        <f>IF(AA593="후원금",N593*100%,N593*0%)</f>
        <v>0</v>
      </c>
      <c r="X593" s="139">
        <f>IF(AA593="수익사업",N593*100%,N593*0%)</f>
        <v>0</v>
      </c>
      <c r="Y593" s="101">
        <f>SUM(U593:X593)</f>
        <v>700000</v>
      </c>
      <c r="Z593" s="178" t="s">
        <v>186</v>
      </c>
      <c r="AA593" s="178" t="s">
        <v>46</v>
      </c>
      <c r="AB593" s="178" t="s">
        <v>13</v>
      </c>
      <c r="AC593" s="458" t="s">
        <v>186</v>
      </c>
    </row>
    <row r="594" spans="1:29" ht="20.100000000000001" customHeight="1" x14ac:dyDescent="0.15">
      <c r="A594" s="465"/>
      <c r="B594" s="465"/>
      <c r="C594" s="178"/>
      <c r="D594" s="14"/>
      <c r="E594" s="14"/>
      <c r="F594" s="14"/>
      <c r="G594" s="214"/>
      <c r="H594" s="211">
        <v>250000</v>
      </c>
      <c r="I594" s="212" t="s">
        <v>74</v>
      </c>
      <c r="J594" s="215">
        <v>2</v>
      </c>
      <c r="K594" s="212" t="s">
        <v>74</v>
      </c>
      <c r="L594" s="217">
        <v>1</v>
      </c>
      <c r="M594" s="218" t="s">
        <v>3</v>
      </c>
      <c r="N594" s="157">
        <f>SUM(H594*J594*L594)</f>
        <v>500000</v>
      </c>
      <c r="O594" s="380"/>
      <c r="P594" s="466">
        <f>N594-O594</f>
        <v>500000</v>
      </c>
      <c r="Q594" s="139">
        <f>IF(AA594="국비100%",N594*100%,IF(AA594="시도비100%",N594*0%,IF(AA594="시군구비100%",N594*0%,IF(AA594="국비30%, 시도비70%",N594*30%,IF(AA594="국비50%, 시도비50%",N594*50%,IF(AA594="시도비50%, 시군구비50%",N594*0%,IF(AA594="국비30%, 시도비35%, 시군구비35%",N594*30%)))))))</f>
        <v>0</v>
      </c>
      <c r="R594" s="139">
        <f>IF(AA594="국비100%",N594*0%,IF(AA594="시도비100%",N594*100%,IF(AA594="시군구비100%",N594*0%,IF(AA594="국비30%, 시도비70%",N594*70%,IF(AA594="국비50%, 시도비50%",N594*50%,IF(AA594="시도비50%, 시군구비50%",N594*50%,IF(AA594="국비30%, 시도비35%, 시군구비35%",N594*35%)))))))</f>
        <v>500000</v>
      </c>
      <c r="S594" s="139">
        <f>IF(AA594="국비100%",N594*0%,IF(AA594="시도비100%",N594*0%,IF(AA594="시군구비100%",N594*100%,IF(AA594="국비30%, 시도비70%",N594*0%,IF(AA594="국비50%, 시도비50%",N594*0%,IF(AA594="시도비50%, 시군구비50%",N594*50%,IF(AA594="국비30%, 시도비35%, 시군구비35%",N594*35%)))))))</f>
        <v>0</v>
      </c>
      <c r="T594" s="139">
        <f>IF(AA594="기타보조금",N594*100%,N594*0%)</f>
        <v>0</v>
      </c>
      <c r="U594" s="139">
        <f>SUM(Q594:T594)</f>
        <v>500000</v>
      </c>
      <c r="V594" s="139">
        <f>IF(AA594="자부담",N594*100%,N594*0%)</f>
        <v>0</v>
      </c>
      <c r="W594" s="139">
        <f>IF(AA594="후원금",N594*100%,N594*0%)</f>
        <v>0</v>
      </c>
      <c r="X594" s="139">
        <f>IF(AA594="수익사업",N594*100%,N594*0%)</f>
        <v>0</v>
      </c>
      <c r="Y594" s="101">
        <f>SUM(U594:X594)</f>
        <v>500000</v>
      </c>
      <c r="Z594" s="178" t="s">
        <v>186</v>
      </c>
      <c r="AA594" s="178" t="s">
        <v>46</v>
      </c>
      <c r="AB594" s="178" t="s">
        <v>13</v>
      </c>
      <c r="AC594" s="458" t="s">
        <v>186</v>
      </c>
    </row>
    <row r="595" spans="1:29" ht="20.100000000000001" customHeight="1" x14ac:dyDescent="0.15">
      <c r="A595" s="465"/>
      <c r="B595" s="465"/>
      <c r="C595" s="178"/>
      <c r="D595" s="14"/>
      <c r="E595" s="14"/>
      <c r="F595" s="14"/>
      <c r="G595" s="214" t="s">
        <v>637</v>
      </c>
      <c r="H595" s="211">
        <v>250000</v>
      </c>
      <c r="I595" s="212" t="s">
        <v>2</v>
      </c>
      <c r="J595" s="215">
        <v>12</v>
      </c>
      <c r="K595" s="212" t="s">
        <v>2</v>
      </c>
      <c r="L595" s="217">
        <v>1</v>
      </c>
      <c r="M595" s="218" t="s">
        <v>3</v>
      </c>
      <c r="N595" s="157">
        <f>SUM(H595*J595*L595)</f>
        <v>3000000</v>
      </c>
      <c r="O595" s="380"/>
      <c r="P595" s="466">
        <f>N595-O595</f>
        <v>3000000</v>
      </c>
      <c r="Q595" s="139">
        <f>IF(AA595="국비100%",N595*100%,IF(AA595="시도비100%",N595*0%,IF(AA595="시군구비100%",N595*0%,IF(AA595="국비30%, 시도비70%",N595*30%,IF(AA595="국비50%, 시도비50%",N595*50%,IF(AA595="시도비50%, 시군구비50%",N595*0%,IF(AA595="국비30%, 시도비35%, 시군구비35%",N595*30%)))))))</f>
        <v>0</v>
      </c>
      <c r="R595" s="139">
        <f>IF(AA595="국비100%",N595*0%,IF(AA595="시도비100%",N595*100%,IF(AA595="시군구비100%",N595*0%,IF(AA595="국비30%, 시도비70%",N595*70%,IF(AA595="국비50%, 시도비50%",N595*50%,IF(AA595="시도비50%, 시군구비50%",N595*50%,IF(AA595="국비30%, 시도비35%, 시군구비35%",N595*35%)))))))</f>
        <v>3000000</v>
      </c>
      <c r="S595" s="139">
        <f>IF(AA595="국비100%",N595*0%,IF(AA595="시도비100%",N595*0%,IF(AA595="시군구비100%",N595*100%,IF(AA595="국비30%, 시도비70%",N595*0%,IF(AA595="국비50%, 시도비50%",N595*0%,IF(AA595="시도비50%, 시군구비50%",N595*50%,IF(AA595="국비30%, 시도비35%, 시군구비35%",N595*35%)))))))</f>
        <v>0</v>
      </c>
      <c r="T595" s="139">
        <f>IF(AA595="기타보조금",N595*100%,N595*0%)</f>
        <v>0</v>
      </c>
      <c r="U595" s="139">
        <f>SUM(Q595:T595)</f>
        <v>3000000</v>
      </c>
      <c r="V595" s="139">
        <f>IF(AA595="자부담",N595*100%,N595*0%)</f>
        <v>0</v>
      </c>
      <c r="W595" s="139">
        <f>IF(AA595="후원금",N595*100%,N595*0%)</f>
        <v>0</v>
      </c>
      <c r="X595" s="139">
        <f>IF(AA595="수익사업",N595*100%,N595*0%)</f>
        <v>0</v>
      </c>
      <c r="Y595" s="101">
        <f>SUM(U595:X595)</f>
        <v>3000000</v>
      </c>
      <c r="Z595" s="178" t="s">
        <v>186</v>
      </c>
      <c r="AA595" s="178" t="s">
        <v>46</v>
      </c>
      <c r="AB595" s="178" t="s">
        <v>13</v>
      </c>
      <c r="AC595" s="458" t="s">
        <v>186</v>
      </c>
    </row>
    <row r="596" spans="1:29" ht="20.100000000000001" customHeight="1" x14ac:dyDescent="0.15">
      <c r="A596" s="465"/>
      <c r="B596" s="465"/>
      <c r="C596" s="178"/>
      <c r="D596" s="14"/>
      <c r="E596" s="14"/>
      <c r="F596" s="14"/>
      <c r="G596" s="214" t="s">
        <v>387</v>
      </c>
      <c r="H596" s="211">
        <v>350000</v>
      </c>
      <c r="I596" s="212" t="s">
        <v>2</v>
      </c>
      <c r="J596" s="215">
        <v>7</v>
      </c>
      <c r="K596" s="212" t="s">
        <v>2</v>
      </c>
      <c r="L596" s="217">
        <v>1</v>
      </c>
      <c r="M596" s="218" t="s">
        <v>3</v>
      </c>
      <c r="N596" s="157">
        <f>SUM(H596*J596*L596)</f>
        <v>2450000</v>
      </c>
      <c r="O596" s="380"/>
      <c r="P596" s="466">
        <f>N596-O596</f>
        <v>2450000</v>
      </c>
      <c r="Q596" s="139">
        <f>IF(AA596="국비100%",N596*100%,IF(AA596="시도비100%",N596*0%,IF(AA596="시군구비100%",N596*0%,IF(AA596="국비30%, 시도비70%",N596*30%,IF(AA596="국비50%, 시도비50%",N596*50%,IF(AA596="시도비50%, 시군구비50%",N596*0%,IF(AA596="국비30%, 시도비35%, 시군구비35%",N596*30%)))))))</f>
        <v>0</v>
      </c>
      <c r="R596" s="139">
        <f>IF(AA596="국비100%",N596*0%,IF(AA596="시도비100%",N596*100%,IF(AA596="시군구비100%",N596*0%,IF(AA596="국비30%, 시도비70%",N596*70%,IF(AA596="국비50%, 시도비50%",N596*50%,IF(AA596="시도비50%, 시군구비50%",N596*50%,IF(AA596="국비30%, 시도비35%, 시군구비35%",N596*35%)))))))</f>
        <v>2450000</v>
      </c>
      <c r="S596" s="139">
        <f>IF(AA596="국비100%",N596*0%,IF(AA596="시도비100%",N596*0%,IF(AA596="시군구비100%",N596*100%,IF(AA596="국비30%, 시도비70%",N596*0%,IF(AA596="국비50%, 시도비50%",N596*0%,IF(AA596="시도비50%, 시군구비50%",N596*50%,IF(AA596="국비30%, 시도비35%, 시군구비35%",N596*35%)))))))</f>
        <v>0</v>
      </c>
      <c r="T596" s="139">
        <f>IF(AA596="기타보조금",N596*100%,N596*0%)</f>
        <v>0</v>
      </c>
      <c r="U596" s="139">
        <f>SUM(Q596:T596)</f>
        <v>2450000</v>
      </c>
      <c r="V596" s="139">
        <f>IF(AA596="자부담",N596*100%,N596*0%)</f>
        <v>0</v>
      </c>
      <c r="W596" s="139">
        <f>IF(AA596="후원금",N596*100%,N596*0%)</f>
        <v>0</v>
      </c>
      <c r="X596" s="139">
        <f>IF(AA596="수익사업",N596*100%,N596*0%)</f>
        <v>0</v>
      </c>
      <c r="Y596" s="101">
        <f>SUM(U596:X596)</f>
        <v>2450000</v>
      </c>
      <c r="Z596" s="178" t="s">
        <v>186</v>
      </c>
      <c r="AA596" s="178" t="s">
        <v>46</v>
      </c>
      <c r="AB596" s="178" t="s">
        <v>13</v>
      </c>
      <c r="AC596" s="458" t="s">
        <v>186</v>
      </c>
    </row>
    <row r="597" spans="1:29" ht="20.100000000000001" customHeight="1" x14ac:dyDescent="0.15">
      <c r="A597" s="465"/>
      <c r="B597" s="465"/>
      <c r="C597" s="178"/>
      <c r="D597" s="14"/>
      <c r="E597" s="14"/>
      <c r="F597" s="14"/>
      <c r="G597" s="214" t="s">
        <v>438</v>
      </c>
      <c r="H597" s="211">
        <v>250000</v>
      </c>
      <c r="I597" s="212" t="s">
        <v>2</v>
      </c>
      <c r="J597" s="215">
        <v>7</v>
      </c>
      <c r="K597" s="212" t="s">
        <v>2</v>
      </c>
      <c r="L597" s="217">
        <v>1</v>
      </c>
      <c r="M597" s="218" t="s">
        <v>3</v>
      </c>
      <c r="N597" s="157">
        <f>SUM(H597*J597*L597)</f>
        <v>1750000</v>
      </c>
      <c r="O597" s="380"/>
      <c r="P597" s="466">
        <f>N597-O597</f>
        <v>1750000</v>
      </c>
      <c r="Q597" s="139">
        <f>IF(AA597="국비100%",N597*100%,IF(AA597="시도비100%",N597*0%,IF(AA597="시군구비100%",N597*0%,IF(AA597="국비30%, 시도비70%",N597*30%,IF(AA597="국비50%, 시도비50%",N597*50%,IF(AA597="시도비50%, 시군구비50%",N597*0%,IF(AA597="국비30%, 시도비35%, 시군구비35%",N597*30%)))))))</f>
        <v>0</v>
      </c>
      <c r="R597" s="139">
        <f>IF(AA597="국비100%",N597*0%,IF(AA597="시도비100%",N597*100%,IF(AA597="시군구비100%",N597*0%,IF(AA597="국비30%, 시도비70%",N597*70%,IF(AA597="국비50%, 시도비50%",N597*50%,IF(AA597="시도비50%, 시군구비50%",N597*50%,IF(AA597="국비30%, 시도비35%, 시군구비35%",N597*35%)))))))</f>
        <v>1750000</v>
      </c>
      <c r="S597" s="139">
        <f>IF(AA597="국비100%",N597*0%,IF(AA597="시도비100%",N597*0%,IF(AA597="시군구비100%",N597*100%,IF(AA597="국비30%, 시도비70%",N597*0%,IF(AA597="국비50%, 시도비50%",N597*0%,IF(AA597="시도비50%, 시군구비50%",N597*50%,IF(AA597="국비30%, 시도비35%, 시군구비35%",N597*35%)))))))</f>
        <v>0</v>
      </c>
      <c r="T597" s="139">
        <f>IF(AA597="기타보조금",N597*100%,N597*0%)</f>
        <v>0</v>
      </c>
      <c r="U597" s="139">
        <f>SUM(Q597:T597)</f>
        <v>1750000</v>
      </c>
      <c r="V597" s="139">
        <f>IF(AA597="자부담",N597*100%,N597*0%)</f>
        <v>0</v>
      </c>
      <c r="W597" s="139">
        <f>IF(AA597="후원금",N597*100%,N597*0%)</f>
        <v>0</v>
      </c>
      <c r="X597" s="139">
        <f>IF(AA597="수익사업",N597*100%,N597*0%)</f>
        <v>0</v>
      </c>
      <c r="Y597" s="101">
        <f>SUM(U597:X597)</f>
        <v>1750000</v>
      </c>
      <c r="Z597" s="178" t="s">
        <v>186</v>
      </c>
      <c r="AA597" s="178" t="s">
        <v>46</v>
      </c>
      <c r="AB597" s="178" t="s">
        <v>13</v>
      </c>
      <c r="AC597" s="458" t="s">
        <v>186</v>
      </c>
    </row>
    <row r="598" spans="1:29" ht="20.100000000000001" customHeight="1" x14ac:dyDescent="0.15">
      <c r="A598" s="465"/>
      <c r="B598" s="465"/>
      <c r="C598" s="178"/>
      <c r="D598" s="14"/>
      <c r="E598" s="14"/>
      <c r="F598" s="14"/>
      <c r="G598" s="2" t="s">
        <v>9</v>
      </c>
      <c r="H598" s="364"/>
      <c r="I598" s="449"/>
      <c r="J598" s="366"/>
      <c r="K598" s="449"/>
      <c r="L598" s="367"/>
      <c r="M598" s="450"/>
      <c r="N598" s="570"/>
      <c r="O598" s="482"/>
      <c r="P598" s="481"/>
      <c r="Q598" s="258"/>
      <c r="R598" s="258"/>
      <c r="S598" s="258"/>
      <c r="T598" s="258"/>
      <c r="U598" s="258"/>
      <c r="V598" s="258"/>
      <c r="W598" s="258"/>
      <c r="X598" s="258"/>
      <c r="Y598" s="261"/>
      <c r="Z598" s="303"/>
      <c r="AA598" s="303"/>
      <c r="AB598" s="303"/>
      <c r="AC598" s="458"/>
    </row>
    <row r="599" spans="1:29" ht="20.100000000000001" customHeight="1" x14ac:dyDescent="0.15">
      <c r="A599" s="465"/>
      <c r="B599" s="465"/>
      <c r="C599" s="178"/>
      <c r="D599" s="14"/>
      <c r="E599" s="14"/>
      <c r="F599" s="14"/>
      <c r="G599" s="214" t="s">
        <v>437</v>
      </c>
      <c r="H599" s="554">
        <v>750000</v>
      </c>
      <c r="I599" s="212" t="s">
        <v>2</v>
      </c>
      <c r="J599" s="215">
        <v>2</v>
      </c>
      <c r="K599" s="555"/>
      <c r="L599" s="555"/>
      <c r="M599" s="218" t="s">
        <v>3</v>
      </c>
      <c r="N599" s="157">
        <f>SUM(H599*J599)</f>
        <v>1500000</v>
      </c>
      <c r="O599" s="380"/>
      <c r="P599" s="466">
        <f>N599-O599</f>
        <v>1500000</v>
      </c>
      <c r="Q599" s="139">
        <f>IF(AA599="국비100%",N599*100%,IF(AA599="시도비100%",N599*0%,IF(AA599="시군구비100%",N599*0%,IF(AA599="국비30%, 시도비70%",N599*30%,IF(AA599="국비50%, 시도비50%",N599*50%,IF(AA599="시도비50%, 시군구비50%",N599*0%,IF(AA599="국비30%, 시도비35%, 시군구비35%",N599*30%)))))))</f>
        <v>0</v>
      </c>
      <c r="R599" s="139">
        <f>IF(AA599="국비100%",N599*0%,IF(AA599="시도비100%",N599*100%,IF(AA599="시군구비100%",N599*0%,IF(AA599="국비30%, 시도비70%",N599*70%,IF(AA599="국비50%, 시도비50%",N599*50%,IF(AA599="시도비50%, 시군구비50%",N599*50%,IF(AA599="국비30%, 시도비35%, 시군구비35%",N599*35%)))))))</f>
        <v>1500000</v>
      </c>
      <c r="S599" s="139">
        <f>IF(AA599="국비100%",N599*0%,IF(AA599="시도비100%",N599*0%,IF(AA599="시군구비100%",N599*100%,IF(AA599="국비30%, 시도비70%",N599*0%,IF(AA599="국비50%, 시도비50%",N599*0%,IF(AA599="시도비50%, 시군구비50%",N599*50%,IF(AA599="국비30%, 시도비35%, 시군구비35%",N599*35%)))))))</f>
        <v>0</v>
      </c>
      <c r="T599" s="139">
        <f>IF(AA599="기타보조금",N599*100%,N599*0%)</f>
        <v>0</v>
      </c>
      <c r="U599" s="139">
        <f>SUM(Q599:T599)</f>
        <v>1500000</v>
      </c>
      <c r="V599" s="139">
        <f>IF(AA599="자부담",N599*100%,N599*0%)</f>
        <v>0</v>
      </c>
      <c r="W599" s="139">
        <f>IF(AA599="후원금",N599*100%,N599*0%)</f>
        <v>0</v>
      </c>
      <c r="X599" s="139">
        <f>IF(AA599="수익사업",N599*100%,N599*0%)</f>
        <v>0</v>
      </c>
      <c r="Y599" s="101">
        <f>SUM(U599:X599)</f>
        <v>1500000</v>
      </c>
      <c r="Z599" s="178" t="s">
        <v>186</v>
      </c>
      <c r="AA599" s="178" t="s">
        <v>45</v>
      </c>
      <c r="AB599" s="178" t="s">
        <v>13</v>
      </c>
      <c r="AC599" s="458" t="s">
        <v>186</v>
      </c>
    </row>
    <row r="600" spans="1:29" ht="20.100000000000001" customHeight="1" x14ac:dyDescent="0.15">
      <c r="A600" s="465"/>
      <c r="B600" s="465"/>
      <c r="C600" s="178"/>
      <c r="D600" s="14"/>
      <c r="E600" s="14"/>
      <c r="F600" s="14"/>
      <c r="G600" s="214"/>
      <c r="H600" s="35">
        <v>600000</v>
      </c>
      <c r="I600" s="67" t="s">
        <v>0</v>
      </c>
      <c r="J600" s="372">
        <v>2</v>
      </c>
      <c r="K600" s="67"/>
      <c r="L600" s="35"/>
      <c r="M600" s="535" t="s">
        <v>1</v>
      </c>
      <c r="N600" s="141">
        <f>SUM(H600*J600)</f>
        <v>1200000</v>
      </c>
      <c r="O600" s="54"/>
      <c r="P600" s="14">
        <f>N600-O600</f>
        <v>1200000</v>
      </c>
      <c r="Q600" s="139"/>
      <c r="R600" s="139"/>
      <c r="S600" s="139"/>
      <c r="T600" s="139"/>
      <c r="U600" s="139"/>
      <c r="V600" s="139"/>
      <c r="W600" s="139"/>
      <c r="X600" s="139">
        <f>IF(AA600="수익사업",N600*100%,N600*0%)</f>
        <v>1200000</v>
      </c>
      <c r="Y600" s="101">
        <f>SUM(U600:X600)</f>
        <v>1200000</v>
      </c>
      <c r="Z600" s="178" t="s">
        <v>618</v>
      </c>
      <c r="AA600" s="178" t="s">
        <v>25</v>
      </c>
      <c r="AB600" s="178" t="s">
        <v>13</v>
      </c>
      <c r="AC600" s="458" t="s">
        <v>667</v>
      </c>
    </row>
    <row r="601" spans="1:29" ht="20.100000000000001" customHeight="1" x14ac:dyDescent="0.15">
      <c r="A601" s="465"/>
      <c r="B601" s="465"/>
      <c r="C601" s="178"/>
      <c r="D601" s="14"/>
      <c r="E601" s="14"/>
      <c r="F601" s="14"/>
      <c r="G601" s="214" t="s">
        <v>637</v>
      </c>
      <c r="H601" s="211">
        <v>100000</v>
      </c>
      <c r="I601" s="212" t="s">
        <v>2</v>
      </c>
      <c r="J601" s="215">
        <v>2</v>
      </c>
      <c r="K601" s="555"/>
      <c r="L601" s="555"/>
      <c r="M601" s="218" t="s">
        <v>3</v>
      </c>
      <c r="N601" s="157">
        <f>SUM(H601*J601)</f>
        <v>200000</v>
      </c>
      <c r="O601" s="380"/>
      <c r="P601" s="466">
        <f>N601-O601</f>
        <v>200000</v>
      </c>
      <c r="Q601" s="139">
        <f>IF(AA601="국비100%",N601*100%,IF(AA601="시도비100%",N601*0%,IF(AA601="시군구비100%",N601*0%,IF(AA601="국비30%, 시도비70%",N601*30%,IF(AA601="국비50%, 시도비50%",N601*50%,IF(AA601="시도비50%, 시군구비50%",N601*0%,IF(AA601="국비30%, 시도비35%, 시군구비35%",N601*30%)))))))</f>
        <v>0</v>
      </c>
      <c r="R601" s="139">
        <f>IF(AA601="국비100%",N601*0%,IF(AA601="시도비100%",N601*100%,IF(AA601="시군구비100%",N601*0%,IF(AA601="국비30%, 시도비70%",N601*70%,IF(AA601="국비50%, 시도비50%",N601*50%,IF(AA601="시도비50%, 시군구비50%",N601*50%,IF(AA601="국비30%, 시도비35%, 시군구비35%",N601*35%)))))))</f>
        <v>200000</v>
      </c>
      <c r="S601" s="139">
        <f>IF(AA601="국비100%",N601*0%,IF(AA601="시도비100%",N601*0%,IF(AA601="시군구비100%",N601*100%,IF(AA601="국비30%, 시도비70%",N601*0%,IF(AA601="국비50%, 시도비50%",N601*0%,IF(AA601="시도비50%, 시군구비50%",N601*50%,IF(AA601="국비30%, 시도비35%, 시군구비35%",N601*35%)))))))</f>
        <v>0</v>
      </c>
      <c r="T601" s="139">
        <f>IF(AA601="기타보조금",N601*100%,N601*0%)</f>
        <v>0</v>
      </c>
      <c r="U601" s="139">
        <f>SUM(Q601:T601)</f>
        <v>200000</v>
      </c>
      <c r="V601" s="139">
        <f>IF(AA601="자부담",N601*100%,N601*0%)</f>
        <v>0</v>
      </c>
      <c r="W601" s="139">
        <f>IF(AA601="후원금",N601*100%,N601*0%)</f>
        <v>0</v>
      </c>
      <c r="X601" s="139">
        <f>IF(AA601="수익사업",N601*100%,N601*0%)</f>
        <v>0</v>
      </c>
      <c r="Y601" s="101">
        <f>SUM(U601:X601)</f>
        <v>200000</v>
      </c>
      <c r="Z601" s="178" t="s">
        <v>186</v>
      </c>
      <c r="AA601" s="178" t="s">
        <v>46</v>
      </c>
      <c r="AB601" s="178" t="s">
        <v>13</v>
      </c>
      <c r="AC601" s="458" t="s">
        <v>186</v>
      </c>
    </row>
    <row r="602" spans="1:29" ht="20.100000000000001" customHeight="1" x14ac:dyDescent="0.15">
      <c r="A602" s="465"/>
      <c r="B602" s="465"/>
      <c r="C602" s="178"/>
      <c r="D602" s="14"/>
      <c r="E602" s="14"/>
      <c r="F602" s="14"/>
      <c r="G602" s="214" t="s">
        <v>387</v>
      </c>
      <c r="H602" s="554">
        <v>320000</v>
      </c>
      <c r="I602" s="212" t="s">
        <v>2</v>
      </c>
      <c r="J602" s="215">
        <v>5</v>
      </c>
      <c r="K602" s="555"/>
      <c r="L602" s="555"/>
      <c r="M602" s="218" t="s">
        <v>3</v>
      </c>
      <c r="N602" s="157">
        <f>SUM(H602*J602)</f>
        <v>1600000</v>
      </c>
      <c r="O602" s="380"/>
      <c r="P602" s="466">
        <f>N602-O602</f>
        <v>1600000</v>
      </c>
      <c r="Q602" s="139">
        <f>IF(AA602="국비100%",N602*100%,IF(AA602="시도비100%",N602*0%,IF(AA602="시군구비100%",N602*0%,IF(AA602="국비30%, 시도비70%",N602*30%,IF(AA602="국비50%, 시도비50%",N602*50%,IF(AA602="시도비50%, 시군구비50%",N602*0%,IF(AA602="국비30%, 시도비35%, 시군구비35%",N602*30%)))))))</f>
        <v>0</v>
      </c>
      <c r="R602" s="139">
        <f>IF(AA602="국비100%",N602*0%,IF(AA602="시도비100%",N602*100%,IF(AA602="시군구비100%",N602*0%,IF(AA602="국비30%, 시도비70%",N602*70%,IF(AA602="국비50%, 시도비50%",N602*50%,IF(AA602="시도비50%, 시군구비50%",N602*50%,IF(AA602="국비30%, 시도비35%, 시군구비35%",N602*35%)))))))</f>
        <v>1600000</v>
      </c>
      <c r="S602" s="139">
        <f>IF(AA602="국비100%",N602*0%,IF(AA602="시도비100%",N602*0%,IF(AA602="시군구비100%",N602*100%,IF(AA602="국비30%, 시도비70%",N602*0%,IF(AA602="국비50%, 시도비50%",N602*0%,IF(AA602="시도비50%, 시군구비50%",N602*50%,IF(AA602="국비30%, 시도비35%, 시군구비35%",N602*35%)))))))</f>
        <v>0</v>
      </c>
      <c r="T602" s="139">
        <f>IF(AA602="기타보조금",N602*100%,N602*0%)</f>
        <v>0</v>
      </c>
      <c r="U602" s="139">
        <f>SUM(Q602:T602)</f>
        <v>1600000</v>
      </c>
      <c r="V602" s="139">
        <f>IF(AA602="자부담",N602*100%,N602*0%)</f>
        <v>0</v>
      </c>
      <c r="W602" s="139">
        <f>IF(AA602="후원금",N602*100%,N602*0%)</f>
        <v>0</v>
      </c>
      <c r="X602" s="139">
        <f>IF(AA602="수익사업",N602*100%,N602*0%)</f>
        <v>0</v>
      </c>
      <c r="Y602" s="101">
        <f>SUM(U602:X602)</f>
        <v>1600000</v>
      </c>
      <c r="Z602" s="178" t="s">
        <v>186</v>
      </c>
      <c r="AA602" s="178" t="s">
        <v>45</v>
      </c>
      <c r="AB602" s="178" t="s">
        <v>13</v>
      </c>
      <c r="AC602" s="458" t="s">
        <v>186</v>
      </c>
    </row>
    <row r="603" spans="1:29" ht="20.100000000000001" customHeight="1" x14ac:dyDescent="0.15">
      <c r="A603" s="465"/>
      <c r="B603" s="465"/>
      <c r="C603" s="178"/>
      <c r="D603" s="14"/>
      <c r="E603" s="14"/>
      <c r="F603" s="14"/>
      <c r="G603" s="214" t="s">
        <v>438</v>
      </c>
      <c r="H603" s="211">
        <v>22500</v>
      </c>
      <c r="I603" s="212" t="s">
        <v>2</v>
      </c>
      <c r="J603" s="215">
        <v>1</v>
      </c>
      <c r="K603" s="212"/>
      <c r="L603" s="555"/>
      <c r="M603" s="218" t="s">
        <v>3</v>
      </c>
      <c r="N603" s="157">
        <f>SUM(H603*J603)</f>
        <v>22500</v>
      </c>
      <c r="O603" s="380"/>
      <c r="P603" s="466">
        <f>N603-O603</f>
        <v>22500</v>
      </c>
      <c r="Q603" s="139">
        <f>IF(AA603="국비100%",N603*100%,IF(AA603="시도비100%",N603*0%,IF(AA603="시군구비100%",N603*0%,IF(AA603="국비30%, 시도비70%",N603*30%,IF(AA603="국비50%, 시도비50%",N603*50%,IF(AA603="시도비50%, 시군구비50%",N603*0%,IF(AA603="국비30%, 시도비35%, 시군구비35%",N603*30%)))))))</f>
        <v>0</v>
      </c>
      <c r="R603" s="139">
        <f>IF(AA603="국비100%",N603*0%,IF(AA603="시도비100%",N603*100%,IF(AA603="시군구비100%",N603*0%,IF(AA603="국비30%, 시도비70%",N603*70%,IF(AA603="국비50%, 시도비50%",N603*50%,IF(AA603="시도비50%, 시군구비50%",N603*50%,IF(AA603="국비30%, 시도비35%, 시군구비35%",N603*35%)))))))</f>
        <v>22500</v>
      </c>
      <c r="S603" s="139">
        <f>IF(AA603="국비100%",N603*0%,IF(AA603="시도비100%",N603*0%,IF(AA603="시군구비100%",N603*100%,IF(AA603="국비30%, 시도비70%",N603*0%,IF(AA603="국비50%, 시도비50%",N603*0%,IF(AA603="시도비50%, 시군구비50%",N603*50%,IF(AA603="국비30%, 시도비35%, 시군구비35%",N603*35%)))))))</f>
        <v>0</v>
      </c>
      <c r="T603" s="139">
        <f>IF(AA603="기타보조금",N603*100%,N603*0%)</f>
        <v>0</v>
      </c>
      <c r="U603" s="139">
        <f>SUM(Q603:T603)</f>
        <v>22500</v>
      </c>
      <c r="V603" s="139">
        <f>IF(AA603="자부담",N603*100%,N603*0%)</f>
        <v>0</v>
      </c>
      <c r="W603" s="139">
        <f>IF(AA603="후원금",N603*100%,N603*0%)</f>
        <v>0</v>
      </c>
      <c r="X603" s="139">
        <f>IF(AA603="수익사업",N603*100%,N603*0%)</f>
        <v>0</v>
      </c>
      <c r="Y603" s="101">
        <f>SUM(U603:X603)</f>
        <v>22500</v>
      </c>
      <c r="Z603" s="178" t="s">
        <v>186</v>
      </c>
      <c r="AA603" s="178" t="s">
        <v>46</v>
      </c>
      <c r="AB603" s="178" t="s">
        <v>13</v>
      </c>
      <c r="AC603" s="458" t="s">
        <v>186</v>
      </c>
    </row>
    <row r="604" spans="1:29" ht="20.100000000000001" customHeight="1" x14ac:dyDescent="0.15">
      <c r="A604" s="465"/>
      <c r="B604" s="465"/>
      <c r="C604" s="178"/>
      <c r="D604" s="14"/>
      <c r="E604" s="14"/>
      <c r="F604" s="14"/>
      <c r="G604" s="214" t="s">
        <v>75</v>
      </c>
      <c r="H604" s="554"/>
      <c r="I604" s="212"/>
      <c r="J604" s="217"/>
      <c r="K604" s="212"/>
      <c r="L604" s="215"/>
      <c r="M604" s="218"/>
      <c r="N604" s="453"/>
      <c r="O604" s="379"/>
      <c r="P604" s="466"/>
      <c r="Q604" s="139"/>
      <c r="R604" s="139"/>
      <c r="S604" s="139"/>
      <c r="T604" s="139"/>
      <c r="U604" s="139"/>
      <c r="V604" s="139"/>
      <c r="W604" s="139"/>
      <c r="X604" s="139"/>
      <c r="Y604" s="101"/>
      <c r="Z604" s="178"/>
      <c r="AA604" s="178"/>
      <c r="AB604" s="178"/>
      <c r="AC604" s="458"/>
    </row>
    <row r="605" spans="1:29" ht="20.100000000000001" customHeight="1" x14ac:dyDescent="0.15">
      <c r="A605" s="465"/>
      <c r="B605" s="465"/>
      <c r="C605" s="178"/>
      <c r="D605" s="14"/>
      <c r="E605" s="14"/>
      <c r="F605" s="14"/>
      <c r="G605" s="214" t="s">
        <v>384</v>
      </c>
      <c r="H605" s="554">
        <v>42450</v>
      </c>
      <c r="I605" s="212" t="s">
        <v>2</v>
      </c>
      <c r="J605" s="215">
        <v>2</v>
      </c>
      <c r="K605" s="212"/>
      <c r="L605" s="215"/>
      <c r="M605" s="218" t="s">
        <v>3</v>
      </c>
      <c r="N605" s="157">
        <f>SUM(H605*J605)</f>
        <v>84900</v>
      </c>
      <c r="O605" s="380"/>
      <c r="P605" s="466">
        <f>N605-O605</f>
        <v>84900</v>
      </c>
      <c r="Q605" s="139">
        <f>IF(AA605="국비100%",N605*100%,IF(AA605="시도비100%",N605*0%,IF(AA605="시군구비100%",N605*0%,IF(AA605="국비30%, 시도비70%",N605*30%,IF(AA605="국비50%, 시도비50%",N605*50%,IF(AA605="시도비50%, 시군구비50%",N605*0%,IF(AA605="국비30%, 시도비35%, 시군구비35%",N605*30%)))))))</f>
        <v>0</v>
      </c>
      <c r="R605" s="139">
        <f>IF(AA605="국비100%",N605*0%,IF(AA605="시도비100%",N605*100%,IF(AA605="시군구비100%",N605*0%,IF(AA605="국비30%, 시도비70%",N605*70%,IF(AA605="국비50%, 시도비50%",N605*50%,IF(AA605="시도비50%, 시군구비50%",N605*50%,IF(AA605="국비30%, 시도비35%, 시군구비35%",N605*35%)))))))</f>
        <v>84900</v>
      </c>
      <c r="S605" s="139">
        <f>IF(AA605="국비100%",N605*0%,IF(AA605="시도비100%",N605*0%,IF(AA605="시군구비100%",N605*100%,IF(AA605="국비30%, 시도비70%",N605*0%,IF(AA605="국비50%, 시도비50%",N605*0%,IF(AA605="시도비50%, 시군구비50%",N605*50%,IF(AA605="국비30%, 시도비35%, 시군구비35%",N605*35%)))))))</f>
        <v>0</v>
      </c>
      <c r="T605" s="139">
        <f>IF(AA605="기타보조금",N605*100%,N605*0%)</f>
        <v>0</v>
      </c>
      <c r="U605" s="139">
        <f>SUM(Q605:T605)</f>
        <v>84900</v>
      </c>
      <c r="V605" s="139">
        <f>IF(AA605="자부담",N605*100%,N605*0%)</f>
        <v>0</v>
      </c>
      <c r="W605" s="139">
        <f>IF(AA605="후원금",N605*100%,N605*0%)</f>
        <v>0</v>
      </c>
      <c r="X605" s="139">
        <f>IF(AA605="수익사업",N605*100%,N605*0%)</f>
        <v>0</v>
      </c>
      <c r="Y605" s="101">
        <f>SUM(U605:X605)</f>
        <v>84900</v>
      </c>
      <c r="Z605" s="178" t="s">
        <v>186</v>
      </c>
      <c r="AA605" s="178" t="s">
        <v>45</v>
      </c>
      <c r="AB605" s="178" t="s">
        <v>13</v>
      </c>
      <c r="AC605" s="458" t="s">
        <v>186</v>
      </c>
    </row>
    <row r="606" spans="1:29" ht="20.100000000000001" customHeight="1" x14ac:dyDescent="0.15">
      <c r="A606" s="465"/>
      <c r="B606" s="465"/>
      <c r="C606" s="178"/>
      <c r="D606" s="14"/>
      <c r="E606" s="14"/>
      <c r="F606" s="14"/>
      <c r="G606" s="214" t="s">
        <v>439</v>
      </c>
      <c r="H606" s="554">
        <v>12600</v>
      </c>
      <c r="I606" s="212" t="s">
        <v>2</v>
      </c>
      <c r="J606" s="215">
        <v>1</v>
      </c>
      <c r="K606" s="212"/>
      <c r="L606" s="215"/>
      <c r="M606" s="218" t="s">
        <v>3</v>
      </c>
      <c r="N606" s="157">
        <f>SUM(H606*J606)</f>
        <v>12600</v>
      </c>
      <c r="O606" s="380"/>
      <c r="P606" s="466">
        <f>N606-O606</f>
        <v>12600</v>
      </c>
      <c r="Q606" s="139">
        <f>IF(AA606="국비100%",N606*100%,IF(AA606="시도비100%",N606*0%,IF(AA606="시군구비100%",N606*0%,IF(AA606="국비30%, 시도비70%",N606*30%,IF(AA606="국비50%, 시도비50%",N606*50%,IF(AA606="시도비50%, 시군구비50%",N606*0%,IF(AA606="국비30%, 시도비35%, 시군구비35%",N606*30%)))))))</f>
        <v>0</v>
      </c>
      <c r="R606" s="139">
        <f>IF(AA606="국비100%",N606*0%,IF(AA606="시도비100%",N606*100%,IF(AA606="시군구비100%",N606*0%,IF(AA606="국비30%, 시도비70%",N606*70%,IF(AA606="국비50%, 시도비50%",N606*50%,IF(AA606="시도비50%, 시군구비50%",N606*50%,IF(AA606="국비30%, 시도비35%, 시군구비35%",N606*35%)))))))</f>
        <v>12600</v>
      </c>
      <c r="S606" s="139">
        <f>IF(AA606="국비100%",N606*0%,IF(AA606="시도비100%",N606*0%,IF(AA606="시군구비100%",N606*100%,IF(AA606="국비30%, 시도비70%",N606*0%,IF(AA606="국비50%, 시도비50%",N606*0%,IF(AA606="시도비50%, 시군구비50%",N606*50%,IF(AA606="국비30%, 시도비35%, 시군구비35%",N606*35%)))))))</f>
        <v>0</v>
      </c>
      <c r="T606" s="139">
        <f>IF(AA606="기타보조금",N606*100%,N606*0%)</f>
        <v>0</v>
      </c>
      <c r="U606" s="139">
        <f>SUM(Q606:T606)</f>
        <v>12600</v>
      </c>
      <c r="V606" s="139">
        <f>IF(AA606="자부담",N606*100%,N606*0%)</f>
        <v>0</v>
      </c>
      <c r="W606" s="139">
        <f>IF(AA606="후원금",N606*100%,N606*0%)</f>
        <v>0</v>
      </c>
      <c r="X606" s="139">
        <f>IF(AA606="수익사업",N606*100%,N606*0%)</f>
        <v>0</v>
      </c>
      <c r="Y606" s="101">
        <f>SUM(U606:X606)</f>
        <v>12600</v>
      </c>
      <c r="Z606" s="178" t="s">
        <v>186</v>
      </c>
      <c r="AA606" s="178" t="s">
        <v>45</v>
      </c>
      <c r="AB606" s="178" t="s">
        <v>13</v>
      </c>
      <c r="AC606" s="458" t="s">
        <v>186</v>
      </c>
    </row>
    <row r="607" spans="1:29" ht="20.100000000000001" customHeight="1" x14ac:dyDescent="0.15">
      <c r="A607" s="465"/>
      <c r="B607" s="465"/>
      <c r="C607" s="178"/>
      <c r="D607" s="14"/>
      <c r="E607" s="14"/>
      <c r="F607" s="14"/>
      <c r="G607" s="214" t="s">
        <v>397</v>
      </c>
      <c r="H607" s="554">
        <v>10000</v>
      </c>
      <c r="I607" s="212" t="s">
        <v>2</v>
      </c>
      <c r="J607" s="215">
        <v>60</v>
      </c>
      <c r="K607" s="212" t="s">
        <v>2</v>
      </c>
      <c r="L607" s="217">
        <v>1</v>
      </c>
      <c r="M607" s="218" t="s">
        <v>3</v>
      </c>
      <c r="N607" s="157">
        <f>SUM(H607*J607*L607)</f>
        <v>600000</v>
      </c>
      <c r="O607" s="380"/>
      <c r="P607" s="466">
        <f>N607-O607</f>
        <v>600000</v>
      </c>
      <c r="Q607" s="139">
        <f>IF(AA607="국비100%",N607*100%,IF(AA607="시도비100%",N607*0%,IF(AA607="시군구비100%",N607*0%,IF(AA607="국비30%, 시도비70%",N607*30%,IF(AA607="국비50%, 시도비50%",N607*50%,IF(AA607="시도비50%, 시군구비50%",N607*0%,IF(AA607="국비30%, 시도비35%, 시군구비35%",N607*30%)))))))</f>
        <v>0</v>
      </c>
      <c r="R607" s="139">
        <f>IF(AA607="국비100%",N607*0%,IF(AA607="시도비100%",N607*100%,IF(AA607="시군구비100%",N607*0%,IF(AA607="국비30%, 시도비70%",N607*70%,IF(AA607="국비50%, 시도비50%",N607*50%,IF(AA607="시도비50%, 시군구비50%",N607*50%,IF(AA607="국비30%, 시도비35%, 시군구비35%",N607*35%)))))))</f>
        <v>600000</v>
      </c>
      <c r="S607" s="139">
        <f>IF(AA607="국비100%",N607*0%,IF(AA607="시도비100%",N607*0%,IF(AA607="시군구비100%",N607*100%,IF(AA607="국비30%, 시도비70%",N607*0%,IF(AA607="국비50%, 시도비50%",N607*0%,IF(AA607="시도비50%, 시군구비50%",N607*50%,IF(AA607="국비30%, 시도비35%, 시군구비35%",N607*35%)))))))</f>
        <v>0</v>
      </c>
      <c r="T607" s="139">
        <f>IF(AA607="기타보조금",N607*100%,N607*0%)</f>
        <v>0</v>
      </c>
      <c r="U607" s="139">
        <f>SUM(Q607:T607)</f>
        <v>600000</v>
      </c>
      <c r="V607" s="139">
        <f>IF(AA607="자부담",N607*100%,N607*0%)</f>
        <v>0</v>
      </c>
      <c r="W607" s="139">
        <f>IF(AA607="후원금",N607*100%,N607*0%)</f>
        <v>0</v>
      </c>
      <c r="X607" s="139">
        <f>IF(AA607="수익사업",N607*100%,N607*0%)</f>
        <v>0</v>
      </c>
      <c r="Y607" s="101">
        <f>SUM(U607:X607)</f>
        <v>600000</v>
      </c>
      <c r="Z607" s="178" t="s">
        <v>186</v>
      </c>
      <c r="AA607" s="178" t="s">
        <v>45</v>
      </c>
      <c r="AB607" s="178" t="s">
        <v>13</v>
      </c>
      <c r="AC607" s="458" t="s">
        <v>186</v>
      </c>
    </row>
    <row r="608" spans="1:29" ht="20.100000000000001" customHeight="1" x14ac:dyDescent="0.15">
      <c r="A608" s="465"/>
      <c r="B608" s="325"/>
      <c r="C608" s="314"/>
      <c r="D608" s="15"/>
      <c r="E608" s="15"/>
      <c r="F608" s="15"/>
      <c r="G608" s="353"/>
      <c r="H608" s="479">
        <v>10000</v>
      </c>
      <c r="I608" s="354" t="s">
        <v>2</v>
      </c>
      <c r="J608" s="216">
        <v>12</v>
      </c>
      <c r="K608" s="354" t="s">
        <v>2</v>
      </c>
      <c r="L608" s="226">
        <v>1</v>
      </c>
      <c r="M608" s="378" t="s">
        <v>3</v>
      </c>
      <c r="N608" s="160">
        <f>SUM(H608*J608*L608)</f>
        <v>120000</v>
      </c>
      <c r="O608" s="15"/>
      <c r="P608" s="15">
        <f>N608-O608</f>
        <v>120000</v>
      </c>
      <c r="Q608" s="148"/>
      <c r="R608" s="148"/>
      <c r="S608" s="148"/>
      <c r="T608" s="148"/>
      <c r="U608" s="148">
        <f>SUM(Q608:T608)</f>
        <v>0</v>
      </c>
      <c r="V608" s="148">
        <f>IF(AA608="자부담",N608*100%,N608*0%)</f>
        <v>120000</v>
      </c>
      <c r="W608" s="148"/>
      <c r="X608" s="148"/>
      <c r="Y608" s="95">
        <f>SUM(U608:X608)</f>
        <v>120000</v>
      </c>
      <c r="Z608" s="314" t="s">
        <v>8</v>
      </c>
      <c r="AA608" s="314" t="s">
        <v>24</v>
      </c>
      <c r="AB608" s="302" t="s">
        <v>13</v>
      </c>
      <c r="AC608" s="458" t="s">
        <v>8</v>
      </c>
    </row>
    <row r="609" spans="1:29" ht="20.100000000000001" customHeight="1" x14ac:dyDescent="0.15">
      <c r="A609" s="325"/>
      <c r="B609" s="326" t="s">
        <v>538</v>
      </c>
      <c r="C609" s="179" t="s">
        <v>6</v>
      </c>
      <c r="D609" s="13">
        <f>SUM(D610)</f>
        <v>18400000</v>
      </c>
      <c r="E609" s="13">
        <f>SUM(E610)</f>
        <v>10255890</v>
      </c>
      <c r="F609" s="13">
        <f>SUM(F610)</f>
        <v>8144110</v>
      </c>
      <c r="G609" s="3"/>
      <c r="H609" s="40"/>
      <c r="I609" s="40"/>
      <c r="J609" s="40"/>
      <c r="K609" s="40"/>
      <c r="L609" s="40"/>
      <c r="M609" s="40"/>
      <c r="N609" s="627"/>
      <c r="O609" s="152">
        <f t="shared" ref="O609:Y609" si="218">SUM(O610)</f>
        <v>0</v>
      </c>
      <c r="P609" s="152">
        <f t="shared" si="218"/>
        <v>18400000</v>
      </c>
      <c r="Q609" s="152">
        <f t="shared" si="218"/>
        <v>0</v>
      </c>
      <c r="R609" s="152">
        <f t="shared" si="218"/>
        <v>18400000</v>
      </c>
      <c r="S609" s="152">
        <f t="shared" si="218"/>
        <v>0</v>
      </c>
      <c r="T609" s="152">
        <f t="shared" si="218"/>
        <v>0</v>
      </c>
      <c r="U609" s="152">
        <f t="shared" si="218"/>
        <v>18400000</v>
      </c>
      <c r="V609" s="152">
        <f t="shared" si="218"/>
        <v>0</v>
      </c>
      <c r="W609" s="152">
        <f t="shared" si="218"/>
        <v>0</v>
      </c>
      <c r="X609" s="152">
        <f t="shared" si="218"/>
        <v>0</v>
      </c>
      <c r="Y609" s="152">
        <f t="shared" si="218"/>
        <v>18400000</v>
      </c>
      <c r="Z609" s="468"/>
      <c r="AA609" s="468"/>
      <c r="AB609" s="468"/>
      <c r="AC609" s="458"/>
    </row>
    <row r="610" spans="1:29" ht="20.100000000000001" customHeight="1" x14ac:dyDescent="0.15">
      <c r="A610" s="467"/>
      <c r="B610" s="467"/>
      <c r="C610" s="326" t="s">
        <v>537</v>
      </c>
      <c r="D610" s="13">
        <f>SUM(N611:N648)</f>
        <v>18400000</v>
      </c>
      <c r="E610" s="13">
        <v>10255890</v>
      </c>
      <c r="F610" s="13">
        <f>SUM(D610-E610)</f>
        <v>8144110</v>
      </c>
      <c r="G610" s="3"/>
      <c r="H610" s="40"/>
      <c r="I610" s="40"/>
      <c r="J610" s="40"/>
      <c r="K610" s="40"/>
      <c r="L610" s="40"/>
      <c r="M610" s="40"/>
      <c r="N610" s="627"/>
      <c r="O610" s="152">
        <f t="shared" ref="O610:Y610" si="219">SUM(O611:O648)</f>
        <v>0</v>
      </c>
      <c r="P610" s="152">
        <f t="shared" si="219"/>
        <v>18400000</v>
      </c>
      <c r="Q610" s="152">
        <f t="shared" si="219"/>
        <v>0</v>
      </c>
      <c r="R610" s="152">
        <f t="shared" si="219"/>
        <v>18400000</v>
      </c>
      <c r="S610" s="152">
        <f t="shared" si="219"/>
        <v>0</v>
      </c>
      <c r="T610" s="152">
        <f t="shared" si="219"/>
        <v>0</v>
      </c>
      <c r="U610" s="152">
        <f t="shared" si="219"/>
        <v>18400000</v>
      </c>
      <c r="V610" s="152">
        <f t="shared" si="219"/>
        <v>0</v>
      </c>
      <c r="W610" s="152">
        <f t="shared" si="219"/>
        <v>0</v>
      </c>
      <c r="X610" s="152">
        <f t="shared" si="219"/>
        <v>0</v>
      </c>
      <c r="Y610" s="152">
        <f t="shared" si="219"/>
        <v>18400000</v>
      </c>
      <c r="Z610" s="468"/>
      <c r="AA610" s="468"/>
      <c r="AB610" s="468"/>
      <c r="AC610" s="458"/>
    </row>
    <row r="611" spans="1:29" ht="20.100000000000001" customHeight="1" x14ac:dyDescent="0.15">
      <c r="A611" s="465"/>
      <c r="B611" s="465"/>
      <c r="C611" s="178"/>
      <c r="D611" s="14"/>
      <c r="E611" s="14"/>
      <c r="F611" s="14"/>
      <c r="G611" s="220" t="s">
        <v>322</v>
      </c>
      <c r="H611" s="219"/>
      <c r="I611" s="213"/>
      <c r="J611" s="221"/>
      <c r="K611" s="213"/>
      <c r="L611" s="480"/>
      <c r="M611" s="222"/>
      <c r="N611" s="452"/>
      <c r="O611" s="379"/>
      <c r="P611" s="466"/>
      <c r="Q611" s="139"/>
      <c r="R611" s="139"/>
      <c r="S611" s="139"/>
      <c r="T611" s="139"/>
      <c r="U611" s="139"/>
      <c r="V611" s="139"/>
      <c r="W611" s="139"/>
      <c r="X611" s="139"/>
      <c r="Y611" s="101"/>
      <c r="Z611" s="305"/>
      <c r="AA611" s="305"/>
      <c r="AB611" s="305"/>
      <c r="AC611" s="458"/>
    </row>
    <row r="612" spans="1:29" ht="20.100000000000001" customHeight="1" x14ac:dyDescent="0.15">
      <c r="A612" s="465"/>
      <c r="B612" s="465"/>
      <c r="C612" s="178"/>
      <c r="D612" s="14"/>
      <c r="E612" s="14"/>
      <c r="F612" s="14"/>
      <c r="G612" s="214" t="s">
        <v>323</v>
      </c>
      <c r="H612" s="211"/>
      <c r="I612" s="212"/>
      <c r="J612" s="215"/>
      <c r="K612" s="212"/>
      <c r="L612" s="556"/>
      <c r="M612" s="218"/>
      <c r="N612" s="453"/>
      <c r="O612" s="379"/>
      <c r="P612" s="466"/>
      <c r="Q612" s="139"/>
      <c r="R612" s="139"/>
      <c r="S612" s="139"/>
      <c r="T612" s="139"/>
      <c r="U612" s="139"/>
      <c r="V612" s="139"/>
      <c r="W612" s="139"/>
      <c r="X612" s="139"/>
      <c r="Y612" s="101"/>
      <c r="Z612" s="178"/>
      <c r="AA612" s="178"/>
      <c r="AB612" s="178"/>
      <c r="AC612" s="458"/>
    </row>
    <row r="613" spans="1:29" ht="20.100000000000001" customHeight="1" x14ac:dyDescent="0.15">
      <c r="A613" s="465"/>
      <c r="B613" s="465"/>
      <c r="C613" s="178"/>
      <c r="D613" s="14"/>
      <c r="E613" s="14"/>
      <c r="F613" s="14"/>
      <c r="G613" s="214" t="s">
        <v>386</v>
      </c>
      <c r="H613" s="554">
        <v>250000</v>
      </c>
      <c r="I613" s="212" t="s">
        <v>2</v>
      </c>
      <c r="J613" s="215">
        <v>3</v>
      </c>
      <c r="K613" s="555"/>
      <c r="L613" s="555"/>
      <c r="M613" s="218" t="s">
        <v>3</v>
      </c>
      <c r="N613" s="253">
        <f>SUM(H613*J613)</f>
        <v>750000</v>
      </c>
      <c r="O613" s="379"/>
      <c r="P613" s="466">
        <f t="shared" ref="P613:P619" si="220">N613-O613</f>
        <v>750000</v>
      </c>
      <c r="Q613" s="139">
        <f t="shared" ref="Q613:Q619" si="221">IF(AA613="국비100%",N613*100%,IF(AA613="시도비100%",N613*0%,IF(AA613="시군구비100%",N613*0%,IF(AA613="국비30%, 시도비70%",N613*30%,IF(AA613="국비50%, 시도비50%",N613*50%,IF(AA613="시도비50%, 시군구비50%",N613*0%,IF(AA613="국비30%, 시도비35%, 시군구비35%",N613*30%)))))))</f>
        <v>0</v>
      </c>
      <c r="R613" s="139">
        <f t="shared" ref="R613:R619" si="222">IF(AA613="국비100%",N613*0%,IF(AA613="시도비100%",N613*100%,IF(AA613="시군구비100%",N613*0%,IF(AA613="국비30%, 시도비70%",N613*70%,IF(AA613="국비50%, 시도비50%",N613*50%,IF(AA613="시도비50%, 시군구비50%",N613*50%,IF(AA613="국비30%, 시도비35%, 시군구비35%",N613*35%)))))))</f>
        <v>750000</v>
      </c>
      <c r="S613" s="139">
        <f t="shared" ref="S613:S619" si="223">IF(AA613="국비100%",N613*0%,IF(AA613="시도비100%",N613*0%,IF(AA613="시군구비100%",N613*100%,IF(AA613="국비30%, 시도비70%",N613*0%,IF(AA613="국비50%, 시도비50%",N613*0%,IF(AA613="시도비50%, 시군구비50%",N613*50%,IF(AA613="국비30%, 시도비35%, 시군구비35%",N613*35%)))))))</f>
        <v>0</v>
      </c>
      <c r="T613" s="139">
        <f t="shared" ref="T613:T619" si="224">IF(AA613="기타보조금",N613*100%,N613*0%)</f>
        <v>0</v>
      </c>
      <c r="U613" s="139">
        <f t="shared" ref="U613:U619" si="225">SUM(Q613:T613)</f>
        <v>750000</v>
      </c>
      <c r="V613" s="139">
        <f t="shared" ref="V613:V619" si="226">IF(AA613="자부담",N613*100%,N613*0%)</f>
        <v>0</v>
      </c>
      <c r="W613" s="139">
        <f t="shared" ref="W613:W619" si="227">IF(AA613="후원금",N613*100%,N613*0%)</f>
        <v>0</v>
      </c>
      <c r="X613" s="139">
        <f t="shared" ref="X613:X619" si="228">IF(AA613="수익사업",N613*100%,N613*0%)</f>
        <v>0</v>
      </c>
      <c r="Y613" s="101">
        <f t="shared" ref="Y613:Y619" si="229">SUM(U613:X613)</f>
        <v>750000</v>
      </c>
      <c r="Z613" s="178" t="s">
        <v>320</v>
      </c>
      <c r="AA613" s="178" t="s">
        <v>46</v>
      </c>
      <c r="AB613" s="178" t="s">
        <v>13</v>
      </c>
      <c r="AC613" s="458" t="s">
        <v>320</v>
      </c>
    </row>
    <row r="614" spans="1:29" ht="20.100000000000001" customHeight="1" x14ac:dyDescent="0.15">
      <c r="A614" s="465"/>
      <c r="B614" s="465"/>
      <c r="C614" s="178"/>
      <c r="D614" s="14"/>
      <c r="E614" s="14"/>
      <c r="F614" s="14"/>
      <c r="G614" s="214" t="s">
        <v>626</v>
      </c>
      <c r="H614" s="554">
        <v>100000</v>
      </c>
      <c r="I614" s="212" t="s">
        <v>2</v>
      </c>
      <c r="J614" s="215">
        <v>2</v>
      </c>
      <c r="K614" s="555"/>
      <c r="L614" s="555"/>
      <c r="M614" s="218" t="s">
        <v>3</v>
      </c>
      <c r="N614" s="253">
        <f>SUM(H614*J614)</f>
        <v>200000</v>
      </c>
      <c r="O614" s="379"/>
      <c r="P614" s="466">
        <f t="shared" si="220"/>
        <v>200000</v>
      </c>
      <c r="Q614" s="139">
        <f t="shared" si="221"/>
        <v>0</v>
      </c>
      <c r="R614" s="139">
        <f t="shared" si="222"/>
        <v>200000</v>
      </c>
      <c r="S614" s="139">
        <f t="shared" si="223"/>
        <v>0</v>
      </c>
      <c r="T614" s="139">
        <f t="shared" si="224"/>
        <v>0</v>
      </c>
      <c r="U614" s="139">
        <f t="shared" si="225"/>
        <v>200000</v>
      </c>
      <c r="V614" s="139">
        <f t="shared" si="226"/>
        <v>0</v>
      </c>
      <c r="W614" s="139">
        <f t="shared" si="227"/>
        <v>0</v>
      </c>
      <c r="X614" s="139">
        <f t="shared" si="228"/>
        <v>0</v>
      </c>
      <c r="Y614" s="101">
        <f t="shared" si="229"/>
        <v>200000</v>
      </c>
      <c r="Z614" s="178" t="s">
        <v>320</v>
      </c>
      <c r="AA614" s="178" t="s">
        <v>46</v>
      </c>
      <c r="AB614" s="178" t="s">
        <v>13</v>
      </c>
      <c r="AC614" s="458" t="s">
        <v>320</v>
      </c>
    </row>
    <row r="615" spans="1:29" ht="20.100000000000001" customHeight="1" x14ac:dyDescent="0.15">
      <c r="A615" s="465"/>
      <c r="B615" s="465"/>
      <c r="C615" s="178"/>
      <c r="D615" s="14"/>
      <c r="E615" s="14"/>
      <c r="F615" s="14"/>
      <c r="G615" s="214" t="s">
        <v>591</v>
      </c>
      <c r="H615" s="554">
        <v>3000</v>
      </c>
      <c r="I615" s="212" t="s">
        <v>2</v>
      </c>
      <c r="J615" s="215">
        <v>3</v>
      </c>
      <c r="K615" s="212" t="s">
        <v>2</v>
      </c>
      <c r="L615" s="217">
        <v>8</v>
      </c>
      <c r="M615" s="218" t="s">
        <v>3</v>
      </c>
      <c r="N615" s="253">
        <f>SUM(H615*J615*L615)</f>
        <v>72000</v>
      </c>
      <c r="O615" s="379"/>
      <c r="P615" s="466">
        <f t="shared" si="220"/>
        <v>72000</v>
      </c>
      <c r="Q615" s="139">
        <f t="shared" si="221"/>
        <v>0</v>
      </c>
      <c r="R615" s="139">
        <f t="shared" si="222"/>
        <v>72000</v>
      </c>
      <c r="S615" s="139">
        <f t="shared" si="223"/>
        <v>0</v>
      </c>
      <c r="T615" s="139">
        <f t="shared" si="224"/>
        <v>0</v>
      </c>
      <c r="U615" s="139">
        <f t="shared" si="225"/>
        <v>72000</v>
      </c>
      <c r="V615" s="139">
        <f t="shared" si="226"/>
        <v>0</v>
      </c>
      <c r="W615" s="139">
        <f t="shared" si="227"/>
        <v>0</v>
      </c>
      <c r="X615" s="139">
        <f t="shared" si="228"/>
        <v>0</v>
      </c>
      <c r="Y615" s="101">
        <f t="shared" si="229"/>
        <v>72000</v>
      </c>
      <c r="Z615" s="178" t="s">
        <v>320</v>
      </c>
      <c r="AA615" s="178" t="s">
        <v>46</v>
      </c>
      <c r="AB615" s="178" t="s">
        <v>13</v>
      </c>
      <c r="AC615" s="458" t="s">
        <v>320</v>
      </c>
    </row>
    <row r="616" spans="1:29" ht="20.100000000000001" customHeight="1" x14ac:dyDescent="0.15">
      <c r="A616" s="465"/>
      <c r="B616" s="465"/>
      <c r="C616" s="178"/>
      <c r="D616" s="14"/>
      <c r="E616" s="14"/>
      <c r="F616" s="14"/>
      <c r="G616" s="214" t="s">
        <v>396</v>
      </c>
      <c r="H616" s="211">
        <v>20000</v>
      </c>
      <c r="I616" s="212" t="s">
        <v>2</v>
      </c>
      <c r="J616" s="215">
        <v>2</v>
      </c>
      <c r="K616" s="212" t="s">
        <v>2</v>
      </c>
      <c r="L616" s="217">
        <v>8</v>
      </c>
      <c r="M616" s="218" t="s">
        <v>3</v>
      </c>
      <c r="N616" s="253">
        <f>SUM(H616*J616*L616)</f>
        <v>320000</v>
      </c>
      <c r="O616" s="379"/>
      <c r="P616" s="466">
        <f t="shared" si="220"/>
        <v>320000</v>
      </c>
      <c r="Q616" s="139">
        <f t="shared" si="221"/>
        <v>0</v>
      </c>
      <c r="R616" s="139">
        <f t="shared" si="222"/>
        <v>320000</v>
      </c>
      <c r="S616" s="139">
        <f t="shared" si="223"/>
        <v>0</v>
      </c>
      <c r="T616" s="139">
        <f t="shared" si="224"/>
        <v>0</v>
      </c>
      <c r="U616" s="139">
        <f t="shared" si="225"/>
        <v>320000</v>
      </c>
      <c r="V616" s="139">
        <f t="shared" si="226"/>
        <v>0</v>
      </c>
      <c r="W616" s="139">
        <f t="shared" si="227"/>
        <v>0</v>
      </c>
      <c r="X616" s="139">
        <f t="shared" si="228"/>
        <v>0</v>
      </c>
      <c r="Y616" s="101">
        <f t="shared" si="229"/>
        <v>320000</v>
      </c>
      <c r="Z616" s="178" t="s">
        <v>320</v>
      </c>
      <c r="AA616" s="178" t="s">
        <v>46</v>
      </c>
      <c r="AB616" s="178" t="s">
        <v>13</v>
      </c>
      <c r="AC616" s="458" t="s">
        <v>320</v>
      </c>
    </row>
    <row r="617" spans="1:29" ht="20.100000000000001" customHeight="1" x14ac:dyDescent="0.15">
      <c r="A617" s="465"/>
      <c r="B617" s="465"/>
      <c r="C617" s="178"/>
      <c r="D617" s="14"/>
      <c r="E617" s="14"/>
      <c r="F617" s="14"/>
      <c r="G617" s="214" t="s">
        <v>426</v>
      </c>
      <c r="H617" s="211">
        <v>10000</v>
      </c>
      <c r="I617" s="212" t="s">
        <v>2</v>
      </c>
      <c r="J617" s="215">
        <v>3</v>
      </c>
      <c r="K617" s="212"/>
      <c r="L617" s="217"/>
      <c r="M617" s="218" t="s">
        <v>3</v>
      </c>
      <c r="N617" s="253">
        <f>SUM(H617*J617)</f>
        <v>30000</v>
      </c>
      <c r="O617" s="379"/>
      <c r="P617" s="466">
        <f t="shared" si="220"/>
        <v>30000</v>
      </c>
      <c r="Q617" s="139">
        <f t="shared" si="221"/>
        <v>0</v>
      </c>
      <c r="R617" s="139">
        <f t="shared" si="222"/>
        <v>30000</v>
      </c>
      <c r="S617" s="139">
        <f t="shared" si="223"/>
        <v>0</v>
      </c>
      <c r="T617" s="139">
        <f t="shared" si="224"/>
        <v>0</v>
      </c>
      <c r="U617" s="139">
        <f t="shared" si="225"/>
        <v>30000</v>
      </c>
      <c r="V617" s="139">
        <f t="shared" si="226"/>
        <v>0</v>
      </c>
      <c r="W617" s="139">
        <f t="shared" si="227"/>
        <v>0</v>
      </c>
      <c r="X617" s="139">
        <f t="shared" si="228"/>
        <v>0</v>
      </c>
      <c r="Y617" s="101">
        <f t="shared" si="229"/>
        <v>30000</v>
      </c>
      <c r="Z617" s="178" t="s">
        <v>320</v>
      </c>
      <c r="AA617" s="178" t="s">
        <v>46</v>
      </c>
      <c r="AB617" s="178" t="s">
        <v>13</v>
      </c>
      <c r="AC617" s="458" t="s">
        <v>320</v>
      </c>
    </row>
    <row r="618" spans="1:29" ht="20.100000000000001" customHeight="1" x14ac:dyDescent="0.15">
      <c r="A618" s="465"/>
      <c r="B618" s="465"/>
      <c r="C618" s="178"/>
      <c r="D618" s="14"/>
      <c r="E618" s="14"/>
      <c r="F618" s="14"/>
      <c r="G618" s="214" t="s">
        <v>627</v>
      </c>
      <c r="H618" s="211">
        <v>15000</v>
      </c>
      <c r="I618" s="212" t="s">
        <v>2</v>
      </c>
      <c r="J618" s="215">
        <v>3</v>
      </c>
      <c r="K618" s="212"/>
      <c r="L618" s="217"/>
      <c r="M618" s="218" t="s">
        <v>3</v>
      </c>
      <c r="N618" s="253">
        <f>SUM(H618*J618)</f>
        <v>45000</v>
      </c>
      <c r="O618" s="379"/>
      <c r="P618" s="466">
        <f t="shared" si="220"/>
        <v>45000</v>
      </c>
      <c r="Q618" s="139">
        <f t="shared" si="221"/>
        <v>0</v>
      </c>
      <c r="R618" s="139">
        <f t="shared" si="222"/>
        <v>45000</v>
      </c>
      <c r="S618" s="139">
        <f t="shared" si="223"/>
        <v>0</v>
      </c>
      <c r="T618" s="139">
        <f t="shared" si="224"/>
        <v>0</v>
      </c>
      <c r="U618" s="139">
        <f t="shared" si="225"/>
        <v>45000</v>
      </c>
      <c r="V618" s="139">
        <f t="shared" si="226"/>
        <v>0</v>
      </c>
      <c r="W618" s="139">
        <f t="shared" si="227"/>
        <v>0</v>
      </c>
      <c r="X618" s="139">
        <f t="shared" si="228"/>
        <v>0</v>
      </c>
      <c r="Y618" s="101">
        <f t="shared" si="229"/>
        <v>45000</v>
      </c>
      <c r="Z618" s="178" t="s">
        <v>320</v>
      </c>
      <c r="AA618" s="178" t="s">
        <v>46</v>
      </c>
      <c r="AB618" s="178" t="s">
        <v>13</v>
      </c>
      <c r="AC618" s="458" t="s">
        <v>320</v>
      </c>
    </row>
    <row r="619" spans="1:29" ht="20.100000000000001" customHeight="1" x14ac:dyDescent="0.15">
      <c r="A619" s="465"/>
      <c r="B619" s="465"/>
      <c r="C619" s="178"/>
      <c r="D619" s="14"/>
      <c r="E619" s="14"/>
      <c r="F619" s="14"/>
      <c r="G619" s="214" t="s">
        <v>628</v>
      </c>
      <c r="H619" s="211">
        <v>25000</v>
      </c>
      <c r="I619" s="212" t="s">
        <v>2</v>
      </c>
      <c r="J619" s="215">
        <v>1</v>
      </c>
      <c r="K619" s="212"/>
      <c r="L619" s="217"/>
      <c r="M619" s="218" t="s">
        <v>3</v>
      </c>
      <c r="N619" s="253">
        <f>SUM(H619*J619)</f>
        <v>25000</v>
      </c>
      <c r="O619" s="379"/>
      <c r="P619" s="466">
        <f t="shared" si="220"/>
        <v>25000</v>
      </c>
      <c r="Q619" s="139">
        <f t="shared" si="221"/>
        <v>0</v>
      </c>
      <c r="R619" s="139">
        <f t="shared" si="222"/>
        <v>25000</v>
      </c>
      <c r="S619" s="139">
        <f t="shared" si="223"/>
        <v>0</v>
      </c>
      <c r="T619" s="139">
        <f t="shared" si="224"/>
        <v>0</v>
      </c>
      <c r="U619" s="139">
        <f t="shared" si="225"/>
        <v>25000</v>
      </c>
      <c r="V619" s="139">
        <f t="shared" si="226"/>
        <v>0</v>
      </c>
      <c r="W619" s="139">
        <f t="shared" si="227"/>
        <v>0</v>
      </c>
      <c r="X619" s="139">
        <f t="shared" si="228"/>
        <v>0</v>
      </c>
      <c r="Y619" s="101">
        <f t="shared" si="229"/>
        <v>25000</v>
      </c>
      <c r="Z619" s="178" t="s">
        <v>320</v>
      </c>
      <c r="AA619" s="178" t="s">
        <v>46</v>
      </c>
      <c r="AB619" s="178" t="s">
        <v>13</v>
      </c>
      <c r="AC619" s="458" t="s">
        <v>320</v>
      </c>
    </row>
    <row r="620" spans="1:29" ht="20.100000000000001" customHeight="1" x14ac:dyDescent="0.15">
      <c r="A620" s="465"/>
      <c r="B620" s="465"/>
      <c r="C620" s="178"/>
      <c r="D620" s="14"/>
      <c r="E620" s="14"/>
      <c r="F620" s="14"/>
      <c r="G620" s="214" t="s">
        <v>324</v>
      </c>
      <c r="H620" s="211"/>
      <c r="I620" s="212"/>
      <c r="J620" s="215"/>
      <c r="K620" s="212"/>
      <c r="L620" s="556"/>
      <c r="M620" s="218"/>
      <c r="N620" s="453"/>
      <c r="O620" s="379"/>
      <c r="P620" s="466"/>
      <c r="Q620" s="139"/>
      <c r="R620" s="139"/>
      <c r="S620" s="139"/>
      <c r="T620" s="139"/>
      <c r="U620" s="139"/>
      <c r="V620" s="139"/>
      <c r="W620" s="139"/>
      <c r="X620" s="139"/>
      <c r="Y620" s="101"/>
      <c r="Z620" s="178"/>
      <c r="AA620" s="178"/>
      <c r="AB620" s="178"/>
      <c r="AC620" s="458"/>
    </row>
    <row r="621" spans="1:29" ht="20.100000000000001" customHeight="1" x14ac:dyDescent="0.15">
      <c r="A621" s="465"/>
      <c r="B621" s="465"/>
      <c r="C621" s="178"/>
      <c r="D621" s="14"/>
      <c r="E621" s="14"/>
      <c r="F621" s="14"/>
      <c r="G621" s="214" t="s">
        <v>386</v>
      </c>
      <c r="H621" s="554">
        <v>150000</v>
      </c>
      <c r="I621" s="212" t="s">
        <v>2</v>
      </c>
      <c r="J621" s="215">
        <v>18</v>
      </c>
      <c r="K621" s="555"/>
      <c r="L621" s="555"/>
      <c r="M621" s="218" t="s">
        <v>3</v>
      </c>
      <c r="N621" s="253">
        <f>SUM(H621*J621)</f>
        <v>2700000</v>
      </c>
      <c r="O621" s="379"/>
      <c r="P621" s="466">
        <f t="shared" ref="P621:P627" si="230">N621-O621</f>
        <v>2700000</v>
      </c>
      <c r="Q621" s="139">
        <f t="shared" ref="Q621:Q627" si="231">IF(AA621="국비100%",N621*100%,IF(AA621="시도비100%",N621*0%,IF(AA621="시군구비100%",N621*0%,IF(AA621="국비30%, 시도비70%",N621*30%,IF(AA621="국비50%, 시도비50%",N621*50%,IF(AA621="시도비50%, 시군구비50%",N621*0%,IF(AA621="국비30%, 시도비35%, 시군구비35%",N621*30%)))))))</f>
        <v>0</v>
      </c>
      <c r="R621" s="139">
        <f t="shared" ref="R621:R627" si="232">IF(AA621="국비100%",N621*0%,IF(AA621="시도비100%",N621*100%,IF(AA621="시군구비100%",N621*0%,IF(AA621="국비30%, 시도비70%",N621*70%,IF(AA621="국비50%, 시도비50%",N621*50%,IF(AA621="시도비50%, 시군구비50%",N621*50%,IF(AA621="국비30%, 시도비35%, 시군구비35%",N621*35%)))))))</f>
        <v>2700000</v>
      </c>
      <c r="S621" s="139">
        <f t="shared" ref="S621:S627" si="233">IF(AA621="국비100%",N621*0%,IF(AA621="시도비100%",N621*0%,IF(AA621="시군구비100%",N621*100%,IF(AA621="국비30%, 시도비70%",N621*0%,IF(AA621="국비50%, 시도비50%",N621*0%,IF(AA621="시도비50%, 시군구비50%",N621*50%,IF(AA621="국비30%, 시도비35%, 시군구비35%",N621*35%)))))))</f>
        <v>0</v>
      </c>
      <c r="T621" s="139">
        <f t="shared" ref="T621:T627" si="234">IF(AA621="기타보조금",N621*100%,N621*0%)</f>
        <v>0</v>
      </c>
      <c r="U621" s="139">
        <f t="shared" ref="U621:U627" si="235">SUM(Q621:T621)</f>
        <v>2700000</v>
      </c>
      <c r="V621" s="139">
        <f t="shared" ref="V621:V627" si="236">IF(AA621="자부담",N621*100%,N621*0%)</f>
        <v>0</v>
      </c>
      <c r="W621" s="139">
        <f t="shared" ref="W621:W627" si="237">IF(AA621="후원금",N621*100%,N621*0%)</f>
        <v>0</v>
      </c>
      <c r="X621" s="139">
        <f t="shared" ref="X621:X627" si="238">IF(AA621="수익사업",N621*100%,N621*0%)</f>
        <v>0</v>
      </c>
      <c r="Y621" s="101">
        <f t="shared" ref="Y621:Y627" si="239">SUM(U621:X621)</f>
        <v>2700000</v>
      </c>
      <c r="Z621" s="178" t="s">
        <v>320</v>
      </c>
      <c r="AA621" s="178" t="s">
        <v>46</v>
      </c>
      <c r="AB621" s="178" t="s">
        <v>13</v>
      </c>
      <c r="AC621" s="458" t="s">
        <v>320</v>
      </c>
    </row>
    <row r="622" spans="1:29" ht="20.100000000000001" customHeight="1" x14ac:dyDescent="0.15">
      <c r="A622" s="465"/>
      <c r="B622" s="465"/>
      <c r="C622" s="178"/>
      <c r="D622" s="14"/>
      <c r="E622" s="14"/>
      <c r="F622" s="14"/>
      <c r="G622" s="214" t="s">
        <v>626</v>
      </c>
      <c r="H622" s="554">
        <v>100000</v>
      </c>
      <c r="I622" s="212" t="s">
        <v>2</v>
      </c>
      <c r="J622" s="215">
        <v>2</v>
      </c>
      <c r="K622" s="555"/>
      <c r="L622" s="555"/>
      <c r="M622" s="218" t="s">
        <v>3</v>
      </c>
      <c r="N622" s="253">
        <f>SUM(H622*J622)</f>
        <v>200000</v>
      </c>
      <c r="O622" s="379"/>
      <c r="P622" s="466">
        <f t="shared" si="230"/>
        <v>200000</v>
      </c>
      <c r="Q622" s="139">
        <f t="shared" si="231"/>
        <v>0</v>
      </c>
      <c r="R622" s="139">
        <f t="shared" si="232"/>
        <v>200000</v>
      </c>
      <c r="S622" s="139">
        <f t="shared" si="233"/>
        <v>0</v>
      </c>
      <c r="T622" s="139">
        <f t="shared" si="234"/>
        <v>0</v>
      </c>
      <c r="U622" s="139">
        <f t="shared" si="235"/>
        <v>200000</v>
      </c>
      <c r="V622" s="139">
        <f t="shared" si="236"/>
        <v>0</v>
      </c>
      <c r="W622" s="139">
        <f t="shared" si="237"/>
        <v>0</v>
      </c>
      <c r="X622" s="139">
        <f t="shared" si="238"/>
        <v>0</v>
      </c>
      <c r="Y622" s="101">
        <f t="shared" si="239"/>
        <v>200000</v>
      </c>
      <c r="Z622" s="178" t="s">
        <v>320</v>
      </c>
      <c r="AA622" s="178" t="s">
        <v>46</v>
      </c>
      <c r="AB622" s="178" t="s">
        <v>13</v>
      </c>
      <c r="AC622" s="458" t="s">
        <v>320</v>
      </c>
    </row>
    <row r="623" spans="1:29" ht="20.100000000000001" customHeight="1" x14ac:dyDescent="0.15">
      <c r="A623" s="465"/>
      <c r="B623" s="465"/>
      <c r="C623" s="178"/>
      <c r="D623" s="14"/>
      <c r="E623" s="14"/>
      <c r="F623" s="14"/>
      <c r="G623" s="214" t="s">
        <v>629</v>
      </c>
      <c r="H623" s="554">
        <v>5000</v>
      </c>
      <c r="I623" s="212" t="s">
        <v>2</v>
      </c>
      <c r="J623" s="215">
        <v>18</v>
      </c>
      <c r="K623" s="212" t="s">
        <v>2</v>
      </c>
      <c r="L623" s="217">
        <v>8</v>
      </c>
      <c r="M623" s="218" t="s">
        <v>3</v>
      </c>
      <c r="N623" s="253">
        <f>SUM(H623*J623*L623)</f>
        <v>720000</v>
      </c>
      <c r="O623" s="379"/>
      <c r="P623" s="466">
        <f t="shared" si="230"/>
        <v>720000</v>
      </c>
      <c r="Q623" s="139">
        <f t="shared" si="231"/>
        <v>0</v>
      </c>
      <c r="R623" s="139">
        <f t="shared" si="232"/>
        <v>720000</v>
      </c>
      <c r="S623" s="139">
        <f t="shared" si="233"/>
        <v>0</v>
      </c>
      <c r="T623" s="139">
        <f t="shared" si="234"/>
        <v>0</v>
      </c>
      <c r="U623" s="139">
        <f t="shared" si="235"/>
        <v>720000</v>
      </c>
      <c r="V623" s="139">
        <f t="shared" si="236"/>
        <v>0</v>
      </c>
      <c r="W623" s="139">
        <f t="shared" si="237"/>
        <v>0</v>
      </c>
      <c r="X623" s="139">
        <f t="shared" si="238"/>
        <v>0</v>
      </c>
      <c r="Y623" s="101">
        <f t="shared" si="239"/>
        <v>720000</v>
      </c>
      <c r="Z623" s="178" t="s">
        <v>320</v>
      </c>
      <c r="AA623" s="178" t="s">
        <v>46</v>
      </c>
      <c r="AB623" s="178" t="s">
        <v>13</v>
      </c>
      <c r="AC623" s="458" t="s">
        <v>320</v>
      </c>
    </row>
    <row r="624" spans="1:29" ht="20.100000000000001" customHeight="1" x14ac:dyDescent="0.15">
      <c r="A624" s="465"/>
      <c r="B624" s="465"/>
      <c r="C624" s="178"/>
      <c r="D624" s="14"/>
      <c r="E624" s="14"/>
      <c r="F624" s="14"/>
      <c r="G624" s="214" t="s">
        <v>591</v>
      </c>
      <c r="H624" s="554">
        <v>2000</v>
      </c>
      <c r="I624" s="212" t="s">
        <v>2</v>
      </c>
      <c r="J624" s="215">
        <v>18</v>
      </c>
      <c r="K624" s="212" t="s">
        <v>2</v>
      </c>
      <c r="L624" s="217">
        <v>8</v>
      </c>
      <c r="M624" s="218" t="s">
        <v>3</v>
      </c>
      <c r="N624" s="253">
        <f>SUM(H624*J624*L624)</f>
        <v>288000</v>
      </c>
      <c r="O624" s="379"/>
      <c r="P624" s="466">
        <f t="shared" si="230"/>
        <v>288000</v>
      </c>
      <c r="Q624" s="139">
        <f t="shared" si="231"/>
        <v>0</v>
      </c>
      <c r="R624" s="139">
        <f t="shared" si="232"/>
        <v>288000</v>
      </c>
      <c r="S624" s="139">
        <f t="shared" si="233"/>
        <v>0</v>
      </c>
      <c r="T624" s="139">
        <f t="shared" si="234"/>
        <v>0</v>
      </c>
      <c r="U624" s="139">
        <f t="shared" si="235"/>
        <v>288000</v>
      </c>
      <c r="V624" s="139">
        <f t="shared" si="236"/>
        <v>0</v>
      </c>
      <c r="W624" s="139">
        <f t="shared" si="237"/>
        <v>0</v>
      </c>
      <c r="X624" s="139">
        <f t="shared" si="238"/>
        <v>0</v>
      </c>
      <c r="Y624" s="101">
        <f t="shared" si="239"/>
        <v>288000</v>
      </c>
      <c r="Z624" s="178" t="s">
        <v>320</v>
      </c>
      <c r="AA624" s="178" t="s">
        <v>46</v>
      </c>
      <c r="AB624" s="178" t="s">
        <v>13</v>
      </c>
      <c r="AC624" s="458" t="s">
        <v>320</v>
      </c>
    </row>
    <row r="625" spans="1:29" ht="20.100000000000001" customHeight="1" x14ac:dyDescent="0.15">
      <c r="A625" s="465"/>
      <c r="B625" s="465"/>
      <c r="C625" s="178"/>
      <c r="D625" s="14"/>
      <c r="E625" s="14"/>
      <c r="F625" s="14"/>
      <c r="G625" s="214" t="s">
        <v>396</v>
      </c>
      <c r="H625" s="211">
        <v>20000</v>
      </c>
      <c r="I625" s="212" t="s">
        <v>2</v>
      </c>
      <c r="J625" s="215">
        <v>7</v>
      </c>
      <c r="K625" s="212" t="s">
        <v>2</v>
      </c>
      <c r="L625" s="217">
        <v>8</v>
      </c>
      <c r="M625" s="218" t="s">
        <v>3</v>
      </c>
      <c r="N625" s="253">
        <f>SUM(H625*J625*L625)</f>
        <v>1120000</v>
      </c>
      <c r="O625" s="379"/>
      <c r="P625" s="466">
        <f t="shared" si="230"/>
        <v>1120000</v>
      </c>
      <c r="Q625" s="139">
        <f t="shared" si="231"/>
        <v>0</v>
      </c>
      <c r="R625" s="139">
        <f t="shared" si="232"/>
        <v>1120000</v>
      </c>
      <c r="S625" s="139">
        <f t="shared" si="233"/>
        <v>0</v>
      </c>
      <c r="T625" s="139">
        <f t="shared" si="234"/>
        <v>0</v>
      </c>
      <c r="U625" s="139">
        <f t="shared" si="235"/>
        <v>1120000</v>
      </c>
      <c r="V625" s="139">
        <f t="shared" si="236"/>
        <v>0</v>
      </c>
      <c r="W625" s="139">
        <f t="shared" si="237"/>
        <v>0</v>
      </c>
      <c r="X625" s="139">
        <f t="shared" si="238"/>
        <v>0</v>
      </c>
      <c r="Y625" s="101">
        <f t="shared" si="239"/>
        <v>1120000</v>
      </c>
      <c r="Z625" s="178" t="s">
        <v>320</v>
      </c>
      <c r="AA625" s="178" t="s">
        <v>46</v>
      </c>
      <c r="AB625" s="178" t="s">
        <v>13</v>
      </c>
      <c r="AC625" s="458" t="s">
        <v>320</v>
      </c>
    </row>
    <row r="626" spans="1:29" ht="20.100000000000001" customHeight="1" x14ac:dyDescent="0.15">
      <c r="A626" s="465"/>
      <c r="B626" s="465"/>
      <c r="C626" s="178"/>
      <c r="D626" s="14"/>
      <c r="E626" s="14"/>
      <c r="F626" s="14"/>
      <c r="G626" s="214" t="s">
        <v>627</v>
      </c>
      <c r="H626" s="211">
        <v>15000</v>
      </c>
      <c r="I626" s="212" t="s">
        <v>2</v>
      </c>
      <c r="J626" s="215">
        <v>18</v>
      </c>
      <c r="K626" s="212"/>
      <c r="L626" s="217"/>
      <c r="M626" s="218" t="s">
        <v>3</v>
      </c>
      <c r="N626" s="253">
        <f>SUM(H626*J626)</f>
        <v>270000</v>
      </c>
      <c r="O626" s="379"/>
      <c r="P626" s="466">
        <f t="shared" si="230"/>
        <v>270000</v>
      </c>
      <c r="Q626" s="139">
        <f t="shared" si="231"/>
        <v>0</v>
      </c>
      <c r="R626" s="139">
        <f t="shared" si="232"/>
        <v>270000</v>
      </c>
      <c r="S626" s="139">
        <f t="shared" si="233"/>
        <v>0</v>
      </c>
      <c r="T626" s="139">
        <f t="shared" si="234"/>
        <v>0</v>
      </c>
      <c r="U626" s="139">
        <f t="shared" si="235"/>
        <v>270000</v>
      </c>
      <c r="V626" s="139">
        <f t="shared" si="236"/>
        <v>0</v>
      </c>
      <c r="W626" s="139">
        <f t="shared" si="237"/>
        <v>0</v>
      </c>
      <c r="X626" s="139">
        <f t="shared" si="238"/>
        <v>0</v>
      </c>
      <c r="Y626" s="101">
        <f t="shared" si="239"/>
        <v>270000</v>
      </c>
      <c r="Z626" s="178" t="s">
        <v>320</v>
      </c>
      <c r="AA626" s="178" t="s">
        <v>46</v>
      </c>
      <c r="AB626" s="178" t="s">
        <v>13</v>
      </c>
      <c r="AC626" s="458" t="s">
        <v>320</v>
      </c>
    </row>
    <row r="627" spans="1:29" ht="20.100000000000001" customHeight="1" x14ac:dyDescent="0.15">
      <c r="A627" s="465"/>
      <c r="B627" s="465"/>
      <c r="C627" s="178"/>
      <c r="D627" s="14"/>
      <c r="E627" s="14"/>
      <c r="F627" s="14"/>
      <c r="G627" s="214" t="s">
        <v>628</v>
      </c>
      <c r="H627" s="211">
        <v>25000</v>
      </c>
      <c r="I627" s="212" t="s">
        <v>2</v>
      </c>
      <c r="J627" s="215">
        <v>1</v>
      </c>
      <c r="K627" s="212"/>
      <c r="L627" s="217"/>
      <c r="M627" s="218" t="s">
        <v>3</v>
      </c>
      <c r="N627" s="253">
        <f>SUM(H627*J627)</f>
        <v>25000</v>
      </c>
      <c r="O627" s="379"/>
      <c r="P627" s="466">
        <f t="shared" si="230"/>
        <v>25000</v>
      </c>
      <c r="Q627" s="139">
        <f t="shared" si="231"/>
        <v>0</v>
      </c>
      <c r="R627" s="139">
        <f t="shared" si="232"/>
        <v>25000</v>
      </c>
      <c r="S627" s="139">
        <f t="shared" si="233"/>
        <v>0</v>
      </c>
      <c r="T627" s="139">
        <f t="shared" si="234"/>
        <v>0</v>
      </c>
      <c r="U627" s="139">
        <f t="shared" si="235"/>
        <v>25000</v>
      </c>
      <c r="V627" s="139">
        <f t="shared" si="236"/>
        <v>0</v>
      </c>
      <c r="W627" s="139">
        <f t="shared" si="237"/>
        <v>0</v>
      </c>
      <c r="X627" s="139">
        <f t="shared" si="238"/>
        <v>0</v>
      </c>
      <c r="Y627" s="101">
        <f t="shared" si="239"/>
        <v>25000</v>
      </c>
      <c r="Z627" s="178" t="s">
        <v>320</v>
      </c>
      <c r="AA627" s="178" t="s">
        <v>46</v>
      </c>
      <c r="AB627" s="178" t="s">
        <v>13</v>
      </c>
      <c r="AC627" s="458" t="s">
        <v>320</v>
      </c>
    </row>
    <row r="628" spans="1:29" ht="20.100000000000001" customHeight="1" x14ac:dyDescent="0.15">
      <c r="A628" s="465"/>
      <c r="B628" s="465"/>
      <c r="C628" s="178"/>
      <c r="D628" s="14"/>
      <c r="E628" s="14"/>
      <c r="F628" s="14"/>
      <c r="G628" s="214" t="s">
        <v>325</v>
      </c>
      <c r="H628" s="211"/>
      <c r="I628" s="212"/>
      <c r="J628" s="215"/>
      <c r="K628" s="212"/>
      <c r="L628" s="217"/>
      <c r="M628" s="218" t="s">
        <v>3</v>
      </c>
      <c r="N628" s="253"/>
      <c r="O628" s="379"/>
      <c r="P628" s="466"/>
      <c r="Q628" s="139"/>
      <c r="R628" s="139"/>
      <c r="S628" s="139"/>
      <c r="T628" s="139"/>
      <c r="U628" s="139"/>
      <c r="V628" s="139"/>
      <c r="W628" s="139"/>
      <c r="X628" s="139"/>
      <c r="Y628" s="101"/>
      <c r="Z628" s="178"/>
      <c r="AA628" s="178"/>
      <c r="AB628" s="178"/>
      <c r="AC628" s="458"/>
    </row>
    <row r="629" spans="1:29" ht="20.100000000000001" customHeight="1" x14ac:dyDescent="0.15">
      <c r="A629" s="465"/>
      <c r="B629" s="465"/>
      <c r="C629" s="178"/>
      <c r="D629" s="14"/>
      <c r="E629" s="14"/>
      <c r="F629" s="14"/>
      <c r="G629" s="214" t="s">
        <v>386</v>
      </c>
      <c r="H629" s="554">
        <v>150000</v>
      </c>
      <c r="I629" s="212" t="s">
        <v>2</v>
      </c>
      <c r="J629" s="215">
        <v>20</v>
      </c>
      <c r="K629" s="212"/>
      <c r="L629" s="217"/>
      <c r="M629" s="218" t="s">
        <v>3</v>
      </c>
      <c r="N629" s="253">
        <f>SUM(H629*J629)</f>
        <v>3000000</v>
      </c>
      <c r="O629" s="379"/>
      <c r="P629" s="466">
        <f t="shared" ref="P629:P634" si="240">N629-O629</f>
        <v>3000000</v>
      </c>
      <c r="Q629" s="139">
        <f t="shared" ref="Q629:Q634" si="241">IF(AA629="국비100%",N629*100%,IF(AA629="시도비100%",N629*0%,IF(AA629="시군구비100%",N629*0%,IF(AA629="국비30%, 시도비70%",N629*30%,IF(AA629="국비50%, 시도비50%",N629*50%,IF(AA629="시도비50%, 시군구비50%",N629*0%,IF(AA629="국비30%, 시도비35%, 시군구비35%",N629*30%)))))))</f>
        <v>0</v>
      </c>
      <c r="R629" s="139">
        <f t="shared" ref="R629:R634" si="242">IF(AA629="국비100%",N629*0%,IF(AA629="시도비100%",N629*100%,IF(AA629="시군구비100%",N629*0%,IF(AA629="국비30%, 시도비70%",N629*70%,IF(AA629="국비50%, 시도비50%",N629*50%,IF(AA629="시도비50%, 시군구비50%",N629*50%,IF(AA629="국비30%, 시도비35%, 시군구비35%",N629*35%)))))))</f>
        <v>3000000</v>
      </c>
      <c r="S629" s="139">
        <f t="shared" ref="S629:S634" si="243">IF(AA629="국비100%",N629*0%,IF(AA629="시도비100%",N629*0%,IF(AA629="시군구비100%",N629*100%,IF(AA629="국비30%, 시도비70%",N629*0%,IF(AA629="국비50%, 시도비50%",N629*0%,IF(AA629="시도비50%, 시군구비50%",N629*50%,IF(AA629="국비30%, 시도비35%, 시군구비35%",N629*35%)))))))</f>
        <v>0</v>
      </c>
      <c r="T629" s="139">
        <f t="shared" ref="T629:T634" si="244">IF(AA629="기타보조금",N629*100%,N629*0%)</f>
        <v>0</v>
      </c>
      <c r="U629" s="139">
        <f t="shared" ref="U629:U634" si="245">SUM(Q629:T629)</f>
        <v>3000000</v>
      </c>
      <c r="V629" s="139">
        <f t="shared" ref="V629:V634" si="246">IF(AA629="자부담",N629*100%,N629*0%)</f>
        <v>0</v>
      </c>
      <c r="W629" s="139">
        <f t="shared" ref="W629:W634" si="247">IF(AA629="후원금",N629*100%,N629*0%)</f>
        <v>0</v>
      </c>
      <c r="X629" s="139">
        <f t="shared" ref="X629:X634" si="248">IF(AA629="수익사업",N629*100%,N629*0%)</f>
        <v>0</v>
      </c>
      <c r="Y629" s="101">
        <f t="shared" ref="Y629:Y634" si="249">SUM(U629:X629)</f>
        <v>3000000</v>
      </c>
      <c r="Z629" s="178" t="s">
        <v>320</v>
      </c>
      <c r="AA629" s="178" t="s">
        <v>46</v>
      </c>
      <c r="AB629" s="178" t="s">
        <v>13</v>
      </c>
      <c r="AC629" s="458" t="s">
        <v>320</v>
      </c>
    </row>
    <row r="630" spans="1:29" ht="20.100000000000001" customHeight="1" x14ac:dyDescent="0.15">
      <c r="A630" s="465"/>
      <c r="B630" s="465"/>
      <c r="C630" s="178"/>
      <c r="D630" s="14"/>
      <c r="E630" s="14"/>
      <c r="F630" s="14"/>
      <c r="G630" s="214" t="s">
        <v>629</v>
      </c>
      <c r="H630" s="211">
        <v>5000</v>
      </c>
      <c r="I630" s="212" t="s">
        <v>2</v>
      </c>
      <c r="J630" s="215">
        <v>10</v>
      </c>
      <c r="K630" s="212" t="s">
        <v>2</v>
      </c>
      <c r="L630" s="217">
        <v>5</v>
      </c>
      <c r="M630" s="218" t="s">
        <v>3</v>
      </c>
      <c r="N630" s="253">
        <f>SUM(H630*J630*L630)</f>
        <v>250000</v>
      </c>
      <c r="O630" s="379"/>
      <c r="P630" s="466">
        <f t="shared" si="240"/>
        <v>250000</v>
      </c>
      <c r="Q630" s="139">
        <f t="shared" si="241"/>
        <v>0</v>
      </c>
      <c r="R630" s="139">
        <f t="shared" si="242"/>
        <v>250000</v>
      </c>
      <c r="S630" s="139">
        <f t="shared" si="243"/>
        <v>0</v>
      </c>
      <c r="T630" s="139">
        <f t="shared" si="244"/>
        <v>0</v>
      </c>
      <c r="U630" s="139">
        <f t="shared" si="245"/>
        <v>250000</v>
      </c>
      <c r="V630" s="139">
        <f t="shared" si="246"/>
        <v>0</v>
      </c>
      <c r="W630" s="139">
        <f t="shared" si="247"/>
        <v>0</v>
      </c>
      <c r="X630" s="139">
        <f t="shared" si="248"/>
        <v>0</v>
      </c>
      <c r="Y630" s="101">
        <f t="shared" si="249"/>
        <v>250000</v>
      </c>
      <c r="Z630" s="178" t="s">
        <v>320</v>
      </c>
      <c r="AA630" s="178" t="s">
        <v>46</v>
      </c>
      <c r="AB630" s="178" t="s">
        <v>13</v>
      </c>
      <c r="AC630" s="458" t="s">
        <v>320</v>
      </c>
    </row>
    <row r="631" spans="1:29" ht="20.100000000000001" customHeight="1" x14ac:dyDescent="0.15">
      <c r="A631" s="465"/>
      <c r="B631" s="465"/>
      <c r="C631" s="178"/>
      <c r="D631" s="14"/>
      <c r="E631" s="14"/>
      <c r="F631" s="14"/>
      <c r="G631" s="214" t="s">
        <v>591</v>
      </c>
      <c r="H631" s="554">
        <v>2000</v>
      </c>
      <c r="I631" s="212" t="s">
        <v>2</v>
      </c>
      <c r="J631" s="215">
        <v>20</v>
      </c>
      <c r="K631" s="212" t="s">
        <v>2</v>
      </c>
      <c r="L631" s="217">
        <v>5</v>
      </c>
      <c r="M631" s="218" t="s">
        <v>3</v>
      </c>
      <c r="N631" s="253">
        <f>SUM(H631*J631*L631)</f>
        <v>200000</v>
      </c>
      <c r="O631" s="379"/>
      <c r="P631" s="466">
        <f t="shared" si="240"/>
        <v>200000</v>
      </c>
      <c r="Q631" s="139">
        <f t="shared" si="241"/>
        <v>0</v>
      </c>
      <c r="R631" s="139">
        <f t="shared" si="242"/>
        <v>200000</v>
      </c>
      <c r="S631" s="139">
        <f t="shared" si="243"/>
        <v>0</v>
      </c>
      <c r="T631" s="139">
        <f t="shared" si="244"/>
        <v>0</v>
      </c>
      <c r="U631" s="139">
        <f t="shared" si="245"/>
        <v>200000</v>
      </c>
      <c r="V631" s="139">
        <f t="shared" si="246"/>
        <v>0</v>
      </c>
      <c r="W631" s="139">
        <f t="shared" si="247"/>
        <v>0</v>
      </c>
      <c r="X631" s="139">
        <f t="shared" si="248"/>
        <v>0</v>
      </c>
      <c r="Y631" s="101">
        <f t="shared" si="249"/>
        <v>200000</v>
      </c>
      <c r="Z631" s="178" t="s">
        <v>320</v>
      </c>
      <c r="AA631" s="178" t="s">
        <v>46</v>
      </c>
      <c r="AB631" s="178" t="s">
        <v>13</v>
      </c>
      <c r="AC631" s="458" t="s">
        <v>320</v>
      </c>
    </row>
    <row r="632" spans="1:29" ht="20.100000000000001" customHeight="1" x14ac:dyDescent="0.15">
      <c r="A632" s="465"/>
      <c r="B632" s="465"/>
      <c r="C632" s="178"/>
      <c r="D632" s="14"/>
      <c r="E632" s="14"/>
      <c r="F632" s="14"/>
      <c r="G632" s="214" t="s">
        <v>414</v>
      </c>
      <c r="H632" s="211">
        <v>5000</v>
      </c>
      <c r="I632" s="212" t="s">
        <v>2</v>
      </c>
      <c r="J632" s="215">
        <v>20</v>
      </c>
      <c r="K632" s="212"/>
      <c r="L632" s="217"/>
      <c r="M632" s="218" t="s">
        <v>3</v>
      </c>
      <c r="N632" s="253">
        <f>SUM(H632*J632)</f>
        <v>100000</v>
      </c>
      <c r="O632" s="379"/>
      <c r="P632" s="466">
        <f t="shared" si="240"/>
        <v>100000</v>
      </c>
      <c r="Q632" s="139">
        <f t="shared" si="241"/>
        <v>0</v>
      </c>
      <c r="R632" s="139">
        <f t="shared" si="242"/>
        <v>100000</v>
      </c>
      <c r="S632" s="139">
        <f t="shared" si="243"/>
        <v>0</v>
      </c>
      <c r="T632" s="139">
        <f t="shared" si="244"/>
        <v>0</v>
      </c>
      <c r="U632" s="139">
        <f t="shared" si="245"/>
        <v>100000</v>
      </c>
      <c r="V632" s="139">
        <f t="shared" si="246"/>
        <v>0</v>
      </c>
      <c r="W632" s="139">
        <f t="shared" si="247"/>
        <v>0</v>
      </c>
      <c r="X632" s="139">
        <f t="shared" si="248"/>
        <v>0</v>
      </c>
      <c r="Y632" s="101">
        <f t="shared" si="249"/>
        <v>100000</v>
      </c>
      <c r="Z632" s="178" t="s">
        <v>320</v>
      </c>
      <c r="AA632" s="178" t="s">
        <v>46</v>
      </c>
      <c r="AB632" s="178" t="s">
        <v>13</v>
      </c>
      <c r="AC632" s="458" t="s">
        <v>320</v>
      </c>
    </row>
    <row r="633" spans="1:29" ht="20.100000000000001" customHeight="1" x14ac:dyDescent="0.15">
      <c r="A633" s="465"/>
      <c r="B633" s="465"/>
      <c r="C633" s="178"/>
      <c r="D633" s="14"/>
      <c r="E633" s="14"/>
      <c r="F633" s="14"/>
      <c r="G633" s="214" t="s">
        <v>630</v>
      </c>
      <c r="H633" s="211">
        <v>8000</v>
      </c>
      <c r="I633" s="212" t="s">
        <v>2</v>
      </c>
      <c r="J633" s="215">
        <v>2</v>
      </c>
      <c r="K633" s="212" t="s">
        <v>2</v>
      </c>
      <c r="L633" s="217">
        <v>8</v>
      </c>
      <c r="M633" s="218" t="s">
        <v>3</v>
      </c>
      <c r="N633" s="253">
        <f>SUM(H633*J633*L633)</f>
        <v>128000</v>
      </c>
      <c r="O633" s="379"/>
      <c r="P633" s="466">
        <f t="shared" si="240"/>
        <v>128000</v>
      </c>
      <c r="Q633" s="139">
        <f t="shared" si="241"/>
        <v>0</v>
      </c>
      <c r="R633" s="139">
        <f t="shared" si="242"/>
        <v>128000</v>
      </c>
      <c r="S633" s="139">
        <f t="shared" si="243"/>
        <v>0</v>
      </c>
      <c r="T633" s="139">
        <f t="shared" si="244"/>
        <v>0</v>
      </c>
      <c r="U633" s="139">
        <f t="shared" si="245"/>
        <v>128000</v>
      </c>
      <c r="V633" s="139">
        <f t="shared" si="246"/>
        <v>0</v>
      </c>
      <c r="W633" s="139">
        <f t="shared" si="247"/>
        <v>0</v>
      </c>
      <c r="X633" s="139">
        <f t="shared" si="248"/>
        <v>0</v>
      </c>
      <c r="Y633" s="101">
        <f t="shared" si="249"/>
        <v>128000</v>
      </c>
      <c r="Z633" s="178" t="s">
        <v>320</v>
      </c>
      <c r="AA633" s="178" t="s">
        <v>46</v>
      </c>
      <c r="AB633" s="178" t="s">
        <v>13</v>
      </c>
      <c r="AC633" s="458" t="s">
        <v>320</v>
      </c>
    </row>
    <row r="634" spans="1:29" ht="20.100000000000001" customHeight="1" x14ac:dyDescent="0.15">
      <c r="A634" s="465"/>
      <c r="B634" s="465"/>
      <c r="C634" s="178"/>
      <c r="D634" s="14"/>
      <c r="E634" s="14"/>
      <c r="F634" s="14"/>
      <c r="G634" s="214" t="s">
        <v>628</v>
      </c>
      <c r="H634" s="211">
        <v>25000</v>
      </c>
      <c r="I634" s="212" t="s">
        <v>2</v>
      </c>
      <c r="J634" s="215">
        <v>2</v>
      </c>
      <c r="K634" s="212"/>
      <c r="L634" s="217"/>
      <c r="M634" s="218" t="s">
        <v>3</v>
      </c>
      <c r="N634" s="253">
        <f>SUM(H634*J634)</f>
        <v>50000</v>
      </c>
      <c r="O634" s="379"/>
      <c r="P634" s="466">
        <f t="shared" si="240"/>
        <v>50000</v>
      </c>
      <c r="Q634" s="139">
        <f t="shared" si="241"/>
        <v>0</v>
      </c>
      <c r="R634" s="139">
        <f t="shared" si="242"/>
        <v>50000</v>
      </c>
      <c r="S634" s="139">
        <f t="shared" si="243"/>
        <v>0</v>
      </c>
      <c r="T634" s="139">
        <f t="shared" si="244"/>
        <v>0</v>
      </c>
      <c r="U634" s="139">
        <f t="shared" si="245"/>
        <v>50000</v>
      </c>
      <c r="V634" s="139">
        <f t="shared" si="246"/>
        <v>0</v>
      </c>
      <c r="W634" s="139">
        <f t="shared" si="247"/>
        <v>0</v>
      </c>
      <c r="X634" s="139">
        <f t="shared" si="248"/>
        <v>0</v>
      </c>
      <c r="Y634" s="101">
        <f t="shared" si="249"/>
        <v>50000</v>
      </c>
      <c r="Z634" s="178" t="s">
        <v>320</v>
      </c>
      <c r="AA634" s="178" t="s">
        <v>46</v>
      </c>
      <c r="AB634" s="178" t="s">
        <v>13</v>
      </c>
      <c r="AC634" s="458" t="s">
        <v>320</v>
      </c>
    </row>
    <row r="635" spans="1:29" ht="20.100000000000001" customHeight="1" x14ac:dyDescent="0.15">
      <c r="A635" s="465"/>
      <c r="B635" s="465"/>
      <c r="C635" s="178"/>
      <c r="D635" s="14"/>
      <c r="E635" s="14"/>
      <c r="F635" s="14"/>
      <c r="G635" s="214" t="s">
        <v>326</v>
      </c>
      <c r="H635" s="554"/>
      <c r="I635" s="212"/>
      <c r="J635" s="215"/>
      <c r="K635" s="212"/>
      <c r="L635" s="217"/>
      <c r="M635" s="218" t="s">
        <v>3</v>
      </c>
      <c r="N635" s="253"/>
      <c r="O635" s="379"/>
      <c r="P635" s="466"/>
      <c r="Q635" s="139"/>
      <c r="R635" s="139"/>
      <c r="S635" s="139"/>
      <c r="T635" s="139"/>
      <c r="U635" s="139"/>
      <c r="V635" s="139"/>
      <c r="W635" s="139"/>
      <c r="X635" s="139"/>
      <c r="Y635" s="101"/>
      <c r="Z635" s="178"/>
      <c r="AA635" s="178"/>
      <c r="AB635" s="178"/>
      <c r="AC635" s="458"/>
    </row>
    <row r="636" spans="1:29" ht="20.100000000000001" customHeight="1" x14ac:dyDescent="0.15">
      <c r="A636" s="465"/>
      <c r="B636" s="465"/>
      <c r="C636" s="178"/>
      <c r="D636" s="14"/>
      <c r="E636" s="14"/>
      <c r="F636" s="14"/>
      <c r="G636" s="214" t="s">
        <v>440</v>
      </c>
      <c r="H636" s="211">
        <v>30000</v>
      </c>
      <c r="I636" s="212" t="s">
        <v>2</v>
      </c>
      <c r="J636" s="215">
        <v>30</v>
      </c>
      <c r="K636" s="212" t="s">
        <v>2</v>
      </c>
      <c r="L636" s="217">
        <v>6</v>
      </c>
      <c r="M636" s="218" t="s">
        <v>3</v>
      </c>
      <c r="N636" s="253">
        <f>SUM(H636*J636*L636)</f>
        <v>5400000</v>
      </c>
      <c r="O636" s="379"/>
      <c r="P636" s="466">
        <f t="shared" ref="P636:P641" si="250">N636-O636</f>
        <v>5400000</v>
      </c>
      <c r="Q636" s="139">
        <f t="shared" ref="Q636:Q641" si="251">IF(AA636="국비100%",N636*100%,IF(AA636="시도비100%",N636*0%,IF(AA636="시군구비100%",N636*0%,IF(AA636="국비30%, 시도비70%",N636*30%,IF(AA636="국비50%, 시도비50%",N636*50%,IF(AA636="시도비50%, 시군구비50%",N636*0%,IF(AA636="국비30%, 시도비35%, 시군구비35%",N636*30%)))))))</f>
        <v>0</v>
      </c>
      <c r="R636" s="139">
        <f t="shared" ref="R636:R641" si="252">IF(AA636="국비100%",N636*0%,IF(AA636="시도비100%",N636*100%,IF(AA636="시군구비100%",N636*0%,IF(AA636="국비30%, 시도비70%",N636*70%,IF(AA636="국비50%, 시도비50%",N636*50%,IF(AA636="시도비50%, 시군구비50%",N636*50%,IF(AA636="국비30%, 시도비35%, 시군구비35%",N636*35%)))))))</f>
        <v>5400000</v>
      </c>
      <c r="S636" s="139">
        <f t="shared" ref="S636:S641" si="253">IF(AA636="국비100%",N636*0%,IF(AA636="시도비100%",N636*0%,IF(AA636="시군구비100%",N636*100%,IF(AA636="국비30%, 시도비70%",N636*0%,IF(AA636="국비50%, 시도비50%",N636*0%,IF(AA636="시도비50%, 시군구비50%",N636*50%,IF(AA636="국비30%, 시도비35%, 시군구비35%",N636*35%)))))))</f>
        <v>0</v>
      </c>
      <c r="T636" s="139">
        <f t="shared" ref="T636:T641" si="254">IF(AA636="기타보조금",N636*100%,N636*0%)</f>
        <v>0</v>
      </c>
      <c r="U636" s="139">
        <f t="shared" ref="U636:U641" si="255">SUM(Q636:T636)</f>
        <v>5400000</v>
      </c>
      <c r="V636" s="139">
        <f t="shared" ref="V636:V641" si="256">IF(AA636="자부담",N636*100%,N636*0%)</f>
        <v>0</v>
      </c>
      <c r="W636" s="139">
        <f t="shared" ref="W636:W641" si="257">IF(AA636="후원금",N636*100%,N636*0%)</f>
        <v>0</v>
      </c>
      <c r="X636" s="139">
        <f t="shared" ref="X636:X641" si="258">IF(AA636="수익사업",N636*100%,N636*0%)</f>
        <v>0</v>
      </c>
      <c r="Y636" s="101">
        <f t="shared" ref="Y636:Y641" si="259">SUM(U636:X636)</f>
        <v>5400000</v>
      </c>
      <c r="Z636" s="178" t="s">
        <v>320</v>
      </c>
      <c r="AA636" s="178" t="s">
        <v>46</v>
      </c>
      <c r="AB636" s="178" t="s">
        <v>13</v>
      </c>
      <c r="AC636" s="458" t="s">
        <v>320</v>
      </c>
    </row>
    <row r="637" spans="1:29" ht="20.100000000000001" customHeight="1" x14ac:dyDescent="0.15">
      <c r="A637" s="465"/>
      <c r="B637" s="465"/>
      <c r="C637" s="178"/>
      <c r="D637" s="14"/>
      <c r="E637" s="14"/>
      <c r="F637" s="14"/>
      <c r="G637" s="214" t="s">
        <v>631</v>
      </c>
      <c r="H637" s="211">
        <v>3000</v>
      </c>
      <c r="I637" s="212" t="s">
        <v>2</v>
      </c>
      <c r="J637" s="215">
        <v>5</v>
      </c>
      <c r="K637" s="212" t="s">
        <v>2</v>
      </c>
      <c r="L637" s="217">
        <v>6</v>
      </c>
      <c r="M637" s="218" t="s">
        <v>3</v>
      </c>
      <c r="N637" s="253">
        <f>SUM(H637*J637*L637)</f>
        <v>90000</v>
      </c>
      <c r="O637" s="379"/>
      <c r="P637" s="466">
        <f t="shared" si="250"/>
        <v>90000</v>
      </c>
      <c r="Q637" s="139">
        <f t="shared" si="251"/>
        <v>0</v>
      </c>
      <c r="R637" s="139">
        <f t="shared" si="252"/>
        <v>90000</v>
      </c>
      <c r="S637" s="139">
        <f t="shared" si="253"/>
        <v>0</v>
      </c>
      <c r="T637" s="139">
        <f t="shared" si="254"/>
        <v>0</v>
      </c>
      <c r="U637" s="139">
        <f t="shared" si="255"/>
        <v>90000</v>
      </c>
      <c r="V637" s="139">
        <f t="shared" si="256"/>
        <v>0</v>
      </c>
      <c r="W637" s="139">
        <f t="shared" si="257"/>
        <v>0</v>
      </c>
      <c r="X637" s="139">
        <f t="shared" si="258"/>
        <v>0</v>
      </c>
      <c r="Y637" s="101">
        <f t="shared" si="259"/>
        <v>90000</v>
      </c>
      <c r="Z637" s="178" t="s">
        <v>320</v>
      </c>
      <c r="AA637" s="178" t="s">
        <v>46</v>
      </c>
      <c r="AB637" s="178" t="s">
        <v>13</v>
      </c>
      <c r="AC637" s="458" t="s">
        <v>320</v>
      </c>
    </row>
    <row r="638" spans="1:29" s="134" customFormat="1" ht="20.100000000000001" customHeight="1" x14ac:dyDescent="0.15">
      <c r="A638" s="465"/>
      <c r="B638" s="465"/>
      <c r="C638" s="178"/>
      <c r="D638" s="14"/>
      <c r="E638" s="14"/>
      <c r="F638" s="14"/>
      <c r="G638" s="214" t="s">
        <v>632</v>
      </c>
      <c r="H638" s="211">
        <v>8000</v>
      </c>
      <c r="I638" s="212" t="s">
        <v>2</v>
      </c>
      <c r="J638" s="215">
        <v>1</v>
      </c>
      <c r="K638" s="212" t="s">
        <v>2</v>
      </c>
      <c r="L638" s="217">
        <v>30</v>
      </c>
      <c r="M638" s="218" t="s">
        <v>3</v>
      </c>
      <c r="N638" s="253">
        <f>SUM(H638*J638*L638)</f>
        <v>240000</v>
      </c>
      <c r="O638" s="379"/>
      <c r="P638" s="466">
        <f t="shared" si="250"/>
        <v>240000</v>
      </c>
      <c r="Q638" s="139">
        <f t="shared" si="251"/>
        <v>0</v>
      </c>
      <c r="R638" s="139">
        <f t="shared" si="252"/>
        <v>240000</v>
      </c>
      <c r="S638" s="139">
        <f t="shared" si="253"/>
        <v>0</v>
      </c>
      <c r="T638" s="139">
        <f t="shared" si="254"/>
        <v>0</v>
      </c>
      <c r="U638" s="139">
        <f t="shared" si="255"/>
        <v>240000</v>
      </c>
      <c r="V638" s="139">
        <f t="shared" si="256"/>
        <v>0</v>
      </c>
      <c r="W638" s="139">
        <f t="shared" si="257"/>
        <v>0</v>
      </c>
      <c r="X638" s="139">
        <f t="shared" si="258"/>
        <v>0</v>
      </c>
      <c r="Y638" s="101">
        <f t="shared" si="259"/>
        <v>240000</v>
      </c>
      <c r="Z638" s="178" t="s">
        <v>320</v>
      </c>
      <c r="AA638" s="178" t="s">
        <v>46</v>
      </c>
      <c r="AB638" s="178" t="s">
        <v>13</v>
      </c>
      <c r="AC638" s="458" t="s">
        <v>320</v>
      </c>
    </row>
    <row r="639" spans="1:29" s="134" customFormat="1" ht="20.100000000000001" customHeight="1" x14ac:dyDescent="0.15">
      <c r="A639" s="465"/>
      <c r="B639" s="465"/>
      <c r="C639" s="178"/>
      <c r="D639" s="14"/>
      <c r="E639" s="14"/>
      <c r="F639" s="14"/>
      <c r="G639" s="214" t="s">
        <v>628</v>
      </c>
      <c r="H639" s="211">
        <v>25000</v>
      </c>
      <c r="I639" s="212" t="s">
        <v>2</v>
      </c>
      <c r="J639" s="215">
        <v>1</v>
      </c>
      <c r="K639" s="212"/>
      <c r="L639" s="217"/>
      <c r="M639" s="218" t="s">
        <v>3</v>
      </c>
      <c r="N639" s="253">
        <f>SUM(H639*J639)</f>
        <v>25000</v>
      </c>
      <c r="O639" s="379"/>
      <c r="P639" s="466">
        <f t="shared" si="250"/>
        <v>25000</v>
      </c>
      <c r="Q639" s="139">
        <f t="shared" si="251"/>
        <v>0</v>
      </c>
      <c r="R639" s="139">
        <f t="shared" si="252"/>
        <v>25000</v>
      </c>
      <c r="S639" s="139">
        <f t="shared" si="253"/>
        <v>0</v>
      </c>
      <c r="T639" s="139">
        <f t="shared" si="254"/>
        <v>0</v>
      </c>
      <c r="U639" s="139">
        <f t="shared" si="255"/>
        <v>25000</v>
      </c>
      <c r="V639" s="139">
        <f t="shared" si="256"/>
        <v>0</v>
      </c>
      <c r="W639" s="139">
        <f t="shared" si="257"/>
        <v>0</v>
      </c>
      <c r="X639" s="139">
        <f t="shared" si="258"/>
        <v>0</v>
      </c>
      <c r="Y639" s="101">
        <f t="shared" si="259"/>
        <v>25000</v>
      </c>
      <c r="Z639" s="178" t="s">
        <v>320</v>
      </c>
      <c r="AA639" s="178" t="s">
        <v>46</v>
      </c>
      <c r="AB639" s="178" t="s">
        <v>13</v>
      </c>
      <c r="AC639" s="458" t="s">
        <v>320</v>
      </c>
    </row>
    <row r="640" spans="1:29" s="134" customFormat="1" ht="20.100000000000001" customHeight="1" x14ac:dyDescent="0.15">
      <c r="A640" s="465"/>
      <c r="B640" s="465"/>
      <c r="C640" s="178"/>
      <c r="D640" s="14"/>
      <c r="E640" s="14"/>
      <c r="F640" s="14"/>
      <c r="G640" s="214" t="s">
        <v>634</v>
      </c>
      <c r="H640" s="211">
        <v>32000</v>
      </c>
      <c r="I640" s="212" t="s">
        <v>2</v>
      </c>
      <c r="J640" s="215">
        <v>1</v>
      </c>
      <c r="K640" s="212"/>
      <c r="L640" s="217"/>
      <c r="M640" s="218" t="s">
        <v>3</v>
      </c>
      <c r="N640" s="253">
        <f>SUM(H640*J640)</f>
        <v>32000</v>
      </c>
      <c r="O640" s="379"/>
      <c r="P640" s="466">
        <f t="shared" si="250"/>
        <v>32000</v>
      </c>
      <c r="Q640" s="139">
        <f t="shared" si="251"/>
        <v>0</v>
      </c>
      <c r="R640" s="139">
        <f t="shared" si="252"/>
        <v>32000</v>
      </c>
      <c r="S640" s="139">
        <f t="shared" si="253"/>
        <v>0</v>
      </c>
      <c r="T640" s="139">
        <f t="shared" si="254"/>
        <v>0</v>
      </c>
      <c r="U640" s="139">
        <f t="shared" si="255"/>
        <v>32000</v>
      </c>
      <c r="V640" s="139">
        <f t="shared" si="256"/>
        <v>0</v>
      </c>
      <c r="W640" s="139">
        <f t="shared" si="257"/>
        <v>0</v>
      </c>
      <c r="X640" s="139">
        <f t="shared" si="258"/>
        <v>0</v>
      </c>
      <c r="Y640" s="101">
        <f t="shared" si="259"/>
        <v>32000</v>
      </c>
      <c r="Z640" s="178" t="s">
        <v>320</v>
      </c>
      <c r="AA640" s="178" t="s">
        <v>46</v>
      </c>
      <c r="AB640" s="178" t="s">
        <v>13</v>
      </c>
      <c r="AC640" s="458" t="s">
        <v>320</v>
      </c>
    </row>
    <row r="641" spans="1:29" s="134" customFormat="1" ht="20.100000000000001" customHeight="1" x14ac:dyDescent="0.15">
      <c r="A641" s="325"/>
      <c r="B641" s="325"/>
      <c r="C641" s="314"/>
      <c r="D641" s="15"/>
      <c r="E641" s="15"/>
      <c r="F641" s="15"/>
      <c r="G641" s="353" t="s">
        <v>633</v>
      </c>
      <c r="H641" s="205">
        <v>15000</v>
      </c>
      <c r="I641" s="354" t="s">
        <v>2</v>
      </c>
      <c r="J641" s="216">
        <v>1</v>
      </c>
      <c r="K641" s="354" t="s">
        <v>2</v>
      </c>
      <c r="L641" s="226">
        <v>30</v>
      </c>
      <c r="M641" s="378" t="s">
        <v>3</v>
      </c>
      <c r="N641" s="374">
        <f>SUM(H641*J641*L641)</f>
        <v>450000</v>
      </c>
      <c r="O641" s="547"/>
      <c r="P641" s="491">
        <f t="shared" si="250"/>
        <v>450000</v>
      </c>
      <c r="Q641" s="148">
        <f t="shared" si="251"/>
        <v>0</v>
      </c>
      <c r="R641" s="148">
        <f t="shared" si="252"/>
        <v>450000</v>
      </c>
      <c r="S641" s="148">
        <f t="shared" si="253"/>
        <v>0</v>
      </c>
      <c r="T641" s="148">
        <f t="shared" si="254"/>
        <v>0</v>
      </c>
      <c r="U641" s="148">
        <f t="shared" si="255"/>
        <v>450000</v>
      </c>
      <c r="V641" s="148">
        <f t="shared" si="256"/>
        <v>0</v>
      </c>
      <c r="W641" s="148">
        <f t="shared" si="257"/>
        <v>0</v>
      </c>
      <c r="X641" s="148">
        <f t="shared" si="258"/>
        <v>0</v>
      </c>
      <c r="Y641" s="95">
        <f t="shared" si="259"/>
        <v>450000</v>
      </c>
      <c r="Z641" s="314" t="s">
        <v>320</v>
      </c>
      <c r="AA641" s="314" t="s">
        <v>46</v>
      </c>
      <c r="AB641" s="314" t="s">
        <v>13</v>
      </c>
      <c r="AC641" s="458" t="s">
        <v>320</v>
      </c>
    </row>
    <row r="642" spans="1:29" s="134" customFormat="1" ht="20.100000000000001" customHeight="1" x14ac:dyDescent="0.15">
      <c r="A642" s="467"/>
      <c r="B642" s="467"/>
      <c r="C642" s="305"/>
      <c r="D642" s="17"/>
      <c r="E642" s="17"/>
      <c r="F642" s="17"/>
      <c r="G642" s="220" t="s">
        <v>327</v>
      </c>
      <c r="H642" s="219"/>
      <c r="I642" s="213"/>
      <c r="J642" s="221"/>
      <c r="K642" s="213"/>
      <c r="L642" s="548"/>
      <c r="M642" s="222"/>
      <c r="N642" s="549"/>
      <c r="O642" s="550"/>
      <c r="P642" s="485"/>
      <c r="Q642" s="154"/>
      <c r="R642" s="154"/>
      <c r="S642" s="154"/>
      <c r="T642" s="154"/>
      <c r="U642" s="154"/>
      <c r="V642" s="154"/>
      <c r="W642" s="154"/>
      <c r="X642" s="154"/>
      <c r="Y642" s="131"/>
      <c r="Z642" s="305"/>
      <c r="AA642" s="305"/>
      <c r="AB642" s="305"/>
      <c r="AC642" s="458"/>
    </row>
    <row r="643" spans="1:29" s="134" customFormat="1" ht="20.100000000000001" customHeight="1" x14ac:dyDescent="0.15">
      <c r="A643" s="465"/>
      <c r="B643" s="465"/>
      <c r="C643" s="178"/>
      <c r="D643" s="14"/>
      <c r="E643" s="14"/>
      <c r="F643" s="14"/>
      <c r="G643" s="214" t="s">
        <v>635</v>
      </c>
      <c r="H643" s="211">
        <v>2000</v>
      </c>
      <c r="I643" s="212" t="s">
        <v>2</v>
      </c>
      <c r="J643" s="454">
        <v>500</v>
      </c>
      <c r="K643" s="212"/>
      <c r="L643" s="217"/>
      <c r="M643" s="218" t="s">
        <v>3</v>
      </c>
      <c r="N643" s="253">
        <f>SUM(H643*J643)</f>
        <v>1000000</v>
      </c>
      <c r="O643" s="379"/>
      <c r="P643" s="466">
        <f>N643-O643</f>
        <v>1000000</v>
      </c>
      <c r="Q643" s="139">
        <f>IF(AA643="국비100%",N643*100%,IF(AA643="시도비100%",N643*0%,IF(AA643="시군구비100%",N643*0%,IF(AA643="국비30%, 시도비70%",N643*30%,IF(AA643="국비50%, 시도비50%",N643*50%,IF(AA643="시도비50%, 시군구비50%",N643*0%,IF(AA643="국비30%, 시도비35%, 시군구비35%",N643*30%)))))))</f>
        <v>0</v>
      </c>
      <c r="R643" s="139">
        <f>IF(AA643="국비100%",N643*0%,IF(AA643="시도비100%",N643*100%,IF(AA643="시군구비100%",N643*0%,IF(AA643="국비30%, 시도비70%",N643*70%,IF(AA643="국비50%, 시도비50%",N643*50%,IF(AA643="시도비50%, 시군구비50%",N643*50%,IF(AA643="국비30%, 시도비35%, 시군구비35%",N643*35%)))))))</f>
        <v>1000000</v>
      </c>
      <c r="S643" s="139">
        <f>IF(AA643="국비100%",N643*0%,IF(AA643="시도비100%",N643*0%,IF(AA643="시군구비100%",N643*100%,IF(AA643="국비30%, 시도비70%",N643*0%,IF(AA643="국비50%, 시도비50%",N643*0%,IF(AA643="시도비50%, 시군구비50%",N643*50%,IF(AA643="국비30%, 시도비35%, 시군구비35%",N643*35%)))))))</f>
        <v>0</v>
      </c>
      <c r="T643" s="139">
        <f>IF(AA643="기타보조금",N643*100%,N643*0%)</f>
        <v>0</v>
      </c>
      <c r="U643" s="139">
        <f>SUM(Q643:T643)</f>
        <v>1000000</v>
      </c>
      <c r="V643" s="139">
        <f>IF(AA643="자부담",N643*100%,N643*0%)</f>
        <v>0</v>
      </c>
      <c r="W643" s="139">
        <f>IF(AA643="후원금",N643*100%,N643*0%)</f>
        <v>0</v>
      </c>
      <c r="X643" s="139">
        <f>IF(AA643="수익사업",N643*100%,N643*0%)</f>
        <v>0</v>
      </c>
      <c r="Y643" s="101">
        <f>SUM(U643:X643)</f>
        <v>1000000</v>
      </c>
      <c r="Z643" s="178" t="s">
        <v>320</v>
      </c>
      <c r="AA643" s="178" t="s">
        <v>46</v>
      </c>
      <c r="AB643" s="178" t="s">
        <v>13</v>
      </c>
      <c r="AC643" s="458" t="s">
        <v>320</v>
      </c>
    </row>
    <row r="644" spans="1:29" ht="20.100000000000001" customHeight="1" x14ac:dyDescent="0.15">
      <c r="A644" s="465"/>
      <c r="B644" s="465"/>
      <c r="C644" s="178"/>
      <c r="D644" s="14"/>
      <c r="E644" s="14"/>
      <c r="F644" s="14"/>
      <c r="G644" s="214" t="s">
        <v>452</v>
      </c>
      <c r="H644" s="211">
        <v>60000</v>
      </c>
      <c r="I644" s="212" t="s">
        <v>2</v>
      </c>
      <c r="J644" s="215">
        <v>2</v>
      </c>
      <c r="K644" s="212"/>
      <c r="L644" s="217"/>
      <c r="M644" s="218" t="s">
        <v>3</v>
      </c>
      <c r="N644" s="253">
        <f>SUM(H644*J644)</f>
        <v>120000</v>
      </c>
      <c r="O644" s="379"/>
      <c r="P644" s="466">
        <f>N644-O644</f>
        <v>120000</v>
      </c>
      <c r="Q644" s="139">
        <f>IF(AA644="국비100%",N644*100%,IF(AA644="시도비100%",N644*0%,IF(AA644="시군구비100%",N644*0%,IF(AA644="국비30%, 시도비70%",N644*30%,IF(AA644="국비50%, 시도비50%",N644*50%,IF(AA644="시도비50%, 시군구비50%",N644*0%,IF(AA644="국비30%, 시도비35%, 시군구비35%",N644*30%)))))))</f>
        <v>0</v>
      </c>
      <c r="R644" s="139">
        <f>IF(AA644="국비100%",N644*0%,IF(AA644="시도비100%",N644*100%,IF(AA644="시군구비100%",N644*0%,IF(AA644="국비30%, 시도비70%",N644*70%,IF(AA644="국비50%, 시도비50%",N644*50%,IF(AA644="시도비50%, 시군구비50%",N644*50%,IF(AA644="국비30%, 시도비35%, 시군구비35%",N644*35%)))))))</f>
        <v>120000</v>
      </c>
      <c r="S644" s="139">
        <f>IF(AA644="국비100%",N644*0%,IF(AA644="시도비100%",N644*0%,IF(AA644="시군구비100%",N644*100%,IF(AA644="국비30%, 시도비70%",N644*0%,IF(AA644="국비50%, 시도비50%",N644*0%,IF(AA644="시도비50%, 시군구비50%",N644*50%,IF(AA644="국비30%, 시도비35%, 시군구비35%",N644*35%)))))))</f>
        <v>0</v>
      </c>
      <c r="T644" s="139">
        <f>IF(AA644="기타보조금",N644*100%,N644*0%)</f>
        <v>0</v>
      </c>
      <c r="U644" s="139">
        <f>SUM(Q644:T644)</f>
        <v>120000</v>
      </c>
      <c r="V644" s="139">
        <f>IF(AA644="자부담",N644*100%,N644*0%)</f>
        <v>0</v>
      </c>
      <c r="W644" s="139">
        <f>IF(AA644="후원금",N644*100%,N644*0%)</f>
        <v>0</v>
      </c>
      <c r="X644" s="139">
        <f>IF(AA644="수익사업",N644*100%,N644*0%)</f>
        <v>0</v>
      </c>
      <c r="Y644" s="101">
        <f>SUM(U644:X644)</f>
        <v>120000</v>
      </c>
      <c r="Z644" s="178" t="s">
        <v>320</v>
      </c>
      <c r="AA644" s="178" t="s">
        <v>46</v>
      </c>
      <c r="AB644" s="178" t="s">
        <v>13</v>
      </c>
      <c r="AC644" s="458" t="s">
        <v>320</v>
      </c>
    </row>
    <row r="645" spans="1:29" ht="20.100000000000001" customHeight="1" x14ac:dyDescent="0.15">
      <c r="A645" s="465"/>
      <c r="B645" s="465"/>
      <c r="C645" s="178"/>
      <c r="D645" s="14"/>
      <c r="E645" s="14"/>
      <c r="F645" s="14"/>
      <c r="G645" s="214" t="s">
        <v>636</v>
      </c>
      <c r="H645" s="211">
        <v>150000</v>
      </c>
      <c r="I645" s="212" t="s">
        <v>2</v>
      </c>
      <c r="J645" s="454">
        <v>3</v>
      </c>
      <c r="K645" s="212"/>
      <c r="L645" s="217"/>
      <c r="M645" s="218" t="s">
        <v>3</v>
      </c>
      <c r="N645" s="253">
        <f>SUM(H645*J645)</f>
        <v>450000</v>
      </c>
      <c r="O645" s="379"/>
      <c r="P645" s="466">
        <f>N645-O645</f>
        <v>450000</v>
      </c>
      <c r="Q645" s="139">
        <f>IF(AA645="국비100%",N645*100%,IF(AA645="시도비100%",N645*0%,IF(AA645="시군구비100%",N645*0%,IF(AA645="국비30%, 시도비70%",N645*30%,IF(AA645="국비50%, 시도비50%",N645*50%,IF(AA645="시도비50%, 시군구비50%",N645*0%,IF(AA645="국비30%, 시도비35%, 시군구비35%",N645*30%)))))))</f>
        <v>0</v>
      </c>
      <c r="R645" s="139">
        <f>IF(AA645="국비100%",N645*0%,IF(AA645="시도비100%",N645*100%,IF(AA645="시군구비100%",N645*0%,IF(AA645="국비30%, 시도비70%",N645*70%,IF(AA645="국비50%, 시도비50%",N645*50%,IF(AA645="시도비50%, 시군구비50%",N645*50%,IF(AA645="국비30%, 시도비35%, 시군구비35%",N645*35%)))))))</f>
        <v>450000</v>
      </c>
      <c r="S645" s="139">
        <f>IF(AA645="국비100%",N645*0%,IF(AA645="시도비100%",N645*0%,IF(AA645="시군구비100%",N645*100%,IF(AA645="국비30%, 시도비70%",N645*0%,IF(AA645="국비50%, 시도비50%",N645*0%,IF(AA645="시도비50%, 시군구비50%",N645*50%,IF(AA645="국비30%, 시도비35%, 시군구비35%",N645*35%)))))))</f>
        <v>0</v>
      </c>
      <c r="T645" s="139">
        <f>IF(AA645="기타보조금",N645*100%,N645*0%)</f>
        <v>0</v>
      </c>
      <c r="U645" s="139">
        <f>SUM(Q645:T645)</f>
        <v>450000</v>
      </c>
      <c r="V645" s="139">
        <f>IF(AA645="자부담",N645*100%,N645*0%)</f>
        <v>0</v>
      </c>
      <c r="W645" s="139">
        <f>IF(AA645="후원금",N645*100%,N645*0%)</f>
        <v>0</v>
      </c>
      <c r="X645" s="139">
        <f>IF(AA645="수익사업",N645*100%,N645*0%)</f>
        <v>0</v>
      </c>
      <c r="Y645" s="101">
        <f>SUM(U645:X645)</f>
        <v>450000</v>
      </c>
      <c r="Z645" s="178" t="s">
        <v>320</v>
      </c>
      <c r="AA645" s="178" t="s">
        <v>46</v>
      </c>
      <c r="AB645" s="178" t="s">
        <v>13</v>
      </c>
      <c r="AC645" s="458" t="s">
        <v>320</v>
      </c>
    </row>
    <row r="646" spans="1:29" ht="20.100000000000001" customHeight="1" x14ac:dyDescent="0.15">
      <c r="A646" s="465"/>
      <c r="B646" s="465"/>
      <c r="C646" s="178"/>
      <c r="D646" s="14"/>
      <c r="E646" s="14"/>
      <c r="F646" s="14"/>
      <c r="G646" s="214" t="s">
        <v>321</v>
      </c>
      <c r="H646" s="211"/>
      <c r="I646" s="212"/>
      <c r="J646" s="215"/>
      <c r="K646" s="212"/>
      <c r="L646" s="217"/>
      <c r="M646" s="218"/>
      <c r="N646" s="253"/>
      <c r="O646" s="379"/>
      <c r="P646" s="466"/>
      <c r="Q646" s="139"/>
      <c r="R646" s="139"/>
      <c r="S646" s="139"/>
      <c r="T646" s="139"/>
      <c r="U646" s="139"/>
      <c r="V646" s="139"/>
      <c r="W646" s="139"/>
      <c r="X646" s="139"/>
      <c r="Y646" s="101"/>
      <c r="Z646" s="178"/>
      <c r="AA646" s="178"/>
      <c r="AB646" s="178"/>
      <c r="AC646" s="458"/>
    </row>
    <row r="647" spans="1:29" ht="20.100000000000001" customHeight="1" x14ac:dyDescent="0.15">
      <c r="A647" s="465"/>
      <c r="B647" s="465"/>
      <c r="C647" s="178"/>
      <c r="D647" s="14"/>
      <c r="E647" s="14"/>
      <c r="F647" s="14"/>
      <c r="G647" s="214" t="s">
        <v>441</v>
      </c>
      <c r="H647" s="554">
        <v>10000</v>
      </c>
      <c r="I647" s="212" t="s">
        <v>2</v>
      </c>
      <c r="J647" s="215">
        <v>8</v>
      </c>
      <c r="K647" s="555"/>
      <c r="L647" s="555"/>
      <c r="M647" s="218" t="s">
        <v>3</v>
      </c>
      <c r="N647" s="253">
        <f>SUM(H647*J647)</f>
        <v>80000</v>
      </c>
      <c r="O647" s="379"/>
      <c r="P647" s="466">
        <f>N647-O647</f>
        <v>80000</v>
      </c>
      <c r="Q647" s="139">
        <f>IF(AA647="국비100%",N647*100%,IF(AA647="시도비100%",N647*0%,IF(AA647="시군구비100%",N647*0%,IF(AA647="국비30%, 시도비70%",N647*30%,IF(AA647="국비50%, 시도비50%",N647*50%,IF(AA647="시도비50%, 시군구비50%",N647*0%,IF(AA647="국비30%, 시도비35%, 시군구비35%",N647*30%)))))))</f>
        <v>0</v>
      </c>
      <c r="R647" s="139">
        <f>IF(AA647="국비100%",N647*0%,IF(AA647="시도비100%",N647*100%,IF(AA647="시군구비100%",N647*0%,IF(AA647="국비30%, 시도비70%",N647*70%,IF(AA647="국비50%, 시도비50%",N647*50%,IF(AA647="시도비50%, 시군구비50%",N647*50%,IF(AA647="국비30%, 시도비35%, 시군구비35%",N647*35%)))))))</f>
        <v>80000</v>
      </c>
      <c r="S647" s="139">
        <f>IF(AA647="국비100%",N647*0%,IF(AA647="시도비100%",N647*0%,IF(AA647="시군구비100%",N647*100%,IF(AA647="국비30%, 시도비70%",N647*0%,IF(AA647="국비50%, 시도비50%",N647*0%,IF(AA647="시도비50%, 시군구비50%",N647*50%,IF(AA647="국비30%, 시도비35%, 시군구비35%",N647*35%)))))))</f>
        <v>0</v>
      </c>
      <c r="T647" s="139">
        <f>IF(AA647="기타보조금",N647*100%,N647*0%)</f>
        <v>0</v>
      </c>
      <c r="U647" s="139">
        <f>SUM(Q647:T647)</f>
        <v>80000</v>
      </c>
      <c r="V647" s="139">
        <f>IF(AA647="자부담",N647*100%,N647*0%)</f>
        <v>0</v>
      </c>
      <c r="W647" s="139">
        <f>IF(AA647="후원금",N647*100%,N647*0%)</f>
        <v>0</v>
      </c>
      <c r="X647" s="139">
        <f>IF(AA647="수익사업",N647*100%,N647*0%)</f>
        <v>0</v>
      </c>
      <c r="Y647" s="101">
        <f>SUM(U647:X647)</f>
        <v>80000</v>
      </c>
      <c r="Z647" s="178" t="s">
        <v>320</v>
      </c>
      <c r="AA647" s="178" t="s">
        <v>46</v>
      </c>
      <c r="AB647" s="178" t="s">
        <v>13</v>
      </c>
      <c r="AC647" s="458" t="s">
        <v>320</v>
      </c>
    </row>
    <row r="648" spans="1:29" ht="20.100000000000001" customHeight="1" x14ac:dyDescent="0.15">
      <c r="A648" s="465"/>
      <c r="B648" s="465"/>
      <c r="C648" s="178"/>
      <c r="D648" s="14"/>
      <c r="E648" s="14"/>
      <c r="F648" s="14"/>
      <c r="G648" s="353" t="s">
        <v>442</v>
      </c>
      <c r="H648" s="479">
        <v>20000</v>
      </c>
      <c r="I648" s="354" t="s">
        <v>2</v>
      </c>
      <c r="J648" s="216">
        <v>1</v>
      </c>
      <c r="K648" s="478"/>
      <c r="L648" s="478"/>
      <c r="M648" s="378" t="s">
        <v>3</v>
      </c>
      <c r="N648" s="374">
        <f>SUM(H648*J648)</f>
        <v>20000</v>
      </c>
      <c r="O648" s="379"/>
      <c r="P648" s="466">
        <f>N648-O648</f>
        <v>20000</v>
      </c>
      <c r="Q648" s="139">
        <f>IF(AA648="국비100%",N648*100%,IF(AA648="시도비100%",N648*0%,IF(AA648="시군구비100%",N648*0%,IF(AA648="국비30%, 시도비70%",N648*30%,IF(AA648="국비50%, 시도비50%",N648*50%,IF(AA648="시도비50%, 시군구비50%",N648*0%,IF(AA648="국비30%, 시도비35%, 시군구비35%",N648*30%)))))))</f>
        <v>0</v>
      </c>
      <c r="R648" s="139">
        <f>IF(AA648="국비100%",N648*0%,IF(AA648="시도비100%",N648*100%,IF(AA648="시군구비100%",N648*0%,IF(AA648="국비30%, 시도비70%",N648*70%,IF(AA648="국비50%, 시도비50%",N648*50%,IF(AA648="시도비50%, 시군구비50%",N648*50%,IF(AA648="국비30%, 시도비35%, 시군구비35%",N648*35%)))))))</f>
        <v>20000</v>
      </c>
      <c r="S648" s="139">
        <f>IF(AA648="국비100%",N648*0%,IF(AA648="시도비100%",N648*0%,IF(AA648="시군구비100%",N648*100%,IF(AA648="국비30%, 시도비70%",N648*0%,IF(AA648="국비50%, 시도비50%",N648*0%,IF(AA648="시도비50%, 시군구비50%",N648*50%,IF(AA648="국비30%, 시도비35%, 시군구비35%",N648*35%)))))))</f>
        <v>0</v>
      </c>
      <c r="T648" s="139">
        <f>IF(AA648="기타보조금",N648*100%,N648*0%)</f>
        <v>0</v>
      </c>
      <c r="U648" s="139">
        <f>SUM(Q648:T648)</f>
        <v>20000</v>
      </c>
      <c r="V648" s="139">
        <f>IF(AA648="자부담",N648*100%,N648*0%)</f>
        <v>0</v>
      </c>
      <c r="W648" s="139">
        <f>IF(AA648="후원금",N648*100%,N648*0%)</f>
        <v>0</v>
      </c>
      <c r="X648" s="139">
        <f>IF(AA648="수익사업",N648*100%,N648*0%)</f>
        <v>0</v>
      </c>
      <c r="Y648" s="101">
        <f>SUM(U648:X648)</f>
        <v>20000</v>
      </c>
      <c r="Z648" s="178" t="s">
        <v>320</v>
      </c>
      <c r="AA648" s="178" t="s">
        <v>46</v>
      </c>
      <c r="AB648" s="178" t="s">
        <v>13</v>
      </c>
      <c r="AC648" s="458" t="s">
        <v>320</v>
      </c>
    </row>
    <row r="649" spans="1:29" ht="20.100000000000001" customHeight="1" x14ac:dyDescent="0.15">
      <c r="A649" s="465"/>
      <c r="B649" s="326" t="s">
        <v>536</v>
      </c>
      <c r="C649" s="179" t="s">
        <v>6</v>
      </c>
      <c r="D649" s="13">
        <f>SUM(D650+D707)</f>
        <v>3966413560</v>
      </c>
      <c r="E649" s="13">
        <f>SUM(E650+E707)</f>
        <v>3174319130</v>
      </c>
      <c r="F649" s="13">
        <f>SUM(F650+F707)</f>
        <v>792094430</v>
      </c>
      <c r="G649" s="3"/>
      <c r="H649" s="40"/>
      <c r="I649" s="40"/>
      <c r="J649" s="40"/>
      <c r="K649" s="40"/>
      <c r="L649" s="40"/>
      <c r="M649" s="40"/>
      <c r="N649" s="627"/>
      <c r="O649" s="13">
        <f t="shared" ref="O649:Y649" si="260">SUM(O650+O707)</f>
        <v>0</v>
      </c>
      <c r="P649" s="13">
        <f t="shared" si="260"/>
        <v>3966413560</v>
      </c>
      <c r="Q649" s="13">
        <f t="shared" si="260"/>
        <v>768300000</v>
      </c>
      <c r="R649" s="13">
        <f t="shared" si="260"/>
        <v>1040048805</v>
      </c>
      <c r="S649" s="13">
        <f t="shared" si="260"/>
        <v>904192805</v>
      </c>
      <c r="T649" s="13">
        <f t="shared" si="260"/>
        <v>0</v>
      </c>
      <c r="U649" s="13">
        <f t="shared" si="260"/>
        <v>2712541610</v>
      </c>
      <c r="V649" s="13">
        <f t="shared" si="260"/>
        <v>571050</v>
      </c>
      <c r="W649" s="13">
        <f t="shared" si="260"/>
        <v>0</v>
      </c>
      <c r="X649" s="13">
        <f t="shared" si="260"/>
        <v>1253300900</v>
      </c>
      <c r="Y649" s="13">
        <f t="shared" si="260"/>
        <v>3966413560</v>
      </c>
      <c r="Z649" s="468"/>
      <c r="AA649" s="468"/>
      <c r="AB649" s="468"/>
      <c r="AC649" s="458"/>
    </row>
    <row r="650" spans="1:29" ht="20.100000000000001" customHeight="1" x14ac:dyDescent="0.15">
      <c r="A650" s="465"/>
      <c r="B650" s="467"/>
      <c r="C650" s="326" t="s">
        <v>535</v>
      </c>
      <c r="D650" s="13">
        <f>SUM(N651:N706)</f>
        <v>3727176280</v>
      </c>
      <c r="E650" s="13">
        <v>2948171450</v>
      </c>
      <c r="F650" s="13">
        <f>SUM(D650-E650)</f>
        <v>779004830</v>
      </c>
      <c r="G650" s="3"/>
      <c r="H650" s="40"/>
      <c r="I650" s="41"/>
      <c r="J650" s="41"/>
      <c r="K650" s="40"/>
      <c r="L650" s="41"/>
      <c r="M650" s="40"/>
      <c r="N650" s="627"/>
      <c r="O650" s="152">
        <f t="shared" ref="O650:Y650" si="261">SUM(O651:O706)</f>
        <v>0</v>
      </c>
      <c r="P650" s="152">
        <f t="shared" si="261"/>
        <v>3727176280</v>
      </c>
      <c r="Q650" s="152">
        <f t="shared" si="261"/>
        <v>702413814</v>
      </c>
      <c r="R650" s="152">
        <f t="shared" si="261"/>
        <v>954978783</v>
      </c>
      <c r="S650" s="152">
        <f t="shared" si="261"/>
        <v>819482783</v>
      </c>
      <c r="T650" s="152">
        <f t="shared" si="261"/>
        <v>0</v>
      </c>
      <c r="U650" s="152">
        <f t="shared" si="261"/>
        <v>2476875380</v>
      </c>
      <c r="V650" s="152">
        <f t="shared" si="261"/>
        <v>0</v>
      </c>
      <c r="W650" s="152">
        <f t="shared" si="261"/>
        <v>0</v>
      </c>
      <c r="X650" s="152">
        <f t="shared" si="261"/>
        <v>1250300900</v>
      </c>
      <c r="Y650" s="152">
        <f t="shared" si="261"/>
        <v>3727176280</v>
      </c>
      <c r="Z650" s="468"/>
      <c r="AA650" s="468"/>
      <c r="AB650" s="468"/>
      <c r="AC650" s="458"/>
    </row>
    <row r="651" spans="1:29" s="87" customFormat="1" ht="20.100000000000001" customHeight="1" x14ac:dyDescent="0.15">
      <c r="A651" s="599"/>
      <c r="B651" s="599"/>
      <c r="C651" s="599"/>
      <c r="D651" s="14"/>
      <c r="E651" s="14"/>
      <c r="F651" s="14"/>
      <c r="G651" s="567" t="s">
        <v>503</v>
      </c>
      <c r="H651" s="180"/>
      <c r="I651" s="181"/>
      <c r="J651" s="182"/>
      <c r="K651" s="183"/>
      <c r="L651" s="182"/>
      <c r="M651" s="180"/>
      <c r="N651" s="609"/>
      <c r="O651" s="600"/>
      <c r="P651" s="258"/>
      <c r="Q651" s="258"/>
      <c r="R651" s="258"/>
      <c r="S651" s="258"/>
      <c r="T651" s="258"/>
      <c r="U651" s="258"/>
      <c r="V651" s="258"/>
      <c r="W651" s="258"/>
      <c r="X651" s="258"/>
      <c r="Y651" s="261"/>
      <c r="Z651" s="571"/>
      <c r="AA651" s="571"/>
      <c r="AB651" s="571"/>
      <c r="AC651" s="601"/>
    </row>
    <row r="652" spans="1:29" s="87" customFormat="1" ht="20.100000000000001" customHeight="1" x14ac:dyDescent="0.15">
      <c r="A652" s="599"/>
      <c r="B652" s="599"/>
      <c r="C652" s="599"/>
      <c r="D652" s="14"/>
      <c r="E652" s="14"/>
      <c r="F652" s="14"/>
      <c r="G652" s="567" t="s">
        <v>502</v>
      </c>
      <c r="H652" s="238">
        <v>8730</v>
      </c>
      <c r="I652" s="129" t="s">
        <v>2</v>
      </c>
      <c r="J652" s="242">
        <v>130</v>
      </c>
      <c r="K652" s="129" t="s">
        <v>2</v>
      </c>
      <c r="L652" s="241">
        <v>1030</v>
      </c>
      <c r="M652" s="237" t="s">
        <v>3</v>
      </c>
      <c r="N652" s="382">
        <f t="shared" ref="N652:N672" si="262">SUM(H652*J652*L652)</f>
        <v>1168947000</v>
      </c>
      <c r="O652" s="602"/>
      <c r="P652" s="258">
        <f t="shared" ref="P652:P683" si="263">N652-O652</f>
        <v>1168947000</v>
      </c>
      <c r="Q652" s="258">
        <f>IF(AA652="국비100%",N652*100%,IF(AA652="시도비100%",N652*0%,IF(AA652="시군구비100%",N652*0%,IF(AA652="국비30%, 시도비70%",N652*30%,IF(AA652="국비50%, 시도비50%",N652*50%,IF(AA652="시도비50%, 시군구비50%",N652*0%,IF(AA652="국비30%, 시도비35%, 시군구비35%",N652*30%)))))))</f>
        <v>350684100</v>
      </c>
      <c r="R652" s="258">
        <f>IF(AA652="국비100%",N652*0%,IF(AA652="시도비100%",N652*100%,IF(AA652="시군구비100%",N652*0%,IF(AA652="국비30%, 시도비70%",N652*70%,IF(AA652="국비50%, 시도비50%",N652*50%,IF(AA652="시도비50%, 시군구비50%",N652*50%,IF(AA652="국비30%, 시도비35%, 시군구비35%",N652*35%)))))))</f>
        <v>409131450</v>
      </c>
      <c r="S652" s="258">
        <f>IF(AA652="국비100%",N652*0%,IF(AA652="시도비100%",N652*0%,IF(AA652="시군구비100%",N652*100%,IF(AA652="국비30%, 시도비70%",N652*0%,IF(AA652="국비50%, 시도비50%",N652*0%,IF(AA652="시도비50%, 시군구비50%",N652*50%,IF(AA652="국비30%, 시도비35%, 시군구비35%",N652*35%)))))))</f>
        <v>409131450</v>
      </c>
      <c r="T652" s="258">
        <f>IF(AA652="기타보조금",N652*100%,N652*0%)</f>
        <v>0</v>
      </c>
      <c r="U652" s="258">
        <f>SUM(Q652:T652)</f>
        <v>1168947000</v>
      </c>
      <c r="V652" s="258">
        <f>IF(AA652="자부담",N652*100%,N652*0%)</f>
        <v>0</v>
      </c>
      <c r="W652" s="258">
        <f>IF(AA652="후원금",N652*100%,N652*0%)</f>
        <v>0</v>
      </c>
      <c r="X652" s="258">
        <f t="shared" ref="X652:X683" si="264">IF(AA652="수익사업",N652*100%,N652*0%)</f>
        <v>0</v>
      </c>
      <c r="Y652" s="261">
        <f t="shared" ref="Y652:Y683" si="265">SUM(U652:X652)</f>
        <v>1168947000</v>
      </c>
      <c r="Z652" s="571" t="s">
        <v>177</v>
      </c>
      <c r="AA652" s="571" t="s">
        <v>57</v>
      </c>
      <c r="AB652" s="571" t="s">
        <v>508</v>
      </c>
      <c r="AC652" s="601" t="s">
        <v>671</v>
      </c>
    </row>
    <row r="653" spans="1:29" s="87" customFormat="1" ht="20.100000000000001" customHeight="1" x14ac:dyDescent="0.15">
      <c r="A653" s="599"/>
      <c r="B653" s="599"/>
      <c r="C653" s="599"/>
      <c r="D653" s="14"/>
      <c r="E653" s="14"/>
      <c r="F653" s="14"/>
      <c r="G653" s="567"/>
      <c r="H653" s="238">
        <v>8730</v>
      </c>
      <c r="I653" s="129" t="s">
        <v>2</v>
      </c>
      <c r="J653" s="242">
        <v>130</v>
      </c>
      <c r="K653" s="129" t="s">
        <v>2</v>
      </c>
      <c r="L653" s="241">
        <v>800</v>
      </c>
      <c r="M653" s="237" t="s">
        <v>3</v>
      </c>
      <c r="N653" s="382">
        <f t="shared" si="262"/>
        <v>907920000</v>
      </c>
      <c r="O653" s="139"/>
      <c r="P653" s="139">
        <f t="shared" si="263"/>
        <v>907920000</v>
      </c>
      <c r="Q653" s="139"/>
      <c r="R653" s="139"/>
      <c r="S653" s="139"/>
      <c r="T653" s="139"/>
      <c r="U653" s="139"/>
      <c r="V653" s="139"/>
      <c r="W653" s="139"/>
      <c r="X653" s="139">
        <f t="shared" si="264"/>
        <v>907920000</v>
      </c>
      <c r="Y653" s="101">
        <f t="shared" si="265"/>
        <v>907920000</v>
      </c>
      <c r="Z653" s="169" t="s">
        <v>525</v>
      </c>
      <c r="AA653" s="12" t="s">
        <v>25</v>
      </c>
      <c r="AB653" s="12" t="s">
        <v>508</v>
      </c>
      <c r="AC653" s="601" t="s">
        <v>659</v>
      </c>
    </row>
    <row r="654" spans="1:29" s="87" customFormat="1" ht="20.100000000000001" customHeight="1" x14ac:dyDescent="0.15">
      <c r="A654" s="599"/>
      <c r="B654" s="599"/>
      <c r="C654" s="599"/>
      <c r="D654" s="14"/>
      <c r="E654" s="14"/>
      <c r="F654" s="14"/>
      <c r="G654" s="567" t="s">
        <v>501</v>
      </c>
      <c r="H654" s="238">
        <v>4365</v>
      </c>
      <c r="I654" s="129" t="s">
        <v>2</v>
      </c>
      <c r="J654" s="242">
        <v>130</v>
      </c>
      <c r="K654" s="129" t="s">
        <v>2</v>
      </c>
      <c r="L654" s="241">
        <v>500</v>
      </c>
      <c r="M654" s="237" t="s">
        <v>3</v>
      </c>
      <c r="N654" s="382">
        <f t="shared" si="262"/>
        <v>283725000</v>
      </c>
      <c r="O654" s="602"/>
      <c r="P654" s="258">
        <f t="shared" si="263"/>
        <v>283725000</v>
      </c>
      <c r="Q654" s="258">
        <f>IF(AA654="국비100%",N654*100%,IF(AA654="시도비100%",N654*0%,IF(AA654="시군구비100%",N654*0%,IF(AA654="국비30%, 시도비70%",N654*30%,IF(AA654="국비50%, 시도비50%",N654*50%,IF(AA654="시도비50%, 시군구비50%",N654*0%,IF(AA654="국비30%, 시도비35%, 시군구비35%",N654*30%)))))))</f>
        <v>85117500</v>
      </c>
      <c r="R654" s="258">
        <f>IF(AA654="국비100%",N654*0%,IF(AA654="시도비100%",N654*100%,IF(AA654="시군구비100%",N654*0%,IF(AA654="국비30%, 시도비70%",N654*70%,IF(AA654="국비50%, 시도비50%",N654*50%,IF(AA654="시도비50%, 시군구비50%",N654*50%,IF(AA654="국비30%, 시도비35%, 시군구비35%",N654*35%)))))))</f>
        <v>99303750</v>
      </c>
      <c r="S654" s="258">
        <f>IF(AA654="국비100%",N654*0%,IF(AA654="시도비100%",N654*0%,IF(AA654="시군구비100%",N654*100%,IF(AA654="국비30%, 시도비70%",N654*0%,IF(AA654="국비50%, 시도비50%",N654*0%,IF(AA654="시도비50%, 시군구비50%",N654*50%,IF(AA654="국비30%, 시도비35%, 시군구비35%",N654*35%)))))))</f>
        <v>99303750</v>
      </c>
      <c r="T654" s="258">
        <f>IF(AA654="기타보조금",N654*100%,N654*0%)</f>
        <v>0</v>
      </c>
      <c r="U654" s="258">
        <f>SUM(Q654:T654)</f>
        <v>283725000</v>
      </c>
      <c r="V654" s="258">
        <f>IF(AA654="자부담",N654*100%,N654*0%)</f>
        <v>0</v>
      </c>
      <c r="W654" s="258">
        <f>IF(AA654="후원금",N654*100%,N654*0%)</f>
        <v>0</v>
      </c>
      <c r="X654" s="258">
        <f t="shared" si="264"/>
        <v>0</v>
      </c>
      <c r="Y654" s="261">
        <f t="shared" si="265"/>
        <v>283725000</v>
      </c>
      <c r="Z654" s="571" t="s">
        <v>177</v>
      </c>
      <c r="AA654" s="571" t="s">
        <v>57</v>
      </c>
      <c r="AB654" s="571" t="s">
        <v>508</v>
      </c>
      <c r="AC654" s="601" t="s">
        <v>671</v>
      </c>
    </row>
    <row r="655" spans="1:29" s="87" customFormat="1" ht="20.100000000000001" customHeight="1" x14ac:dyDescent="0.15">
      <c r="A655" s="599"/>
      <c r="B655" s="599"/>
      <c r="C655" s="599"/>
      <c r="D655" s="14"/>
      <c r="E655" s="14"/>
      <c r="F655" s="14"/>
      <c r="G655" s="567"/>
      <c r="H655" s="238">
        <v>4365</v>
      </c>
      <c r="I655" s="129" t="s">
        <v>2</v>
      </c>
      <c r="J655" s="242">
        <v>130</v>
      </c>
      <c r="K655" s="129" t="s">
        <v>2</v>
      </c>
      <c r="L655" s="241">
        <v>250</v>
      </c>
      <c r="M655" s="237" t="s">
        <v>3</v>
      </c>
      <c r="N655" s="382">
        <f t="shared" si="262"/>
        <v>141862500</v>
      </c>
      <c r="O655" s="139"/>
      <c r="P655" s="139">
        <f t="shared" si="263"/>
        <v>141862500</v>
      </c>
      <c r="Q655" s="139"/>
      <c r="R655" s="139"/>
      <c r="S655" s="139"/>
      <c r="T655" s="139"/>
      <c r="U655" s="139"/>
      <c r="V655" s="139"/>
      <c r="W655" s="139"/>
      <c r="X655" s="139">
        <f t="shared" si="264"/>
        <v>141862500</v>
      </c>
      <c r="Y655" s="101">
        <f t="shared" si="265"/>
        <v>141862500</v>
      </c>
      <c r="Z655" s="169" t="s">
        <v>525</v>
      </c>
      <c r="AA655" s="12" t="s">
        <v>25</v>
      </c>
      <c r="AB655" s="12" t="s">
        <v>508</v>
      </c>
      <c r="AC655" s="601" t="s">
        <v>659</v>
      </c>
    </row>
    <row r="656" spans="1:29" s="87" customFormat="1" ht="20.100000000000001" customHeight="1" x14ac:dyDescent="0.15">
      <c r="A656" s="599"/>
      <c r="B656" s="599"/>
      <c r="C656" s="599"/>
      <c r="D656" s="14"/>
      <c r="E656" s="14"/>
      <c r="F656" s="14"/>
      <c r="G656" s="567" t="s">
        <v>500</v>
      </c>
      <c r="H656" s="238">
        <v>2600</v>
      </c>
      <c r="I656" s="129" t="s">
        <v>2</v>
      </c>
      <c r="J656" s="242">
        <v>130</v>
      </c>
      <c r="K656" s="129" t="s">
        <v>2</v>
      </c>
      <c r="L656" s="241">
        <v>160</v>
      </c>
      <c r="M656" s="237" t="s">
        <v>3</v>
      </c>
      <c r="N656" s="382">
        <f t="shared" si="262"/>
        <v>54080000</v>
      </c>
      <c r="O656" s="602"/>
      <c r="P656" s="258">
        <f t="shared" si="263"/>
        <v>54080000</v>
      </c>
      <c r="Q656" s="258">
        <f>IF(AA656="국비100%",N656*100%,IF(AA656="시도비100%",N656*0%,IF(AA656="시군구비100%",N656*0%,IF(AA656="국비30%, 시도비70%",N656*30%,IF(AA656="국비50%, 시도비50%",N656*50%,IF(AA656="시도비50%, 시군구비50%",N656*0%,IF(AA656="국비30%, 시도비35%, 시군구비35%",N656*30%)))))))</f>
        <v>16224000</v>
      </c>
      <c r="R656" s="258">
        <f>IF(AA656="국비100%",N656*0%,IF(AA656="시도비100%",N656*100%,IF(AA656="시군구비100%",N656*0%,IF(AA656="국비30%, 시도비70%",N656*70%,IF(AA656="국비50%, 시도비50%",N656*50%,IF(AA656="시도비50%, 시군구비50%",N656*50%,IF(AA656="국비30%, 시도비35%, 시군구비35%",N656*35%)))))))</f>
        <v>18928000</v>
      </c>
      <c r="S656" s="258">
        <f>IF(AA656="국비100%",N656*0%,IF(AA656="시도비100%",N656*0%,IF(AA656="시군구비100%",N656*100%,IF(AA656="국비30%, 시도비70%",N656*0%,IF(AA656="국비50%, 시도비50%",N656*0%,IF(AA656="시도비50%, 시군구비50%",N656*50%,IF(AA656="국비30%, 시도비35%, 시군구비35%",N656*35%)))))))</f>
        <v>18928000</v>
      </c>
      <c r="T656" s="258">
        <f>IF(AA656="기타보조금",N656*100%,N656*0%)</f>
        <v>0</v>
      </c>
      <c r="U656" s="258">
        <f>SUM(Q656:T656)</f>
        <v>54080000</v>
      </c>
      <c r="V656" s="258">
        <f>IF(AA656="자부담",N656*100%,N656*0%)</f>
        <v>0</v>
      </c>
      <c r="W656" s="258">
        <f>IF(AA656="후원금",N656*100%,N656*0%)</f>
        <v>0</v>
      </c>
      <c r="X656" s="258">
        <f t="shared" si="264"/>
        <v>0</v>
      </c>
      <c r="Y656" s="261">
        <f t="shared" si="265"/>
        <v>54080000</v>
      </c>
      <c r="Z656" s="571" t="s">
        <v>177</v>
      </c>
      <c r="AA656" s="571" t="s">
        <v>57</v>
      </c>
      <c r="AB656" s="571" t="s">
        <v>508</v>
      </c>
      <c r="AC656" s="601" t="s">
        <v>671</v>
      </c>
    </row>
    <row r="657" spans="1:29" s="87" customFormat="1" ht="20.100000000000001" customHeight="1" x14ac:dyDescent="0.15">
      <c r="A657" s="599"/>
      <c r="B657" s="599"/>
      <c r="C657" s="599"/>
      <c r="D657" s="14"/>
      <c r="E657" s="14"/>
      <c r="F657" s="14"/>
      <c r="G657" s="567"/>
      <c r="H657" s="238">
        <v>2600</v>
      </c>
      <c r="I657" s="129" t="s">
        <v>2</v>
      </c>
      <c r="J657" s="242">
        <v>130</v>
      </c>
      <c r="K657" s="129" t="s">
        <v>2</v>
      </c>
      <c r="L657" s="241">
        <v>50</v>
      </c>
      <c r="M657" s="237" t="s">
        <v>3</v>
      </c>
      <c r="N657" s="382">
        <f t="shared" si="262"/>
        <v>16900000</v>
      </c>
      <c r="O657" s="139"/>
      <c r="P657" s="139">
        <f t="shared" si="263"/>
        <v>16900000</v>
      </c>
      <c r="Q657" s="139"/>
      <c r="R657" s="139"/>
      <c r="S657" s="139"/>
      <c r="T657" s="139"/>
      <c r="U657" s="139"/>
      <c r="V657" s="139"/>
      <c r="W657" s="139"/>
      <c r="X657" s="139">
        <f t="shared" si="264"/>
        <v>16900000</v>
      </c>
      <c r="Y657" s="101">
        <f t="shared" si="265"/>
        <v>16900000</v>
      </c>
      <c r="Z657" s="169" t="s">
        <v>525</v>
      </c>
      <c r="AA657" s="12" t="s">
        <v>25</v>
      </c>
      <c r="AB657" s="12" t="s">
        <v>508</v>
      </c>
      <c r="AC657" s="601" t="s">
        <v>659</v>
      </c>
    </row>
    <row r="658" spans="1:29" s="87" customFormat="1" ht="20.100000000000001" customHeight="1" x14ac:dyDescent="0.15">
      <c r="A658" s="599"/>
      <c r="B658" s="599"/>
      <c r="C658" s="599"/>
      <c r="D658" s="14"/>
      <c r="E658" s="14"/>
      <c r="F658" s="14"/>
      <c r="G658" s="567" t="s">
        <v>499</v>
      </c>
      <c r="H658" s="238">
        <v>4365</v>
      </c>
      <c r="I658" s="129" t="s">
        <v>2</v>
      </c>
      <c r="J658" s="242">
        <v>130</v>
      </c>
      <c r="K658" s="129" t="s">
        <v>2</v>
      </c>
      <c r="L658" s="241">
        <v>35</v>
      </c>
      <c r="M658" s="237" t="s">
        <v>3</v>
      </c>
      <c r="N658" s="382">
        <f t="shared" si="262"/>
        <v>19860750</v>
      </c>
      <c r="O658" s="602"/>
      <c r="P658" s="258">
        <f t="shared" si="263"/>
        <v>19860750</v>
      </c>
      <c r="Q658" s="258">
        <f>IF(AA658="국비100%",N658*100%,IF(AA658="시도비100%",N658*0%,IF(AA658="시군구비100%",N658*0%,IF(AA658="국비30%, 시도비70%",N658*30%,IF(AA658="국비50%, 시도비50%",N658*50%,IF(AA658="시도비50%, 시군구비50%",N658*0%,IF(AA658="국비30%, 시도비35%, 시군구비35%",N658*30%)))))))</f>
        <v>5958225</v>
      </c>
      <c r="R658" s="258">
        <f>IF(AA658="국비100%",N658*0%,IF(AA658="시도비100%",N658*100%,IF(AA658="시군구비100%",N658*0%,IF(AA658="국비30%, 시도비70%",N658*70%,IF(AA658="국비50%, 시도비50%",N658*50%,IF(AA658="시도비50%, 시군구비50%",N658*50%,IF(AA658="국비30%, 시도비35%, 시군구비35%",N658*35%)))))))</f>
        <v>6951262.5</v>
      </c>
      <c r="S658" s="258">
        <f>IF(AA658="국비100%",N658*0%,IF(AA658="시도비100%",N658*0%,IF(AA658="시군구비100%",N658*100%,IF(AA658="국비30%, 시도비70%",N658*0%,IF(AA658="국비50%, 시도비50%",N658*0%,IF(AA658="시도비50%, 시군구비50%",N658*50%,IF(AA658="국비30%, 시도비35%, 시군구비35%",N658*35%)))))))</f>
        <v>6951262.5</v>
      </c>
      <c r="T658" s="258">
        <f>IF(AA658="기타보조금",N658*100%,N658*0%)</f>
        <v>0</v>
      </c>
      <c r="U658" s="258">
        <f>SUM(Q658:T658)</f>
        <v>19860750</v>
      </c>
      <c r="V658" s="258">
        <f>IF(AA658="자부담",N658*100%,N658*0%)</f>
        <v>0</v>
      </c>
      <c r="W658" s="258">
        <f>IF(AA658="후원금",N658*100%,N658*0%)</f>
        <v>0</v>
      </c>
      <c r="X658" s="258">
        <f t="shared" si="264"/>
        <v>0</v>
      </c>
      <c r="Y658" s="261">
        <f t="shared" si="265"/>
        <v>19860750</v>
      </c>
      <c r="Z658" s="571" t="s">
        <v>177</v>
      </c>
      <c r="AA658" s="571" t="s">
        <v>57</v>
      </c>
      <c r="AB658" s="571" t="s">
        <v>508</v>
      </c>
      <c r="AC658" s="601" t="s">
        <v>671</v>
      </c>
    </row>
    <row r="659" spans="1:29" s="87" customFormat="1" ht="20.100000000000001" customHeight="1" x14ac:dyDescent="0.15">
      <c r="A659" s="599"/>
      <c r="B659" s="599"/>
      <c r="C659" s="599"/>
      <c r="D659" s="14"/>
      <c r="E659" s="14"/>
      <c r="F659" s="14"/>
      <c r="G659" s="567"/>
      <c r="H659" s="238">
        <v>4365</v>
      </c>
      <c r="I659" s="129" t="s">
        <v>2</v>
      </c>
      <c r="J659" s="242">
        <v>130</v>
      </c>
      <c r="K659" s="129" t="s">
        <v>2</v>
      </c>
      <c r="L659" s="241">
        <v>10</v>
      </c>
      <c r="M659" s="237" t="s">
        <v>3</v>
      </c>
      <c r="N659" s="382">
        <f t="shared" si="262"/>
        <v>5674500</v>
      </c>
      <c r="O659" s="139"/>
      <c r="P659" s="139">
        <f t="shared" si="263"/>
        <v>5674500</v>
      </c>
      <c r="Q659" s="139"/>
      <c r="R659" s="139"/>
      <c r="S659" s="139"/>
      <c r="T659" s="139"/>
      <c r="U659" s="139"/>
      <c r="V659" s="139"/>
      <c r="W659" s="139"/>
      <c r="X659" s="139">
        <f t="shared" si="264"/>
        <v>5674500</v>
      </c>
      <c r="Y659" s="101">
        <f t="shared" si="265"/>
        <v>5674500</v>
      </c>
      <c r="Z659" s="169" t="s">
        <v>525</v>
      </c>
      <c r="AA659" s="12" t="s">
        <v>25</v>
      </c>
      <c r="AB659" s="12" t="s">
        <v>508</v>
      </c>
      <c r="AC659" s="601" t="s">
        <v>659</v>
      </c>
    </row>
    <row r="660" spans="1:29" s="87" customFormat="1" ht="20.100000000000001" customHeight="1" x14ac:dyDescent="0.15">
      <c r="A660" s="599"/>
      <c r="B660" s="599"/>
      <c r="C660" s="599"/>
      <c r="D660" s="14"/>
      <c r="E660" s="14"/>
      <c r="F660" s="14"/>
      <c r="G660" s="567" t="s">
        <v>498</v>
      </c>
      <c r="H660" s="238">
        <v>4365</v>
      </c>
      <c r="I660" s="129" t="s">
        <v>2</v>
      </c>
      <c r="J660" s="242">
        <v>130</v>
      </c>
      <c r="K660" s="129" t="s">
        <v>2</v>
      </c>
      <c r="L660" s="241">
        <v>35</v>
      </c>
      <c r="M660" s="237" t="s">
        <v>3</v>
      </c>
      <c r="N660" s="382">
        <f t="shared" si="262"/>
        <v>19860750</v>
      </c>
      <c r="O660" s="603"/>
      <c r="P660" s="258">
        <f t="shared" si="263"/>
        <v>19860750</v>
      </c>
      <c r="Q660" s="258">
        <f>IF(AA660="국비100%",N660*100%,IF(AA660="시도비100%",N660*0%,IF(AA660="시군구비100%",N660*0%,IF(AA660="국비30%, 시도비70%",N660*30%,IF(AA660="국비50%, 시도비50%",N660*50%,IF(AA660="시도비50%, 시군구비50%",N660*0%,IF(AA660="국비30%, 시도비35%, 시군구비35%",N660*30%)))))))</f>
        <v>5958225</v>
      </c>
      <c r="R660" s="258">
        <f>IF(AA660="국비100%",N660*0%,IF(AA660="시도비100%",N660*100%,IF(AA660="시군구비100%",N660*0%,IF(AA660="국비30%, 시도비70%",N660*70%,IF(AA660="국비50%, 시도비50%",N660*50%,IF(AA660="시도비50%, 시군구비50%",N660*50%,IF(AA660="국비30%, 시도비35%, 시군구비35%",N660*35%)))))))</f>
        <v>6951262.5</v>
      </c>
      <c r="S660" s="258">
        <f>IF(AA660="국비100%",N660*0%,IF(AA660="시도비100%",N660*0%,IF(AA660="시군구비100%",N660*100%,IF(AA660="국비30%, 시도비70%",N660*0%,IF(AA660="국비50%, 시도비50%",N660*0%,IF(AA660="시도비50%, 시군구비50%",N660*50%,IF(AA660="국비30%, 시도비35%, 시군구비35%",N660*35%)))))))</f>
        <v>6951262.5</v>
      </c>
      <c r="T660" s="258">
        <f>IF(AA660="기타보조금",N660*100%,N660*0%)</f>
        <v>0</v>
      </c>
      <c r="U660" s="258">
        <f>SUM(Q660:T660)</f>
        <v>19860750</v>
      </c>
      <c r="V660" s="258">
        <f>IF(AA660="자부담",N660*100%,N660*0%)</f>
        <v>0</v>
      </c>
      <c r="W660" s="258">
        <f>IF(AA660="후원금",N660*100%,N660*0%)</f>
        <v>0</v>
      </c>
      <c r="X660" s="258">
        <f t="shared" si="264"/>
        <v>0</v>
      </c>
      <c r="Y660" s="261">
        <f t="shared" si="265"/>
        <v>19860750</v>
      </c>
      <c r="Z660" s="571" t="s">
        <v>177</v>
      </c>
      <c r="AA660" s="571" t="s">
        <v>57</v>
      </c>
      <c r="AB660" s="571" t="s">
        <v>508</v>
      </c>
      <c r="AC660" s="601" t="s">
        <v>671</v>
      </c>
    </row>
    <row r="661" spans="1:29" s="87" customFormat="1" ht="20.100000000000001" customHeight="1" x14ac:dyDescent="0.15">
      <c r="A661" s="599"/>
      <c r="B661" s="599"/>
      <c r="C661" s="599"/>
      <c r="D661" s="14"/>
      <c r="E661" s="14"/>
      <c r="F661" s="14"/>
      <c r="G661" s="567"/>
      <c r="H661" s="238">
        <v>4365</v>
      </c>
      <c r="I661" s="129" t="s">
        <v>2</v>
      </c>
      <c r="J661" s="242">
        <v>130</v>
      </c>
      <c r="K661" s="129" t="s">
        <v>2</v>
      </c>
      <c r="L661" s="241">
        <v>30</v>
      </c>
      <c r="M661" s="237" t="s">
        <v>3</v>
      </c>
      <c r="N661" s="382">
        <f t="shared" si="262"/>
        <v>17023500</v>
      </c>
      <c r="O661" s="139"/>
      <c r="P661" s="139">
        <f t="shared" si="263"/>
        <v>17023500</v>
      </c>
      <c r="Q661" s="139"/>
      <c r="R661" s="139"/>
      <c r="S661" s="139"/>
      <c r="T661" s="139"/>
      <c r="U661" s="139"/>
      <c r="V661" s="139"/>
      <c r="W661" s="139"/>
      <c r="X661" s="139">
        <f t="shared" si="264"/>
        <v>17023500</v>
      </c>
      <c r="Y661" s="101">
        <f t="shared" si="265"/>
        <v>17023500</v>
      </c>
      <c r="Z661" s="169" t="s">
        <v>525</v>
      </c>
      <c r="AA661" s="12" t="s">
        <v>25</v>
      </c>
      <c r="AB661" s="12" t="s">
        <v>508</v>
      </c>
      <c r="AC661" s="601" t="s">
        <v>659</v>
      </c>
    </row>
    <row r="662" spans="1:29" s="87" customFormat="1" ht="20.100000000000001" customHeight="1" x14ac:dyDescent="0.15">
      <c r="A662" s="599"/>
      <c r="B662" s="599"/>
      <c r="C662" s="599"/>
      <c r="D662" s="14"/>
      <c r="E662" s="14"/>
      <c r="F662" s="14"/>
      <c r="G662" s="567" t="s">
        <v>497</v>
      </c>
      <c r="H662" s="238">
        <v>1750</v>
      </c>
      <c r="I662" s="129" t="s">
        <v>2</v>
      </c>
      <c r="J662" s="242">
        <v>130</v>
      </c>
      <c r="K662" s="129" t="s">
        <v>2</v>
      </c>
      <c r="L662" s="241">
        <v>100</v>
      </c>
      <c r="M662" s="237" t="s">
        <v>3</v>
      </c>
      <c r="N662" s="382">
        <f t="shared" si="262"/>
        <v>22750000</v>
      </c>
      <c r="O662" s="603"/>
      <c r="P662" s="258">
        <f t="shared" si="263"/>
        <v>22750000</v>
      </c>
      <c r="Q662" s="258">
        <f>IF(AA662="국비100%",N662*100%,IF(AA662="시도비100%",N662*0%,IF(AA662="시군구비100%",N662*0%,IF(AA662="국비30%, 시도비70%",N662*30%,IF(AA662="국비50%, 시도비50%",N662*50%,IF(AA662="시도비50%, 시군구비50%",N662*0%,IF(AA662="국비30%, 시도비35%, 시군구비35%",N662*30%)))))))</f>
        <v>6825000</v>
      </c>
      <c r="R662" s="258">
        <f>IF(AA662="국비100%",N662*0%,IF(AA662="시도비100%",N662*100%,IF(AA662="시군구비100%",N662*0%,IF(AA662="국비30%, 시도비70%",N662*70%,IF(AA662="국비50%, 시도비50%",N662*50%,IF(AA662="시도비50%, 시군구비50%",N662*50%,IF(AA662="국비30%, 시도비35%, 시군구비35%",N662*35%)))))))</f>
        <v>7962499.9999999991</v>
      </c>
      <c r="S662" s="258">
        <f>IF(AA662="국비100%",N662*0%,IF(AA662="시도비100%",N662*0%,IF(AA662="시군구비100%",N662*100%,IF(AA662="국비30%, 시도비70%",N662*0%,IF(AA662="국비50%, 시도비50%",N662*0%,IF(AA662="시도비50%, 시군구비50%",N662*50%,IF(AA662="국비30%, 시도비35%, 시군구비35%",N662*35%)))))))</f>
        <v>7962499.9999999991</v>
      </c>
      <c r="T662" s="258">
        <f>IF(AA662="기타보조금",N662*100%,N662*0%)</f>
        <v>0</v>
      </c>
      <c r="U662" s="258">
        <f>SUM(Q662:T662)</f>
        <v>22750000</v>
      </c>
      <c r="V662" s="258">
        <f>IF(AA662="자부담",N662*100%,N662*0%)</f>
        <v>0</v>
      </c>
      <c r="W662" s="258">
        <f>IF(AA662="후원금",N662*100%,N662*0%)</f>
        <v>0</v>
      </c>
      <c r="X662" s="258">
        <f t="shared" si="264"/>
        <v>0</v>
      </c>
      <c r="Y662" s="261">
        <f t="shared" si="265"/>
        <v>22750000</v>
      </c>
      <c r="Z662" s="571" t="s">
        <v>177</v>
      </c>
      <c r="AA662" s="571" t="s">
        <v>57</v>
      </c>
      <c r="AB662" s="571" t="s">
        <v>508</v>
      </c>
      <c r="AC662" s="601" t="s">
        <v>671</v>
      </c>
    </row>
    <row r="663" spans="1:29" s="87" customFormat="1" ht="20.100000000000001" customHeight="1" x14ac:dyDescent="0.15">
      <c r="A663" s="599"/>
      <c r="B663" s="599"/>
      <c r="C663" s="599"/>
      <c r="D663" s="14"/>
      <c r="E663" s="14"/>
      <c r="F663" s="14"/>
      <c r="G663" s="567"/>
      <c r="H663" s="238">
        <v>1750</v>
      </c>
      <c r="I663" s="129" t="s">
        <v>2</v>
      </c>
      <c r="J663" s="242">
        <v>130</v>
      </c>
      <c r="K663" s="129" t="s">
        <v>2</v>
      </c>
      <c r="L663" s="241">
        <v>500</v>
      </c>
      <c r="M663" s="237" t="s">
        <v>3</v>
      </c>
      <c r="N663" s="382">
        <f t="shared" si="262"/>
        <v>113750000</v>
      </c>
      <c r="O663" s="139"/>
      <c r="P663" s="139">
        <f t="shared" si="263"/>
        <v>113750000</v>
      </c>
      <c r="Q663" s="139"/>
      <c r="R663" s="139"/>
      <c r="S663" s="139"/>
      <c r="T663" s="139"/>
      <c r="U663" s="139"/>
      <c r="V663" s="139"/>
      <c r="W663" s="139"/>
      <c r="X663" s="139">
        <f t="shared" si="264"/>
        <v>113750000</v>
      </c>
      <c r="Y663" s="101">
        <f t="shared" si="265"/>
        <v>113750000</v>
      </c>
      <c r="Z663" s="169" t="s">
        <v>525</v>
      </c>
      <c r="AA663" s="12" t="s">
        <v>25</v>
      </c>
      <c r="AB663" s="12" t="s">
        <v>508</v>
      </c>
      <c r="AC663" s="601" t="s">
        <v>659</v>
      </c>
    </row>
    <row r="664" spans="1:29" s="87" customFormat="1" ht="20.100000000000001" customHeight="1" x14ac:dyDescent="0.15">
      <c r="A664" s="599"/>
      <c r="B664" s="599"/>
      <c r="C664" s="599"/>
      <c r="D664" s="14"/>
      <c r="E664" s="14"/>
      <c r="F664" s="14"/>
      <c r="G664" s="567" t="s">
        <v>496</v>
      </c>
      <c r="H664" s="238">
        <v>4365</v>
      </c>
      <c r="I664" s="129" t="s">
        <v>2</v>
      </c>
      <c r="J664" s="242">
        <v>130</v>
      </c>
      <c r="K664" s="129" t="s">
        <v>2</v>
      </c>
      <c r="L664" s="241">
        <v>50</v>
      </c>
      <c r="M664" s="237" t="s">
        <v>3</v>
      </c>
      <c r="N664" s="382">
        <f t="shared" si="262"/>
        <v>28372500</v>
      </c>
      <c r="O664" s="603"/>
      <c r="P664" s="258">
        <f t="shared" si="263"/>
        <v>28372500</v>
      </c>
      <c r="Q664" s="258">
        <f>IF(AA664="국비100%",N664*100%,IF(AA664="시도비100%",N664*0%,IF(AA664="시군구비100%",N664*0%,IF(AA664="국비30%, 시도비70%",N664*30%,IF(AA664="국비50%, 시도비50%",N664*50%,IF(AA664="시도비50%, 시군구비50%",N664*0%,IF(AA664="국비30%, 시도비35%, 시군구비35%",N664*30%)))))))</f>
        <v>8511750</v>
      </c>
      <c r="R664" s="258">
        <f>IF(AA664="국비100%",N664*0%,IF(AA664="시도비100%",N664*100%,IF(AA664="시군구비100%",N664*0%,IF(AA664="국비30%, 시도비70%",N664*70%,IF(AA664="국비50%, 시도비50%",N664*50%,IF(AA664="시도비50%, 시군구비50%",N664*50%,IF(AA664="국비30%, 시도비35%, 시군구비35%",N664*35%)))))))</f>
        <v>9930375</v>
      </c>
      <c r="S664" s="258">
        <f>IF(AA664="국비100%",N664*0%,IF(AA664="시도비100%",N664*0%,IF(AA664="시군구비100%",N664*100%,IF(AA664="국비30%, 시도비70%",N664*0%,IF(AA664="국비50%, 시도비50%",N664*0%,IF(AA664="시도비50%, 시군구비50%",N664*50%,IF(AA664="국비30%, 시도비35%, 시군구비35%",N664*35%)))))))</f>
        <v>9930375</v>
      </c>
      <c r="T664" s="258">
        <f>IF(AA664="기타보조금",N664*100%,N664*0%)</f>
        <v>0</v>
      </c>
      <c r="U664" s="258">
        <f>SUM(Q664:T664)</f>
        <v>28372500</v>
      </c>
      <c r="V664" s="258">
        <f>IF(AA664="자부담",N664*100%,N664*0%)</f>
        <v>0</v>
      </c>
      <c r="W664" s="258">
        <f>IF(AA664="후원금",N664*100%,N664*0%)</f>
        <v>0</v>
      </c>
      <c r="X664" s="258">
        <f t="shared" si="264"/>
        <v>0</v>
      </c>
      <c r="Y664" s="261">
        <f t="shared" si="265"/>
        <v>28372500</v>
      </c>
      <c r="Z664" s="571" t="s">
        <v>177</v>
      </c>
      <c r="AA664" s="571" t="s">
        <v>57</v>
      </c>
      <c r="AB664" s="571" t="s">
        <v>508</v>
      </c>
      <c r="AC664" s="601" t="s">
        <v>671</v>
      </c>
    </row>
    <row r="665" spans="1:29" s="87" customFormat="1" ht="20.100000000000001" customHeight="1" x14ac:dyDescent="0.15">
      <c r="A665" s="599"/>
      <c r="B665" s="599"/>
      <c r="C665" s="599"/>
      <c r="D665" s="14"/>
      <c r="E665" s="14"/>
      <c r="F665" s="14"/>
      <c r="G665" s="567"/>
      <c r="H665" s="238">
        <v>4365</v>
      </c>
      <c r="I665" s="129" t="s">
        <v>2</v>
      </c>
      <c r="J665" s="242">
        <v>130</v>
      </c>
      <c r="K665" s="129" t="s">
        <v>2</v>
      </c>
      <c r="L665" s="241">
        <v>10</v>
      </c>
      <c r="M665" s="237" t="s">
        <v>3</v>
      </c>
      <c r="N665" s="382">
        <f t="shared" si="262"/>
        <v>5674500</v>
      </c>
      <c r="O665" s="139"/>
      <c r="P665" s="139">
        <f t="shared" si="263"/>
        <v>5674500</v>
      </c>
      <c r="Q665" s="139"/>
      <c r="R665" s="139"/>
      <c r="S665" s="139"/>
      <c r="T665" s="139"/>
      <c r="U665" s="139"/>
      <c r="V665" s="139"/>
      <c r="W665" s="139"/>
      <c r="X665" s="139">
        <f t="shared" si="264"/>
        <v>5674500</v>
      </c>
      <c r="Y665" s="101">
        <f t="shared" si="265"/>
        <v>5674500</v>
      </c>
      <c r="Z665" s="169" t="s">
        <v>525</v>
      </c>
      <c r="AA665" s="12" t="s">
        <v>25</v>
      </c>
      <c r="AB665" s="12" t="s">
        <v>508</v>
      </c>
      <c r="AC665" s="601" t="s">
        <v>659</v>
      </c>
    </row>
    <row r="666" spans="1:29" s="87" customFormat="1" ht="20.100000000000001" customHeight="1" x14ac:dyDescent="0.15">
      <c r="A666" s="599"/>
      <c r="B666" s="599"/>
      <c r="C666" s="599"/>
      <c r="D666" s="14"/>
      <c r="E666" s="14"/>
      <c r="F666" s="14"/>
      <c r="G666" s="567" t="s">
        <v>495</v>
      </c>
      <c r="H666" s="238">
        <v>8730</v>
      </c>
      <c r="I666" s="129" t="s">
        <v>2</v>
      </c>
      <c r="J666" s="242">
        <v>130</v>
      </c>
      <c r="K666" s="129" t="s">
        <v>2</v>
      </c>
      <c r="L666" s="241">
        <v>35</v>
      </c>
      <c r="M666" s="237" t="s">
        <v>3</v>
      </c>
      <c r="N666" s="382">
        <f t="shared" si="262"/>
        <v>39721500</v>
      </c>
      <c r="O666" s="603"/>
      <c r="P666" s="258">
        <f t="shared" si="263"/>
        <v>39721500</v>
      </c>
      <c r="Q666" s="258">
        <f>IF(AA666="국비100%",N666*100%,IF(AA666="시도비100%",N666*0%,IF(AA666="시군구비100%",N666*0%,IF(AA666="국비30%, 시도비70%",N666*30%,IF(AA666="국비50%, 시도비50%",N666*50%,IF(AA666="시도비50%, 시군구비50%",N666*0%,IF(AA666="국비30%, 시도비35%, 시군구비35%",N666*30%)))))))</f>
        <v>11916450</v>
      </c>
      <c r="R666" s="258">
        <f>IF(AA666="국비100%",N666*0%,IF(AA666="시도비100%",N666*100%,IF(AA666="시군구비100%",N666*0%,IF(AA666="국비30%, 시도비70%",N666*70%,IF(AA666="국비50%, 시도비50%",N666*50%,IF(AA666="시도비50%, 시군구비50%",N666*50%,IF(AA666="국비30%, 시도비35%, 시군구비35%",N666*35%)))))))</f>
        <v>13902525</v>
      </c>
      <c r="S666" s="258">
        <f>IF(AA666="국비100%",N666*0%,IF(AA666="시도비100%",N666*0%,IF(AA666="시군구비100%",N666*100%,IF(AA666="국비30%, 시도비70%",N666*0%,IF(AA666="국비50%, 시도비50%",N666*0%,IF(AA666="시도비50%, 시군구비50%",N666*50%,IF(AA666="국비30%, 시도비35%, 시군구비35%",N666*35%)))))))</f>
        <v>13902525</v>
      </c>
      <c r="T666" s="258">
        <f>IF(AA666="기타보조금",N666*100%,N666*0%)</f>
        <v>0</v>
      </c>
      <c r="U666" s="258">
        <f>SUM(Q666:T666)</f>
        <v>39721500</v>
      </c>
      <c r="V666" s="258">
        <f>IF(AA666="자부담",N666*100%,N666*0%)</f>
        <v>0</v>
      </c>
      <c r="W666" s="258">
        <f>IF(AA666="후원금",N666*100%,N666*0%)</f>
        <v>0</v>
      </c>
      <c r="X666" s="258">
        <f t="shared" si="264"/>
        <v>0</v>
      </c>
      <c r="Y666" s="261">
        <f t="shared" si="265"/>
        <v>39721500</v>
      </c>
      <c r="Z666" s="571" t="s">
        <v>177</v>
      </c>
      <c r="AA666" s="571" t="s">
        <v>57</v>
      </c>
      <c r="AB666" s="571" t="s">
        <v>508</v>
      </c>
      <c r="AC666" s="601" t="s">
        <v>671</v>
      </c>
    </row>
    <row r="667" spans="1:29" s="87" customFormat="1" ht="20.100000000000001" customHeight="1" x14ac:dyDescent="0.15">
      <c r="A667" s="599"/>
      <c r="B667" s="599"/>
      <c r="C667" s="599"/>
      <c r="D667" s="14"/>
      <c r="E667" s="14"/>
      <c r="F667" s="14"/>
      <c r="G667" s="567"/>
      <c r="H667" s="238">
        <v>8730</v>
      </c>
      <c r="I667" s="129" t="s">
        <v>2</v>
      </c>
      <c r="J667" s="242">
        <v>130</v>
      </c>
      <c r="K667" s="129" t="s">
        <v>2</v>
      </c>
      <c r="L667" s="241">
        <v>10</v>
      </c>
      <c r="M667" s="237" t="s">
        <v>3</v>
      </c>
      <c r="N667" s="382">
        <f t="shared" si="262"/>
        <v>11349000</v>
      </c>
      <c r="O667" s="139"/>
      <c r="P667" s="139">
        <f t="shared" si="263"/>
        <v>11349000</v>
      </c>
      <c r="Q667" s="139"/>
      <c r="R667" s="139"/>
      <c r="S667" s="139"/>
      <c r="T667" s="139"/>
      <c r="U667" s="139"/>
      <c r="V667" s="139"/>
      <c r="W667" s="139"/>
      <c r="X667" s="139">
        <f t="shared" si="264"/>
        <v>11349000</v>
      </c>
      <c r="Y667" s="101">
        <f t="shared" si="265"/>
        <v>11349000</v>
      </c>
      <c r="Z667" s="169" t="s">
        <v>525</v>
      </c>
      <c r="AA667" s="12" t="s">
        <v>25</v>
      </c>
      <c r="AB667" s="12" t="s">
        <v>508</v>
      </c>
      <c r="AC667" s="601" t="s">
        <v>659</v>
      </c>
    </row>
    <row r="668" spans="1:29" s="87" customFormat="1" ht="20.100000000000001" customHeight="1" x14ac:dyDescent="0.15">
      <c r="A668" s="599"/>
      <c r="B668" s="599"/>
      <c r="C668" s="599"/>
      <c r="D668" s="14"/>
      <c r="E668" s="14"/>
      <c r="F668" s="14"/>
      <c r="G668" s="567" t="s">
        <v>494</v>
      </c>
      <c r="H668" s="238">
        <v>8730</v>
      </c>
      <c r="I668" s="129" t="s">
        <v>2</v>
      </c>
      <c r="J668" s="242">
        <v>130</v>
      </c>
      <c r="K668" s="129" t="s">
        <v>2</v>
      </c>
      <c r="L668" s="241">
        <v>10</v>
      </c>
      <c r="M668" s="237" t="s">
        <v>3</v>
      </c>
      <c r="N668" s="382">
        <f t="shared" si="262"/>
        <v>11349000</v>
      </c>
      <c r="O668" s="603"/>
      <c r="P668" s="258">
        <f t="shared" si="263"/>
        <v>11349000</v>
      </c>
      <c r="Q668" s="258">
        <f>IF(AA668="국비100%",N668*100%,IF(AA668="시도비100%",N668*0%,IF(AA668="시군구비100%",N668*0%,IF(AA668="국비30%, 시도비70%",N668*30%,IF(AA668="국비50%, 시도비50%",N668*50%,IF(AA668="시도비50%, 시군구비50%",N668*0%,IF(AA668="국비30%, 시도비35%, 시군구비35%",N668*30%)))))))</f>
        <v>3404700</v>
      </c>
      <c r="R668" s="258">
        <f>IF(AA668="국비100%",N668*0%,IF(AA668="시도비100%",N668*100%,IF(AA668="시군구비100%",N668*0%,IF(AA668="국비30%, 시도비70%",N668*70%,IF(AA668="국비50%, 시도비50%",N668*50%,IF(AA668="시도비50%, 시군구비50%",N668*50%,IF(AA668="국비30%, 시도비35%, 시군구비35%",N668*35%)))))))</f>
        <v>3972149.9999999995</v>
      </c>
      <c r="S668" s="258">
        <f>IF(AA668="국비100%",N668*0%,IF(AA668="시도비100%",N668*0%,IF(AA668="시군구비100%",N668*100%,IF(AA668="국비30%, 시도비70%",N668*0%,IF(AA668="국비50%, 시도비50%",N668*0%,IF(AA668="시도비50%, 시군구비50%",N668*50%,IF(AA668="국비30%, 시도비35%, 시군구비35%",N668*35%)))))))</f>
        <v>3972149.9999999995</v>
      </c>
      <c r="T668" s="258">
        <f>IF(AA668="기타보조금",N668*100%,N668*0%)</f>
        <v>0</v>
      </c>
      <c r="U668" s="258">
        <f>SUM(Q668:T668)</f>
        <v>11349000</v>
      </c>
      <c r="V668" s="258">
        <f>IF(AA668="자부담",N668*100%,N668*0%)</f>
        <v>0</v>
      </c>
      <c r="W668" s="258">
        <f>IF(AA668="후원금",N668*100%,N668*0%)</f>
        <v>0</v>
      </c>
      <c r="X668" s="258">
        <f t="shared" si="264"/>
        <v>0</v>
      </c>
      <c r="Y668" s="261">
        <f t="shared" si="265"/>
        <v>11349000</v>
      </c>
      <c r="Z668" s="571" t="s">
        <v>177</v>
      </c>
      <c r="AA668" s="571" t="s">
        <v>57</v>
      </c>
      <c r="AB668" s="571" t="s">
        <v>508</v>
      </c>
      <c r="AC668" s="601" t="s">
        <v>671</v>
      </c>
    </row>
    <row r="669" spans="1:29" s="87" customFormat="1" ht="20.100000000000001" customHeight="1" x14ac:dyDescent="0.15">
      <c r="A669" s="599"/>
      <c r="B669" s="599"/>
      <c r="C669" s="599"/>
      <c r="D669" s="14"/>
      <c r="E669" s="14"/>
      <c r="F669" s="14"/>
      <c r="G669" s="567"/>
      <c r="H669" s="238">
        <v>8730</v>
      </c>
      <c r="I669" s="129" t="s">
        <v>2</v>
      </c>
      <c r="J669" s="242">
        <v>130</v>
      </c>
      <c r="K669" s="129" t="s">
        <v>2</v>
      </c>
      <c r="L669" s="241">
        <v>10</v>
      </c>
      <c r="M669" s="237" t="s">
        <v>3</v>
      </c>
      <c r="N669" s="382">
        <f t="shared" si="262"/>
        <v>11349000</v>
      </c>
      <c r="O669" s="139"/>
      <c r="P669" s="139">
        <f t="shared" si="263"/>
        <v>11349000</v>
      </c>
      <c r="Q669" s="139"/>
      <c r="R669" s="139"/>
      <c r="S669" s="139"/>
      <c r="T669" s="139"/>
      <c r="U669" s="139"/>
      <c r="V669" s="139"/>
      <c r="W669" s="139"/>
      <c r="X669" s="139">
        <f t="shared" si="264"/>
        <v>11349000</v>
      </c>
      <c r="Y669" s="101">
        <f t="shared" si="265"/>
        <v>11349000</v>
      </c>
      <c r="Z669" s="169" t="s">
        <v>525</v>
      </c>
      <c r="AA669" s="12" t="s">
        <v>25</v>
      </c>
      <c r="AB669" s="12" t="s">
        <v>508</v>
      </c>
      <c r="AC669" s="601" t="s">
        <v>659</v>
      </c>
    </row>
    <row r="670" spans="1:29" s="87" customFormat="1" ht="20.100000000000001" customHeight="1" x14ac:dyDescent="0.15">
      <c r="A670" s="599"/>
      <c r="B670" s="599"/>
      <c r="C670" s="599"/>
      <c r="D670" s="14"/>
      <c r="E670" s="14"/>
      <c r="F670" s="14"/>
      <c r="G670" s="567" t="s">
        <v>493</v>
      </c>
      <c r="H670" s="238">
        <v>8730</v>
      </c>
      <c r="I670" s="129" t="s">
        <v>2</v>
      </c>
      <c r="J670" s="242">
        <v>130</v>
      </c>
      <c r="K670" s="129" t="s">
        <v>2</v>
      </c>
      <c r="L670" s="241">
        <v>50</v>
      </c>
      <c r="M670" s="237" t="s">
        <v>3</v>
      </c>
      <c r="N670" s="382">
        <f t="shared" si="262"/>
        <v>56745000</v>
      </c>
      <c r="O670" s="603"/>
      <c r="P670" s="258">
        <f t="shared" si="263"/>
        <v>56745000</v>
      </c>
      <c r="Q670" s="258">
        <f>IF(AA670="국비100%",N670*100%,IF(AA670="시도비100%",N670*0%,IF(AA670="시군구비100%",N670*0%,IF(AA670="국비30%, 시도비70%",N670*30%,IF(AA670="국비50%, 시도비50%",N670*50%,IF(AA670="시도비50%, 시군구비50%",N670*0%,IF(AA670="국비30%, 시도비35%, 시군구비35%",N670*30%)))))))</f>
        <v>17023500</v>
      </c>
      <c r="R670" s="258">
        <f>IF(AA670="국비100%",N670*0%,IF(AA670="시도비100%",N670*100%,IF(AA670="시군구비100%",N670*0%,IF(AA670="국비30%, 시도비70%",N670*70%,IF(AA670="국비50%, 시도비50%",N670*50%,IF(AA670="시도비50%, 시군구비50%",N670*50%,IF(AA670="국비30%, 시도비35%, 시군구비35%",N670*35%)))))))</f>
        <v>19860750</v>
      </c>
      <c r="S670" s="258">
        <f>IF(AA670="국비100%",N670*0%,IF(AA670="시도비100%",N670*0%,IF(AA670="시군구비100%",N670*100%,IF(AA670="국비30%, 시도비70%",N670*0%,IF(AA670="국비50%, 시도비50%",N670*0%,IF(AA670="시도비50%, 시군구비50%",N670*50%,IF(AA670="국비30%, 시도비35%, 시군구비35%",N670*35%)))))))</f>
        <v>19860750</v>
      </c>
      <c r="T670" s="258">
        <f>IF(AA670="기타보조금",N670*100%,N670*0%)</f>
        <v>0</v>
      </c>
      <c r="U670" s="258">
        <f>SUM(Q670:T670)</f>
        <v>56745000</v>
      </c>
      <c r="V670" s="258">
        <f>IF(AA670="자부담",N670*100%,N670*0%)</f>
        <v>0</v>
      </c>
      <c r="W670" s="258">
        <f>IF(AA670="후원금",N670*100%,N670*0%)</f>
        <v>0</v>
      </c>
      <c r="X670" s="258">
        <f t="shared" si="264"/>
        <v>0</v>
      </c>
      <c r="Y670" s="261">
        <f t="shared" si="265"/>
        <v>56745000</v>
      </c>
      <c r="Z670" s="571" t="s">
        <v>177</v>
      </c>
      <c r="AA670" s="571" t="s">
        <v>57</v>
      </c>
      <c r="AB670" s="571" t="s">
        <v>508</v>
      </c>
      <c r="AC670" s="601" t="s">
        <v>671</v>
      </c>
    </row>
    <row r="671" spans="1:29" s="167" customFormat="1" ht="20.100000000000001" customHeight="1" x14ac:dyDescent="0.15">
      <c r="A671" s="599"/>
      <c r="B671" s="599"/>
      <c r="C671" s="599"/>
      <c r="D671" s="14"/>
      <c r="E671" s="14"/>
      <c r="F671" s="14"/>
      <c r="G671" s="567"/>
      <c r="H671" s="238">
        <v>8730</v>
      </c>
      <c r="I671" s="129" t="s">
        <v>2</v>
      </c>
      <c r="J671" s="242">
        <v>130</v>
      </c>
      <c r="K671" s="129" t="s">
        <v>2</v>
      </c>
      <c r="L671" s="241">
        <v>10</v>
      </c>
      <c r="M671" s="237" t="s">
        <v>3</v>
      </c>
      <c r="N671" s="382">
        <f t="shared" si="262"/>
        <v>11349000</v>
      </c>
      <c r="O671" s="139"/>
      <c r="P671" s="139">
        <f t="shared" si="263"/>
        <v>11349000</v>
      </c>
      <c r="Q671" s="139"/>
      <c r="R671" s="139"/>
      <c r="S671" s="139"/>
      <c r="T671" s="139"/>
      <c r="U671" s="139"/>
      <c r="V671" s="139"/>
      <c r="W671" s="139"/>
      <c r="X671" s="139">
        <f t="shared" si="264"/>
        <v>11349000</v>
      </c>
      <c r="Y671" s="101">
        <f t="shared" si="265"/>
        <v>11349000</v>
      </c>
      <c r="Z671" s="169" t="s">
        <v>525</v>
      </c>
      <c r="AA671" s="12" t="s">
        <v>25</v>
      </c>
      <c r="AB671" s="12" t="s">
        <v>508</v>
      </c>
      <c r="AC671" s="601" t="s">
        <v>659</v>
      </c>
    </row>
    <row r="672" spans="1:29" s="167" customFormat="1" ht="20.100000000000001" customHeight="1" x14ac:dyDescent="0.15">
      <c r="A672" s="599"/>
      <c r="B672" s="599"/>
      <c r="C672" s="599"/>
      <c r="D672" s="14"/>
      <c r="E672" s="14"/>
      <c r="F672" s="14"/>
      <c r="G672" s="567" t="s">
        <v>492</v>
      </c>
      <c r="H672" s="238">
        <v>10040</v>
      </c>
      <c r="I672" s="129" t="s">
        <v>2</v>
      </c>
      <c r="J672" s="242">
        <v>130</v>
      </c>
      <c r="K672" s="129" t="s">
        <v>2</v>
      </c>
      <c r="L672" s="308">
        <v>2</v>
      </c>
      <c r="M672" s="237" t="s">
        <v>3</v>
      </c>
      <c r="N672" s="382">
        <f t="shared" si="262"/>
        <v>2610400</v>
      </c>
      <c r="O672" s="603"/>
      <c r="P672" s="258">
        <f t="shared" si="263"/>
        <v>2610400</v>
      </c>
      <c r="Q672" s="258">
        <f>IF(AA672="국비100%",N672*100%,IF(AA672="시도비100%",N672*0%,IF(AA672="시군구비100%",N672*0%,IF(AA672="국비30%, 시도비70%",N672*30%,IF(AA672="국비50%, 시도비50%",N672*50%,IF(AA672="시도비50%, 시군구비50%",N672*0%,IF(AA672="국비30%, 시도비35%, 시군구비35%",N672*30%)))))))</f>
        <v>783120</v>
      </c>
      <c r="R672" s="258">
        <f>IF(AA672="국비100%",N672*0%,IF(AA672="시도비100%",N672*100%,IF(AA672="시군구비100%",N672*0%,IF(AA672="국비30%, 시도비70%",N672*70%,IF(AA672="국비50%, 시도비50%",N672*50%,IF(AA672="시도비50%, 시군구비50%",N672*50%,IF(AA672="국비30%, 시도비35%, 시군구비35%",N672*35%)))))))</f>
        <v>913640</v>
      </c>
      <c r="S672" s="258">
        <f>IF(AA672="국비100%",N672*0%,IF(AA672="시도비100%",N672*0%,IF(AA672="시군구비100%",N672*100%,IF(AA672="국비30%, 시도비70%",N672*0%,IF(AA672="국비50%, 시도비50%",N672*0%,IF(AA672="시도비50%, 시군구비50%",N672*50%,IF(AA672="국비30%, 시도비35%, 시군구비35%",N672*35%)))))))</f>
        <v>913640</v>
      </c>
      <c r="T672" s="258">
        <f>IF(AA672="기타보조금",N672*100%,N672*0%)</f>
        <v>0</v>
      </c>
      <c r="U672" s="258">
        <f>SUM(Q672:T672)</f>
        <v>2610400</v>
      </c>
      <c r="V672" s="258">
        <f>IF(AA672="자부담",N672*100%,N672*0%)</f>
        <v>0</v>
      </c>
      <c r="W672" s="258">
        <f>IF(AA672="후원금",N672*100%,N672*0%)</f>
        <v>0</v>
      </c>
      <c r="X672" s="258">
        <f t="shared" si="264"/>
        <v>0</v>
      </c>
      <c r="Y672" s="261">
        <f t="shared" si="265"/>
        <v>2610400</v>
      </c>
      <c r="Z672" s="571" t="s">
        <v>177</v>
      </c>
      <c r="AA672" s="571" t="s">
        <v>57</v>
      </c>
      <c r="AB672" s="571" t="s">
        <v>508</v>
      </c>
      <c r="AC672" s="601" t="s">
        <v>671</v>
      </c>
    </row>
    <row r="673" spans="1:29" s="167" customFormat="1" ht="20.100000000000001" customHeight="1" x14ac:dyDescent="0.15">
      <c r="A673" s="769"/>
      <c r="B673" s="769"/>
      <c r="C673" s="769"/>
      <c r="D673" s="15"/>
      <c r="E673" s="15"/>
      <c r="F673" s="15"/>
      <c r="G673" s="568"/>
      <c r="H673" s="770">
        <v>10040</v>
      </c>
      <c r="I673" s="73" t="s">
        <v>2</v>
      </c>
      <c r="J673" s="771">
        <v>200</v>
      </c>
      <c r="K673" s="73"/>
      <c r="L673" s="772"/>
      <c r="M673" s="65" t="s">
        <v>3</v>
      </c>
      <c r="N673" s="614">
        <f>SUM(H673*J673)</f>
        <v>2008000</v>
      </c>
      <c r="O673" s="148"/>
      <c r="P673" s="148">
        <f t="shared" si="263"/>
        <v>2008000</v>
      </c>
      <c r="Q673" s="148"/>
      <c r="R673" s="148"/>
      <c r="S673" s="148"/>
      <c r="T673" s="148"/>
      <c r="U673" s="148"/>
      <c r="V673" s="148"/>
      <c r="W673" s="148"/>
      <c r="X673" s="148">
        <f t="shared" si="264"/>
        <v>2008000</v>
      </c>
      <c r="Y673" s="95">
        <f t="shared" si="265"/>
        <v>2008000</v>
      </c>
      <c r="Z673" s="173" t="s">
        <v>525</v>
      </c>
      <c r="AA673" s="19" t="s">
        <v>25</v>
      </c>
      <c r="AB673" s="19" t="s">
        <v>508</v>
      </c>
      <c r="AC673" s="601" t="s">
        <v>659</v>
      </c>
    </row>
    <row r="674" spans="1:29" s="167" customFormat="1" ht="20.100000000000001" customHeight="1" x14ac:dyDescent="0.15">
      <c r="A674" s="773"/>
      <c r="B674" s="773"/>
      <c r="C674" s="773"/>
      <c r="D674" s="17"/>
      <c r="E674" s="17"/>
      <c r="F674" s="17"/>
      <c r="G674" s="256" t="s">
        <v>519</v>
      </c>
      <c r="H674" s="251">
        <v>14330</v>
      </c>
      <c r="I674" s="96" t="s">
        <v>2</v>
      </c>
      <c r="J674" s="774">
        <v>10</v>
      </c>
      <c r="K674" s="96" t="s">
        <v>2</v>
      </c>
      <c r="L674" s="775">
        <v>20</v>
      </c>
      <c r="M674" s="252" t="s">
        <v>3</v>
      </c>
      <c r="N674" s="618">
        <f>SUM(H674*J674*L674)</f>
        <v>2866000</v>
      </c>
      <c r="O674" s="154"/>
      <c r="P674" s="154">
        <f t="shared" si="263"/>
        <v>2866000</v>
      </c>
      <c r="Q674" s="154"/>
      <c r="R674" s="154"/>
      <c r="S674" s="154"/>
      <c r="T674" s="154"/>
      <c r="U674" s="154"/>
      <c r="V674" s="154"/>
      <c r="W674" s="154"/>
      <c r="X674" s="154">
        <f t="shared" si="264"/>
        <v>2866000</v>
      </c>
      <c r="Y674" s="131">
        <f t="shared" si="265"/>
        <v>2866000</v>
      </c>
      <c r="Z674" s="172" t="s">
        <v>526</v>
      </c>
      <c r="AA674" s="10" t="s">
        <v>25</v>
      </c>
      <c r="AB674" s="10" t="s">
        <v>508</v>
      </c>
      <c r="AC674" s="601" t="s">
        <v>659</v>
      </c>
    </row>
    <row r="675" spans="1:29" s="167" customFormat="1" ht="20.100000000000001" customHeight="1" x14ac:dyDescent="0.15">
      <c r="A675" s="599"/>
      <c r="B675" s="599"/>
      <c r="C675" s="599"/>
      <c r="D675" s="14"/>
      <c r="E675" s="14"/>
      <c r="F675" s="14"/>
      <c r="G675" s="260" t="s">
        <v>518</v>
      </c>
      <c r="H675" s="238">
        <v>3000</v>
      </c>
      <c r="I675" s="129" t="s">
        <v>2</v>
      </c>
      <c r="J675" s="242">
        <v>10</v>
      </c>
      <c r="K675" s="129" t="s">
        <v>2</v>
      </c>
      <c r="L675" s="455">
        <v>20</v>
      </c>
      <c r="M675" s="237" t="s">
        <v>3</v>
      </c>
      <c r="N675" s="382">
        <f>SUM(H675*J675*L675)</f>
        <v>600000</v>
      </c>
      <c r="O675" s="139"/>
      <c r="P675" s="139">
        <f t="shared" si="263"/>
        <v>600000</v>
      </c>
      <c r="Q675" s="139"/>
      <c r="R675" s="139"/>
      <c r="S675" s="139"/>
      <c r="T675" s="139"/>
      <c r="U675" s="139"/>
      <c r="V675" s="139"/>
      <c r="W675" s="139"/>
      <c r="X675" s="139">
        <f t="shared" si="264"/>
        <v>600000</v>
      </c>
      <c r="Y675" s="101">
        <f t="shared" si="265"/>
        <v>600000</v>
      </c>
      <c r="Z675" s="169" t="s">
        <v>526</v>
      </c>
      <c r="AA675" s="12" t="s">
        <v>25</v>
      </c>
      <c r="AB675" s="12" t="s">
        <v>508</v>
      </c>
      <c r="AC675" s="601" t="s">
        <v>659</v>
      </c>
    </row>
    <row r="676" spans="1:29" s="167" customFormat="1" ht="20.100000000000001" customHeight="1" x14ac:dyDescent="0.15">
      <c r="A676" s="599"/>
      <c r="B676" s="599"/>
      <c r="C676" s="599"/>
      <c r="D676" s="14"/>
      <c r="E676" s="14"/>
      <c r="F676" s="14"/>
      <c r="G676" s="567" t="s">
        <v>520</v>
      </c>
      <c r="H676" s="238">
        <v>12000</v>
      </c>
      <c r="I676" s="129" t="s">
        <v>2</v>
      </c>
      <c r="J676" s="242">
        <v>70</v>
      </c>
      <c r="K676" s="129" t="s">
        <v>2</v>
      </c>
      <c r="L676" s="241">
        <v>1</v>
      </c>
      <c r="M676" s="237" t="s">
        <v>3</v>
      </c>
      <c r="N676" s="382">
        <f>SUM(H676*J676*L676)</f>
        <v>840000</v>
      </c>
      <c r="O676" s="139"/>
      <c r="P676" s="139">
        <f t="shared" si="263"/>
        <v>840000</v>
      </c>
      <c r="Q676" s="139"/>
      <c r="R676" s="139"/>
      <c r="S676" s="139"/>
      <c r="T676" s="139"/>
      <c r="U676" s="139"/>
      <c r="V676" s="139"/>
      <c r="W676" s="139"/>
      <c r="X676" s="139">
        <f t="shared" si="264"/>
        <v>840000</v>
      </c>
      <c r="Y676" s="101">
        <f t="shared" si="265"/>
        <v>840000</v>
      </c>
      <c r="Z676" s="169" t="s">
        <v>525</v>
      </c>
      <c r="AA676" s="12" t="s">
        <v>25</v>
      </c>
      <c r="AB676" s="12" t="s">
        <v>508</v>
      </c>
      <c r="AC676" s="601" t="s">
        <v>659</v>
      </c>
    </row>
    <row r="677" spans="1:29" s="167" customFormat="1" ht="20.100000000000001" customHeight="1" x14ac:dyDescent="0.15">
      <c r="A677" s="599"/>
      <c r="B677" s="599"/>
      <c r="C677" s="599"/>
      <c r="D677" s="14"/>
      <c r="E677" s="14"/>
      <c r="F677" s="14"/>
      <c r="G677" s="567" t="s">
        <v>491</v>
      </c>
      <c r="H677" s="238">
        <v>8730</v>
      </c>
      <c r="I677" s="129" t="s">
        <v>2</v>
      </c>
      <c r="J677" s="242">
        <v>130</v>
      </c>
      <c r="K677" s="129" t="s">
        <v>2</v>
      </c>
      <c r="L677" s="241">
        <v>1</v>
      </c>
      <c r="M677" s="237" t="s">
        <v>3</v>
      </c>
      <c r="N677" s="382">
        <f>SUM(H677*J677*L677)</f>
        <v>1134900</v>
      </c>
      <c r="O677" s="139"/>
      <c r="P677" s="139">
        <f t="shared" si="263"/>
        <v>1134900</v>
      </c>
      <c r="Q677" s="139"/>
      <c r="R677" s="139"/>
      <c r="S677" s="139"/>
      <c r="T677" s="139"/>
      <c r="U677" s="139"/>
      <c r="V677" s="139"/>
      <c r="W677" s="139"/>
      <c r="X677" s="139">
        <f t="shared" si="264"/>
        <v>1134900</v>
      </c>
      <c r="Y677" s="101">
        <f t="shared" si="265"/>
        <v>1134900</v>
      </c>
      <c r="Z677" s="169" t="s">
        <v>525</v>
      </c>
      <c r="AA677" s="12" t="s">
        <v>25</v>
      </c>
      <c r="AB677" s="12" t="s">
        <v>508</v>
      </c>
      <c r="AC677" s="601" t="s">
        <v>659</v>
      </c>
    </row>
    <row r="678" spans="1:29" s="167" customFormat="1" ht="20.100000000000001" customHeight="1" x14ac:dyDescent="0.15">
      <c r="A678" s="599"/>
      <c r="B678" s="599"/>
      <c r="C678" s="599"/>
      <c r="D678" s="14"/>
      <c r="E678" s="14"/>
      <c r="F678" s="14"/>
      <c r="G678" s="567" t="s">
        <v>490</v>
      </c>
      <c r="H678" s="237"/>
      <c r="I678" s="129"/>
      <c r="J678" s="239"/>
      <c r="K678" s="240"/>
      <c r="L678" s="239"/>
      <c r="M678" s="237"/>
      <c r="N678" s="382"/>
      <c r="O678" s="602"/>
      <c r="P678" s="258">
        <f t="shared" si="263"/>
        <v>0</v>
      </c>
      <c r="Q678" s="258">
        <f t="shared" ref="Q678:Q706" si="266">IF(AA678="국비100%",N678*100%,IF(AA678="시도비100%",N678*0%,IF(AA678="시군구비100%",N678*0%,IF(AA678="국비30%, 시도비70%",N678*30%,IF(AA678="국비50%, 시도비50%",N678*50%,IF(AA678="시도비50%, 시군구비50%",N678*0%,IF(AA678="국비30%, 시도비35%, 시군구비35%",N678*30%)))))))</f>
        <v>0</v>
      </c>
      <c r="R678" s="258">
        <f t="shared" ref="R678:R706" si="267">IF(AA678="국비100%",N678*0%,IF(AA678="시도비100%",N678*100%,IF(AA678="시군구비100%",N678*0%,IF(AA678="국비30%, 시도비70%",N678*70%,IF(AA678="국비50%, 시도비50%",N678*50%,IF(AA678="시도비50%, 시군구비50%",N678*50%,IF(AA678="국비30%, 시도비35%, 시군구비35%",N678*35%)))))))</f>
        <v>0</v>
      </c>
      <c r="S678" s="258">
        <f t="shared" ref="S678:S706" si="268">IF(AA678="국비100%",N678*0%,IF(AA678="시도비100%",N678*0%,IF(AA678="시군구비100%",N678*100%,IF(AA678="국비30%, 시도비70%",N678*0%,IF(AA678="국비50%, 시도비50%",N678*0%,IF(AA678="시도비50%, 시군구비50%",N678*50%,IF(AA678="국비30%, 시도비35%, 시군구비35%",N678*35%)))))))</f>
        <v>0</v>
      </c>
      <c r="T678" s="258">
        <f t="shared" ref="T678:T706" si="269">IF(AA678="기타보조금",N678*100%,N678*0%)</f>
        <v>0</v>
      </c>
      <c r="U678" s="258">
        <f t="shared" ref="U678:U706" si="270">SUM(Q678:T678)</f>
        <v>0</v>
      </c>
      <c r="V678" s="258">
        <f t="shared" ref="V678:V706" si="271">IF(AA678="자부담",N678*100%,N678*0%)</f>
        <v>0</v>
      </c>
      <c r="W678" s="258">
        <f t="shared" ref="W678:W706" si="272">IF(AA678="후원금",N678*100%,N678*0%)</f>
        <v>0</v>
      </c>
      <c r="X678" s="258">
        <f t="shared" si="264"/>
        <v>0</v>
      </c>
      <c r="Y678" s="261">
        <f t="shared" si="265"/>
        <v>0</v>
      </c>
      <c r="Z678" s="571" t="s">
        <v>177</v>
      </c>
      <c r="AA678" s="571" t="s">
        <v>57</v>
      </c>
      <c r="AB678" s="571" t="s">
        <v>508</v>
      </c>
      <c r="AC678" s="601" t="s">
        <v>671</v>
      </c>
    </row>
    <row r="679" spans="1:29" s="167" customFormat="1" ht="20.100000000000001" customHeight="1" x14ac:dyDescent="0.15">
      <c r="A679" s="599"/>
      <c r="B679" s="599"/>
      <c r="C679" s="599"/>
      <c r="D679" s="14"/>
      <c r="E679" s="14"/>
      <c r="F679" s="14"/>
      <c r="G679" s="567" t="s">
        <v>489</v>
      </c>
      <c r="H679" s="238">
        <v>400000</v>
      </c>
      <c r="I679" s="129" t="s">
        <v>2</v>
      </c>
      <c r="J679" s="242">
        <v>80</v>
      </c>
      <c r="K679" s="129" t="s">
        <v>2</v>
      </c>
      <c r="L679" s="455">
        <v>2</v>
      </c>
      <c r="M679" s="237" t="s">
        <v>3</v>
      </c>
      <c r="N679" s="382">
        <f t="shared" ref="N679:N684" si="273">SUM(H679*J679*L679)</f>
        <v>64000000</v>
      </c>
      <c r="O679" s="602"/>
      <c r="P679" s="258">
        <f t="shared" si="263"/>
        <v>64000000</v>
      </c>
      <c r="Q679" s="258">
        <f t="shared" si="266"/>
        <v>19200000</v>
      </c>
      <c r="R679" s="258">
        <f t="shared" si="267"/>
        <v>22400000</v>
      </c>
      <c r="S679" s="258">
        <f t="shared" si="268"/>
        <v>22400000</v>
      </c>
      <c r="T679" s="258">
        <f t="shared" si="269"/>
        <v>0</v>
      </c>
      <c r="U679" s="258">
        <f t="shared" si="270"/>
        <v>64000000</v>
      </c>
      <c r="V679" s="258">
        <f t="shared" si="271"/>
        <v>0</v>
      </c>
      <c r="W679" s="258">
        <f t="shared" si="272"/>
        <v>0</v>
      </c>
      <c r="X679" s="258">
        <f t="shared" si="264"/>
        <v>0</v>
      </c>
      <c r="Y679" s="261">
        <f t="shared" si="265"/>
        <v>64000000</v>
      </c>
      <c r="Z679" s="571" t="s">
        <v>177</v>
      </c>
      <c r="AA679" s="571" t="s">
        <v>57</v>
      </c>
      <c r="AB679" s="571" t="s">
        <v>508</v>
      </c>
      <c r="AC679" s="601" t="s">
        <v>671</v>
      </c>
    </row>
    <row r="680" spans="1:29" s="167" customFormat="1" ht="20.100000000000001" customHeight="1" x14ac:dyDescent="0.15">
      <c r="A680" s="599"/>
      <c r="B680" s="599"/>
      <c r="C680" s="599"/>
      <c r="D680" s="14"/>
      <c r="E680" s="14"/>
      <c r="F680" s="14"/>
      <c r="G680" s="567" t="s">
        <v>488</v>
      </c>
      <c r="H680" s="238">
        <v>300000</v>
      </c>
      <c r="I680" s="129" t="s">
        <v>2</v>
      </c>
      <c r="J680" s="242">
        <v>25</v>
      </c>
      <c r="K680" s="129" t="s">
        <v>2</v>
      </c>
      <c r="L680" s="455">
        <v>2</v>
      </c>
      <c r="M680" s="237" t="s">
        <v>3</v>
      </c>
      <c r="N680" s="382">
        <f t="shared" si="273"/>
        <v>15000000</v>
      </c>
      <c r="O680" s="602"/>
      <c r="P680" s="258">
        <f t="shared" si="263"/>
        <v>15000000</v>
      </c>
      <c r="Q680" s="258">
        <f t="shared" si="266"/>
        <v>4500000</v>
      </c>
      <c r="R680" s="258">
        <f t="shared" si="267"/>
        <v>5250000</v>
      </c>
      <c r="S680" s="258">
        <f t="shared" si="268"/>
        <v>5250000</v>
      </c>
      <c r="T680" s="258">
        <f t="shared" si="269"/>
        <v>0</v>
      </c>
      <c r="U680" s="258">
        <f t="shared" si="270"/>
        <v>15000000</v>
      </c>
      <c r="V680" s="258">
        <f t="shared" si="271"/>
        <v>0</v>
      </c>
      <c r="W680" s="258">
        <f t="shared" si="272"/>
        <v>0</v>
      </c>
      <c r="X680" s="258">
        <f t="shared" si="264"/>
        <v>0</v>
      </c>
      <c r="Y680" s="261">
        <f t="shared" si="265"/>
        <v>15000000</v>
      </c>
      <c r="Z680" s="571" t="s">
        <v>177</v>
      </c>
      <c r="AA680" s="571" t="s">
        <v>57</v>
      </c>
      <c r="AB680" s="571" t="s">
        <v>508</v>
      </c>
      <c r="AC680" s="601" t="s">
        <v>671</v>
      </c>
    </row>
    <row r="681" spans="1:29" s="167" customFormat="1" ht="20.100000000000001" customHeight="1" x14ac:dyDescent="0.15">
      <c r="A681" s="599"/>
      <c r="B681" s="599"/>
      <c r="C681" s="599"/>
      <c r="D681" s="14"/>
      <c r="E681" s="14"/>
      <c r="F681" s="14"/>
      <c r="G681" s="567" t="s">
        <v>487</v>
      </c>
      <c r="H681" s="238">
        <v>200000</v>
      </c>
      <c r="I681" s="129" t="s">
        <v>2</v>
      </c>
      <c r="J681" s="242">
        <v>25</v>
      </c>
      <c r="K681" s="129" t="s">
        <v>2</v>
      </c>
      <c r="L681" s="455">
        <v>2</v>
      </c>
      <c r="M681" s="237" t="s">
        <v>3</v>
      </c>
      <c r="N681" s="382">
        <f t="shared" si="273"/>
        <v>10000000</v>
      </c>
      <c r="O681" s="603"/>
      <c r="P681" s="258">
        <f t="shared" si="263"/>
        <v>10000000</v>
      </c>
      <c r="Q681" s="258">
        <f t="shared" si="266"/>
        <v>3000000</v>
      </c>
      <c r="R681" s="258">
        <f t="shared" si="267"/>
        <v>3500000</v>
      </c>
      <c r="S681" s="258">
        <f t="shared" si="268"/>
        <v>3500000</v>
      </c>
      <c r="T681" s="258">
        <f t="shared" si="269"/>
        <v>0</v>
      </c>
      <c r="U681" s="258">
        <f t="shared" si="270"/>
        <v>10000000</v>
      </c>
      <c r="V681" s="258">
        <f t="shared" si="271"/>
        <v>0</v>
      </c>
      <c r="W681" s="258">
        <f t="shared" si="272"/>
        <v>0</v>
      </c>
      <c r="X681" s="258">
        <f t="shared" si="264"/>
        <v>0</v>
      </c>
      <c r="Y681" s="261">
        <f t="shared" si="265"/>
        <v>10000000</v>
      </c>
      <c r="Z681" s="571" t="s">
        <v>177</v>
      </c>
      <c r="AA681" s="571" t="s">
        <v>57</v>
      </c>
      <c r="AB681" s="571" t="s">
        <v>508</v>
      </c>
      <c r="AC681" s="601" t="s">
        <v>671</v>
      </c>
    </row>
    <row r="682" spans="1:29" s="167" customFormat="1" ht="20.100000000000001" customHeight="1" x14ac:dyDescent="0.15">
      <c r="A682" s="599"/>
      <c r="B682" s="599"/>
      <c r="C682" s="599"/>
      <c r="D682" s="14"/>
      <c r="E682" s="14"/>
      <c r="F682" s="14"/>
      <c r="G682" s="567" t="s">
        <v>515</v>
      </c>
      <c r="H682" s="117">
        <v>500</v>
      </c>
      <c r="I682" s="67" t="s">
        <v>7</v>
      </c>
      <c r="J682" s="124">
        <v>130</v>
      </c>
      <c r="K682" s="67" t="s">
        <v>7</v>
      </c>
      <c r="L682" s="125">
        <v>1100</v>
      </c>
      <c r="M682" s="44" t="s">
        <v>4</v>
      </c>
      <c r="N682" s="155">
        <f t="shared" si="273"/>
        <v>71500000</v>
      </c>
      <c r="O682" s="139"/>
      <c r="P682" s="139">
        <f t="shared" si="263"/>
        <v>71500000</v>
      </c>
      <c r="Q682" s="139">
        <f t="shared" si="266"/>
        <v>0</v>
      </c>
      <c r="R682" s="139">
        <f t="shared" si="267"/>
        <v>71500000</v>
      </c>
      <c r="S682" s="139">
        <f t="shared" si="268"/>
        <v>0</v>
      </c>
      <c r="T682" s="139">
        <f t="shared" si="269"/>
        <v>0</v>
      </c>
      <c r="U682" s="139">
        <f t="shared" si="270"/>
        <v>71500000</v>
      </c>
      <c r="V682" s="139">
        <f t="shared" si="271"/>
        <v>0</v>
      </c>
      <c r="W682" s="139">
        <f t="shared" si="272"/>
        <v>0</v>
      </c>
      <c r="X682" s="139">
        <f t="shared" si="264"/>
        <v>0</v>
      </c>
      <c r="Y682" s="101">
        <f t="shared" si="265"/>
        <v>71500000</v>
      </c>
      <c r="Z682" s="12" t="s">
        <v>652</v>
      </c>
      <c r="AA682" s="12" t="s">
        <v>46</v>
      </c>
      <c r="AB682" s="12" t="s">
        <v>508</v>
      </c>
      <c r="AC682" s="604" t="s">
        <v>675</v>
      </c>
    </row>
    <row r="683" spans="1:29" s="167" customFormat="1" ht="20.100000000000001" customHeight="1" x14ac:dyDescent="0.15">
      <c r="A683" s="599"/>
      <c r="B683" s="599"/>
      <c r="C683" s="599"/>
      <c r="D683" s="14"/>
      <c r="E683" s="14"/>
      <c r="F683" s="14"/>
      <c r="G683" s="567"/>
      <c r="H683" s="117">
        <v>500</v>
      </c>
      <c r="I683" s="67" t="s">
        <v>7</v>
      </c>
      <c r="J683" s="124">
        <v>1</v>
      </c>
      <c r="K683" s="67" t="s">
        <v>7</v>
      </c>
      <c r="L683" s="125">
        <v>1000</v>
      </c>
      <c r="M683" s="44" t="s">
        <v>4</v>
      </c>
      <c r="N683" s="155">
        <f t="shared" si="273"/>
        <v>500000</v>
      </c>
      <c r="O683" s="139"/>
      <c r="P683" s="139">
        <f t="shared" si="263"/>
        <v>500000</v>
      </c>
      <c r="Q683" s="139">
        <f t="shared" si="266"/>
        <v>0</v>
      </c>
      <c r="R683" s="139">
        <f t="shared" si="267"/>
        <v>500000</v>
      </c>
      <c r="S683" s="139">
        <f t="shared" si="268"/>
        <v>0</v>
      </c>
      <c r="T683" s="139">
        <f t="shared" si="269"/>
        <v>0</v>
      </c>
      <c r="U683" s="139">
        <f t="shared" si="270"/>
        <v>500000</v>
      </c>
      <c r="V683" s="139">
        <f t="shared" si="271"/>
        <v>0</v>
      </c>
      <c r="W683" s="139">
        <f t="shared" si="272"/>
        <v>0</v>
      </c>
      <c r="X683" s="139">
        <f t="shared" si="264"/>
        <v>0</v>
      </c>
      <c r="Y683" s="101">
        <f t="shared" si="265"/>
        <v>500000</v>
      </c>
      <c r="Z683" s="12" t="s">
        <v>652</v>
      </c>
      <c r="AA683" s="12" t="s">
        <v>46</v>
      </c>
      <c r="AB683" s="12" t="s">
        <v>508</v>
      </c>
      <c r="AC683" s="604" t="s">
        <v>675</v>
      </c>
    </row>
    <row r="684" spans="1:29" s="167" customFormat="1" ht="20.100000000000001" customHeight="1" x14ac:dyDescent="0.15">
      <c r="A684" s="599"/>
      <c r="B684" s="599"/>
      <c r="C684" s="599"/>
      <c r="D684" s="14"/>
      <c r="E684" s="14"/>
      <c r="F684" s="14"/>
      <c r="G684" s="567" t="s">
        <v>506</v>
      </c>
      <c r="H684" s="117">
        <v>1000</v>
      </c>
      <c r="I684" s="67" t="s">
        <v>7</v>
      </c>
      <c r="J684" s="124">
        <v>26</v>
      </c>
      <c r="K684" s="67" t="s">
        <v>7</v>
      </c>
      <c r="L684" s="125">
        <v>2000</v>
      </c>
      <c r="M684" s="44" t="s">
        <v>4</v>
      </c>
      <c r="N684" s="155">
        <f t="shared" si="273"/>
        <v>52000000</v>
      </c>
      <c r="O684" s="139"/>
      <c r="P684" s="139">
        <f t="shared" ref="P684:P706" si="274">N684-O684</f>
        <v>52000000</v>
      </c>
      <c r="Q684" s="139">
        <f t="shared" si="266"/>
        <v>0</v>
      </c>
      <c r="R684" s="139">
        <f t="shared" si="267"/>
        <v>52000000</v>
      </c>
      <c r="S684" s="139">
        <f t="shared" si="268"/>
        <v>0</v>
      </c>
      <c r="T684" s="139">
        <f t="shared" si="269"/>
        <v>0</v>
      </c>
      <c r="U684" s="139">
        <f t="shared" si="270"/>
        <v>52000000</v>
      </c>
      <c r="V684" s="139">
        <f t="shared" si="271"/>
        <v>0</v>
      </c>
      <c r="W684" s="139">
        <f t="shared" si="272"/>
        <v>0</v>
      </c>
      <c r="X684" s="139">
        <f t="shared" ref="X684:X706" si="275">IF(AA684="수익사업",N684*100%,N684*0%)</f>
        <v>0</v>
      </c>
      <c r="Y684" s="101">
        <f t="shared" ref="Y684:Y706" si="276">SUM(U684:X684)</f>
        <v>52000000</v>
      </c>
      <c r="Z684" s="12" t="s">
        <v>509</v>
      </c>
      <c r="AA684" s="12" t="s">
        <v>46</v>
      </c>
      <c r="AB684" s="12" t="s">
        <v>508</v>
      </c>
      <c r="AC684" s="604" t="s">
        <v>677</v>
      </c>
    </row>
    <row r="685" spans="1:29" s="167" customFormat="1" ht="20.100000000000001" customHeight="1" x14ac:dyDescent="0.15">
      <c r="A685" s="599"/>
      <c r="B685" s="599"/>
      <c r="C685" s="599"/>
      <c r="D685" s="14"/>
      <c r="E685" s="14"/>
      <c r="F685" s="14"/>
      <c r="G685" s="567" t="s">
        <v>505</v>
      </c>
      <c r="H685" s="117">
        <v>895500</v>
      </c>
      <c r="I685" s="67" t="s">
        <v>7</v>
      </c>
      <c r="J685" s="122">
        <v>12</v>
      </c>
      <c r="K685" s="67"/>
      <c r="L685" s="125"/>
      <c r="M685" s="44" t="s">
        <v>4</v>
      </c>
      <c r="N685" s="157">
        <f>ROUNDDOWN(H685*J685, -2)</f>
        <v>10746000</v>
      </c>
      <c r="O685" s="139"/>
      <c r="P685" s="139">
        <f t="shared" si="274"/>
        <v>10746000</v>
      </c>
      <c r="Q685" s="139">
        <f t="shared" si="266"/>
        <v>0</v>
      </c>
      <c r="R685" s="139">
        <f t="shared" si="267"/>
        <v>10746000</v>
      </c>
      <c r="S685" s="139">
        <f t="shared" si="268"/>
        <v>0</v>
      </c>
      <c r="T685" s="139">
        <f t="shared" si="269"/>
        <v>0</v>
      </c>
      <c r="U685" s="139">
        <f t="shared" si="270"/>
        <v>10746000</v>
      </c>
      <c r="V685" s="139">
        <f t="shared" si="271"/>
        <v>0</v>
      </c>
      <c r="W685" s="139">
        <f t="shared" si="272"/>
        <v>0</v>
      </c>
      <c r="X685" s="139">
        <f t="shared" si="275"/>
        <v>0</v>
      </c>
      <c r="Y685" s="101">
        <f t="shared" si="276"/>
        <v>10746000</v>
      </c>
      <c r="Z685" s="12" t="s">
        <v>509</v>
      </c>
      <c r="AA685" s="12" t="s">
        <v>46</v>
      </c>
      <c r="AB685" s="12" t="s">
        <v>508</v>
      </c>
      <c r="AC685" s="604" t="s">
        <v>677</v>
      </c>
    </row>
    <row r="686" spans="1:29" s="167" customFormat="1" ht="20.100000000000001" customHeight="1" x14ac:dyDescent="0.15">
      <c r="A686" s="599"/>
      <c r="B686" s="599"/>
      <c r="C686" s="599"/>
      <c r="D686" s="14"/>
      <c r="E686" s="14"/>
      <c r="F686" s="14"/>
      <c r="G686" s="567" t="s">
        <v>649</v>
      </c>
      <c r="H686" s="117">
        <v>50000</v>
      </c>
      <c r="I686" s="67" t="s">
        <v>7</v>
      </c>
      <c r="J686" s="124">
        <v>15</v>
      </c>
      <c r="K686" s="67"/>
      <c r="L686" s="125"/>
      <c r="M686" s="44" t="s">
        <v>4</v>
      </c>
      <c r="N686" s="155">
        <f>SUM(H686*J686)</f>
        <v>750000</v>
      </c>
      <c r="O686" s="139"/>
      <c r="P686" s="139">
        <f t="shared" si="274"/>
        <v>750000</v>
      </c>
      <c r="Q686" s="139">
        <f t="shared" si="266"/>
        <v>0</v>
      </c>
      <c r="R686" s="139">
        <f t="shared" si="267"/>
        <v>750000</v>
      </c>
      <c r="S686" s="139">
        <f t="shared" si="268"/>
        <v>0</v>
      </c>
      <c r="T686" s="139">
        <f t="shared" si="269"/>
        <v>0</v>
      </c>
      <c r="U686" s="139">
        <f t="shared" si="270"/>
        <v>750000</v>
      </c>
      <c r="V686" s="139">
        <f t="shared" si="271"/>
        <v>0</v>
      </c>
      <c r="W686" s="139">
        <f t="shared" si="272"/>
        <v>0</v>
      </c>
      <c r="X686" s="139">
        <f t="shared" si="275"/>
        <v>0</v>
      </c>
      <c r="Y686" s="101">
        <f t="shared" si="276"/>
        <v>750000</v>
      </c>
      <c r="Z686" s="12" t="s">
        <v>509</v>
      </c>
      <c r="AA686" s="12" t="s">
        <v>46</v>
      </c>
      <c r="AB686" s="12" t="s">
        <v>508</v>
      </c>
      <c r="AC686" s="604" t="s">
        <v>677</v>
      </c>
    </row>
    <row r="687" spans="1:29" s="167" customFormat="1" ht="20.100000000000001" customHeight="1" x14ac:dyDescent="0.15">
      <c r="A687" s="599"/>
      <c r="B687" s="599"/>
      <c r="C687" s="599"/>
      <c r="D687" s="14"/>
      <c r="E687" s="14"/>
      <c r="F687" s="14"/>
      <c r="G687" s="567" t="s">
        <v>486</v>
      </c>
      <c r="H687" s="266">
        <v>2462872400</v>
      </c>
      <c r="I687" s="129" t="s">
        <v>2</v>
      </c>
      <c r="J687" s="309">
        <v>8.3333333333333301E-2</v>
      </c>
      <c r="K687" s="240"/>
      <c r="L687" s="239"/>
      <c r="M687" s="237" t="s">
        <v>3</v>
      </c>
      <c r="N687" s="382">
        <f>ROUNDUP(H687*J687,-1)</f>
        <v>205239370</v>
      </c>
      <c r="O687" s="602"/>
      <c r="P687" s="258">
        <f t="shared" si="274"/>
        <v>205239370</v>
      </c>
      <c r="Q687" s="258">
        <f t="shared" si="266"/>
        <v>61571811</v>
      </c>
      <c r="R687" s="258">
        <f t="shared" si="267"/>
        <v>71833779.5</v>
      </c>
      <c r="S687" s="258">
        <f t="shared" si="268"/>
        <v>71833779.5</v>
      </c>
      <c r="T687" s="258">
        <f t="shared" si="269"/>
        <v>0</v>
      </c>
      <c r="U687" s="258">
        <f t="shared" si="270"/>
        <v>205239370</v>
      </c>
      <c r="V687" s="258">
        <f t="shared" si="271"/>
        <v>0</v>
      </c>
      <c r="W687" s="258">
        <f t="shared" si="272"/>
        <v>0</v>
      </c>
      <c r="X687" s="258">
        <f t="shared" si="275"/>
        <v>0</v>
      </c>
      <c r="Y687" s="261">
        <f t="shared" si="276"/>
        <v>205239370</v>
      </c>
      <c r="Z687" s="571" t="s">
        <v>177</v>
      </c>
      <c r="AA687" s="571" t="s">
        <v>57</v>
      </c>
      <c r="AB687" s="571" t="s">
        <v>508</v>
      </c>
      <c r="AC687" s="601" t="s">
        <v>671</v>
      </c>
    </row>
    <row r="688" spans="1:29" s="167" customFormat="1" ht="20.100000000000001" customHeight="1" x14ac:dyDescent="0.15">
      <c r="A688" s="599"/>
      <c r="B688" s="599"/>
      <c r="C688" s="599"/>
      <c r="D688" s="14"/>
      <c r="E688" s="14"/>
      <c r="F688" s="14"/>
      <c r="G688" s="567" t="s">
        <v>485</v>
      </c>
      <c r="H688" s="266"/>
      <c r="I688" s="129"/>
      <c r="J688" s="18"/>
      <c r="K688" s="240"/>
      <c r="L688" s="239"/>
      <c r="M688" s="237"/>
      <c r="N688" s="382"/>
      <c r="O688" s="602"/>
      <c r="P688" s="258">
        <f t="shared" si="274"/>
        <v>0</v>
      </c>
      <c r="Q688" s="258">
        <f t="shared" si="266"/>
        <v>0</v>
      </c>
      <c r="R688" s="258">
        <f t="shared" si="267"/>
        <v>0</v>
      </c>
      <c r="S688" s="258">
        <f t="shared" si="268"/>
        <v>0</v>
      </c>
      <c r="T688" s="258">
        <f t="shared" si="269"/>
        <v>0</v>
      </c>
      <c r="U688" s="258">
        <f t="shared" si="270"/>
        <v>0</v>
      </c>
      <c r="V688" s="258">
        <f t="shared" si="271"/>
        <v>0</v>
      </c>
      <c r="W688" s="258">
        <f t="shared" si="272"/>
        <v>0</v>
      </c>
      <c r="X688" s="258">
        <f t="shared" si="275"/>
        <v>0</v>
      </c>
      <c r="Y688" s="261">
        <f t="shared" si="276"/>
        <v>0</v>
      </c>
      <c r="Z688" s="571" t="s">
        <v>177</v>
      </c>
      <c r="AA688" s="571" t="s">
        <v>57</v>
      </c>
      <c r="AB688" s="571" t="s">
        <v>508</v>
      </c>
      <c r="AC688" s="601" t="s">
        <v>671</v>
      </c>
    </row>
    <row r="689" spans="1:29" s="167" customFormat="1" ht="20.100000000000001" customHeight="1" x14ac:dyDescent="0.15">
      <c r="A689" s="599"/>
      <c r="B689" s="599"/>
      <c r="C689" s="599"/>
      <c r="D689" s="14"/>
      <c r="E689" s="14"/>
      <c r="F689" s="14"/>
      <c r="G689" s="567" t="s">
        <v>398</v>
      </c>
      <c r="H689" s="266">
        <f>H687</f>
        <v>2462872400</v>
      </c>
      <c r="I689" s="248" t="s">
        <v>2</v>
      </c>
      <c r="J689" s="246">
        <v>3.4299999999999997E-2</v>
      </c>
      <c r="K689" s="247"/>
      <c r="L689" s="239"/>
      <c r="M689" s="126" t="s">
        <v>3</v>
      </c>
      <c r="N689" s="570">
        <f>ROUNDDOWN(H689*J689,-1)</f>
        <v>84476520</v>
      </c>
      <c r="O689" s="602"/>
      <c r="P689" s="258">
        <f t="shared" si="274"/>
        <v>84476520</v>
      </c>
      <c r="Q689" s="258">
        <f t="shared" si="266"/>
        <v>25342956</v>
      </c>
      <c r="R689" s="258">
        <f t="shared" si="267"/>
        <v>29566781.999999996</v>
      </c>
      <c r="S689" s="258">
        <f t="shared" si="268"/>
        <v>29566781.999999996</v>
      </c>
      <c r="T689" s="258">
        <f t="shared" si="269"/>
        <v>0</v>
      </c>
      <c r="U689" s="258">
        <f t="shared" si="270"/>
        <v>84476520</v>
      </c>
      <c r="V689" s="258">
        <f t="shared" si="271"/>
        <v>0</v>
      </c>
      <c r="W689" s="258">
        <f t="shared" si="272"/>
        <v>0</v>
      </c>
      <c r="X689" s="258">
        <f t="shared" si="275"/>
        <v>0</v>
      </c>
      <c r="Y689" s="261">
        <f t="shared" si="276"/>
        <v>84476520</v>
      </c>
      <c r="Z689" s="571" t="s">
        <v>177</v>
      </c>
      <c r="AA689" s="571" t="s">
        <v>57</v>
      </c>
      <c r="AB689" s="571" t="s">
        <v>508</v>
      </c>
      <c r="AC689" s="601" t="s">
        <v>671</v>
      </c>
    </row>
    <row r="690" spans="1:29" s="167" customFormat="1" ht="20.100000000000001" customHeight="1" x14ac:dyDescent="0.15">
      <c r="A690" s="599"/>
      <c r="B690" s="599"/>
      <c r="C690" s="599"/>
      <c r="D690" s="14"/>
      <c r="E690" s="14"/>
      <c r="F690" s="14"/>
      <c r="G690" s="567" t="s">
        <v>399</v>
      </c>
      <c r="H690" s="266">
        <f>N689</f>
        <v>84476520</v>
      </c>
      <c r="I690" s="244" t="s">
        <v>2</v>
      </c>
      <c r="J690" s="246">
        <v>0.1152</v>
      </c>
      <c r="K690" s="243"/>
      <c r="L690" s="239"/>
      <c r="M690" s="126" t="s">
        <v>3</v>
      </c>
      <c r="N690" s="570">
        <f>ROUNDDOWN(H690*J690,-1)</f>
        <v>9731690</v>
      </c>
      <c r="O690" s="602"/>
      <c r="P690" s="258">
        <f t="shared" si="274"/>
        <v>9731690</v>
      </c>
      <c r="Q690" s="258">
        <f t="shared" si="266"/>
        <v>2919507</v>
      </c>
      <c r="R690" s="258">
        <f t="shared" si="267"/>
        <v>3406091.5</v>
      </c>
      <c r="S690" s="258">
        <f t="shared" si="268"/>
        <v>3406091.5</v>
      </c>
      <c r="T690" s="258">
        <f t="shared" si="269"/>
        <v>0</v>
      </c>
      <c r="U690" s="258">
        <f t="shared" si="270"/>
        <v>9731690</v>
      </c>
      <c r="V690" s="258">
        <f t="shared" si="271"/>
        <v>0</v>
      </c>
      <c r="W690" s="258">
        <f t="shared" si="272"/>
        <v>0</v>
      </c>
      <c r="X690" s="258">
        <f t="shared" si="275"/>
        <v>0</v>
      </c>
      <c r="Y690" s="261">
        <f t="shared" si="276"/>
        <v>9731690</v>
      </c>
      <c r="Z690" s="571" t="s">
        <v>177</v>
      </c>
      <c r="AA690" s="571" t="s">
        <v>57</v>
      </c>
      <c r="AB690" s="571" t="s">
        <v>508</v>
      </c>
      <c r="AC690" s="601" t="s">
        <v>671</v>
      </c>
    </row>
    <row r="691" spans="1:29" s="167" customFormat="1" ht="20.100000000000001" customHeight="1" x14ac:dyDescent="0.15">
      <c r="A691" s="599"/>
      <c r="B691" s="599"/>
      <c r="C691" s="599"/>
      <c r="D691" s="14"/>
      <c r="E691" s="14"/>
      <c r="F691" s="14"/>
      <c r="G691" s="567" t="s">
        <v>400</v>
      </c>
      <c r="H691" s="266">
        <f>H689</f>
        <v>2462872400</v>
      </c>
      <c r="I691" s="248" t="s">
        <v>2</v>
      </c>
      <c r="J691" s="246">
        <v>4.4999999999999998E-2</v>
      </c>
      <c r="K691" s="247"/>
      <c r="L691" s="239"/>
      <c r="M691" s="126" t="s">
        <v>3</v>
      </c>
      <c r="N691" s="570">
        <f>ROUNDDOWN(H691*J691,-1)</f>
        <v>110829250</v>
      </c>
      <c r="O691" s="602"/>
      <c r="P691" s="258">
        <f t="shared" si="274"/>
        <v>110829250</v>
      </c>
      <c r="Q691" s="258">
        <f t="shared" si="266"/>
        <v>33248775</v>
      </c>
      <c r="R691" s="258">
        <f t="shared" si="267"/>
        <v>38790237.5</v>
      </c>
      <c r="S691" s="258">
        <f t="shared" si="268"/>
        <v>38790237.5</v>
      </c>
      <c r="T691" s="258">
        <f t="shared" si="269"/>
        <v>0</v>
      </c>
      <c r="U691" s="258">
        <f t="shared" si="270"/>
        <v>110829250</v>
      </c>
      <c r="V691" s="258">
        <f t="shared" si="271"/>
        <v>0</v>
      </c>
      <c r="W691" s="258">
        <f t="shared" si="272"/>
        <v>0</v>
      </c>
      <c r="X691" s="258">
        <f t="shared" si="275"/>
        <v>0</v>
      </c>
      <c r="Y691" s="261">
        <f t="shared" si="276"/>
        <v>110829250</v>
      </c>
      <c r="Z691" s="571" t="s">
        <v>177</v>
      </c>
      <c r="AA691" s="571" t="s">
        <v>57</v>
      </c>
      <c r="AB691" s="571" t="s">
        <v>508</v>
      </c>
      <c r="AC691" s="601" t="s">
        <v>671</v>
      </c>
    </row>
    <row r="692" spans="1:29" s="167" customFormat="1" ht="20.100000000000001" customHeight="1" x14ac:dyDescent="0.15">
      <c r="A692" s="599"/>
      <c r="B692" s="599"/>
      <c r="C692" s="599"/>
      <c r="D692" s="14"/>
      <c r="E692" s="14"/>
      <c r="F692" s="14"/>
      <c r="G692" s="567" t="s">
        <v>401</v>
      </c>
      <c r="H692" s="266">
        <v>3078590500</v>
      </c>
      <c r="I692" s="244" t="s">
        <v>2</v>
      </c>
      <c r="J692" s="246">
        <v>1.6500000000000001E-2</v>
      </c>
      <c r="K692" s="243"/>
      <c r="L692" s="239"/>
      <c r="M692" s="126" t="s">
        <v>3</v>
      </c>
      <c r="N692" s="570">
        <f>ROUNDDOWN(H692*J692,-1)</f>
        <v>50796740</v>
      </c>
      <c r="O692" s="602"/>
      <c r="P692" s="258">
        <f t="shared" si="274"/>
        <v>50796740</v>
      </c>
      <c r="Q692" s="258">
        <f t="shared" si="266"/>
        <v>15239022</v>
      </c>
      <c r="R692" s="258">
        <f t="shared" si="267"/>
        <v>17778859</v>
      </c>
      <c r="S692" s="258">
        <f t="shared" si="268"/>
        <v>17778859</v>
      </c>
      <c r="T692" s="258">
        <f t="shared" si="269"/>
        <v>0</v>
      </c>
      <c r="U692" s="258">
        <f t="shared" si="270"/>
        <v>50796740</v>
      </c>
      <c r="V692" s="258">
        <f t="shared" si="271"/>
        <v>0</v>
      </c>
      <c r="W692" s="258">
        <f t="shared" si="272"/>
        <v>0</v>
      </c>
      <c r="X692" s="258">
        <f t="shared" si="275"/>
        <v>0</v>
      </c>
      <c r="Y692" s="261">
        <f t="shared" si="276"/>
        <v>50796740</v>
      </c>
      <c r="Z692" s="571" t="s">
        <v>177</v>
      </c>
      <c r="AA692" s="571" t="s">
        <v>57</v>
      </c>
      <c r="AB692" s="571" t="s">
        <v>508</v>
      </c>
      <c r="AC692" s="601" t="s">
        <v>671</v>
      </c>
    </row>
    <row r="693" spans="1:29" s="167" customFormat="1" ht="20.100000000000001" customHeight="1" x14ac:dyDescent="0.15">
      <c r="A693" s="599"/>
      <c r="B693" s="599"/>
      <c r="C693" s="599"/>
      <c r="D693" s="14"/>
      <c r="E693" s="14"/>
      <c r="F693" s="14"/>
      <c r="G693" s="567" t="s">
        <v>402</v>
      </c>
      <c r="H693" s="266">
        <f>H692</f>
        <v>3078590500</v>
      </c>
      <c r="I693" s="244" t="s">
        <v>2</v>
      </c>
      <c r="J693" s="245">
        <v>6.7299999999999999E-3</v>
      </c>
      <c r="K693" s="243"/>
      <c r="L693" s="239"/>
      <c r="M693" s="126" t="s">
        <v>3</v>
      </c>
      <c r="N693" s="570">
        <f>ROUNDDOWN(H693*J693,-1)</f>
        <v>20718910</v>
      </c>
      <c r="O693" s="602"/>
      <c r="P693" s="258">
        <f t="shared" si="274"/>
        <v>20718910</v>
      </c>
      <c r="Q693" s="258">
        <f t="shared" si="266"/>
        <v>6215673</v>
      </c>
      <c r="R693" s="258">
        <f t="shared" si="267"/>
        <v>7251618.5</v>
      </c>
      <c r="S693" s="258">
        <f t="shared" si="268"/>
        <v>7251618.5</v>
      </c>
      <c r="T693" s="258">
        <f t="shared" si="269"/>
        <v>0</v>
      </c>
      <c r="U693" s="258">
        <f t="shared" si="270"/>
        <v>20718910</v>
      </c>
      <c r="V693" s="258">
        <f t="shared" si="271"/>
        <v>0</v>
      </c>
      <c r="W693" s="258">
        <f t="shared" si="272"/>
        <v>0</v>
      </c>
      <c r="X693" s="258">
        <f t="shared" si="275"/>
        <v>0</v>
      </c>
      <c r="Y693" s="261">
        <f t="shared" si="276"/>
        <v>20718910</v>
      </c>
      <c r="Z693" s="571" t="s">
        <v>177</v>
      </c>
      <c r="AA693" s="571" t="s">
        <v>57</v>
      </c>
      <c r="AB693" s="571" t="s">
        <v>508</v>
      </c>
      <c r="AC693" s="601" t="s">
        <v>671</v>
      </c>
    </row>
    <row r="694" spans="1:29" s="167" customFormat="1" ht="20.100000000000001" customHeight="1" x14ac:dyDescent="0.15">
      <c r="A694" s="599"/>
      <c r="B694" s="599"/>
      <c r="C694" s="599"/>
      <c r="D694" s="14"/>
      <c r="E694" s="14"/>
      <c r="F694" s="14"/>
      <c r="G694" s="567" t="s">
        <v>484</v>
      </c>
      <c r="H694" s="266">
        <v>12500</v>
      </c>
      <c r="I694" s="244" t="s">
        <v>2</v>
      </c>
      <c r="J694" s="569">
        <v>130</v>
      </c>
      <c r="K694" s="243"/>
      <c r="L694" s="239"/>
      <c r="M694" s="126" t="s">
        <v>3</v>
      </c>
      <c r="N694" s="382">
        <f>SUM(H694*J694)</f>
        <v>1625000</v>
      </c>
      <c r="O694" s="602"/>
      <c r="P694" s="258">
        <f t="shared" si="274"/>
        <v>1625000</v>
      </c>
      <c r="Q694" s="258">
        <f t="shared" si="266"/>
        <v>487500</v>
      </c>
      <c r="R694" s="258">
        <f t="shared" si="267"/>
        <v>568750</v>
      </c>
      <c r="S694" s="258">
        <f t="shared" si="268"/>
        <v>568750</v>
      </c>
      <c r="T694" s="258">
        <f t="shared" si="269"/>
        <v>0</v>
      </c>
      <c r="U694" s="258">
        <f t="shared" si="270"/>
        <v>1625000</v>
      </c>
      <c r="V694" s="258">
        <f t="shared" si="271"/>
        <v>0</v>
      </c>
      <c r="W694" s="258">
        <f t="shared" si="272"/>
        <v>0</v>
      </c>
      <c r="X694" s="258">
        <f t="shared" si="275"/>
        <v>0</v>
      </c>
      <c r="Y694" s="261">
        <f t="shared" si="276"/>
        <v>1625000</v>
      </c>
      <c r="Z694" s="571" t="s">
        <v>177</v>
      </c>
      <c r="AA694" s="571" t="s">
        <v>57</v>
      </c>
      <c r="AB694" s="571" t="s">
        <v>508</v>
      </c>
      <c r="AC694" s="601" t="s">
        <v>671</v>
      </c>
    </row>
    <row r="695" spans="1:29" s="167" customFormat="1" ht="20.100000000000001" customHeight="1" x14ac:dyDescent="0.15">
      <c r="A695" s="599"/>
      <c r="B695" s="599"/>
      <c r="C695" s="599"/>
      <c r="D695" s="14"/>
      <c r="E695" s="14"/>
      <c r="F695" s="14"/>
      <c r="G695" s="567" t="s">
        <v>483</v>
      </c>
      <c r="H695" s="237"/>
      <c r="I695" s="129"/>
      <c r="J695" s="239"/>
      <c r="K695" s="240"/>
      <c r="L695" s="239"/>
      <c r="M695" s="237"/>
      <c r="N695" s="382"/>
      <c r="O695" s="602"/>
      <c r="P695" s="258">
        <f t="shared" si="274"/>
        <v>0</v>
      </c>
      <c r="Q695" s="258">
        <f t="shared" si="266"/>
        <v>0</v>
      </c>
      <c r="R695" s="258">
        <f t="shared" si="267"/>
        <v>0</v>
      </c>
      <c r="S695" s="258">
        <f t="shared" si="268"/>
        <v>0</v>
      </c>
      <c r="T695" s="258">
        <f t="shared" si="269"/>
        <v>0</v>
      </c>
      <c r="U695" s="258">
        <f t="shared" si="270"/>
        <v>0</v>
      </c>
      <c r="V695" s="258">
        <f t="shared" si="271"/>
        <v>0</v>
      </c>
      <c r="W695" s="258">
        <f t="shared" si="272"/>
        <v>0</v>
      </c>
      <c r="X695" s="258">
        <f t="shared" si="275"/>
        <v>0</v>
      </c>
      <c r="Y695" s="261">
        <f t="shared" si="276"/>
        <v>0</v>
      </c>
      <c r="Z695" s="571" t="s">
        <v>177</v>
      </c>
      <c r="AA695" s="571" t="s">
        <v>57</v>
      </c>
      <c r="AB695" s="571" t="s">
        <v>508</v>
      </c>
      <c r="AC695" s="601" t="s">
        <v>671</v>
      </c>
    </row>
    <row r="696" spans="1:29" s="167" customFormat="1" ht="20.100000000000001" customHeight="1" x14ac:dyDescent="0.15">
      <c r="A696" s="599"/>
      <c r="B696" s="599"/>
      <c r="C696" s="599"/>
      <c r="D696" s="14"/>
      <c r="E696" s="14"/>
      <c r="F696" s="14"/>
      <c r="G696" s="566" t="s">
        <v>482</v>
      </c>
      <c r="H696" s="236">
        <v>100000</v>
      </c>
      <c r="I696" s="234" t="s">
        <v>2</v>
      </c>
      <c r="J696" s="242">
        <v>10</v>
      </c>
      <c r="K696" s="234"/>
      <c r="L696" s="233"/>
      <c r="M696" s="232" t="s">
        <v>3</v>
      </c>
      <c r="N696" s="382">
        <f>SUM(H696*J696)</f>
        <v>1000000</v>
      </c>
      <c r="O696" s="602"/>
      <c r="P696" s="258">
        <f t="shared" si="274"/>
        <v>1000000</v>
      </c>
      <c r="Q696" s="258">
        <f t="shared" si="266"/>
        <v>300000</v>
      </c>
      <c r="R696" s="258">
        <f t="shared" si="267"/>
        <v>350000</v>
      </c>
      <c r="S696" s="258">
        <f t="shared" si="268"/>
        <v>350000</v>
      </c>
      <c r="T696" s="258">
        <f t="shared" si="269"/>
        <v>0</v>
      </c>
      <c r="U696" s="258">
        <f t="shared" si="270"/>
        <v>1000000</v>
      </c>
      <c r="V696" s="258">
        <f t="shared" si="271"/>
        <v>0</v>
      </c>
      <c r="W696" s="258">
        <f t="shared" si="272"/>
        <v>0</v>
      </c>
      <c r="X696" s="258">
        <f t="shared" si="275"/>
        <v>0</v>
      </c>
      <c r="Y696" s="261">
        <f t="shared" si="276"/>
        <v>1000000</v>
      </c>
      <c r="Z696" s="571" t="s">
        <v>177</v>
      </c>
      <c r="AA696" s="571" t="s">
        <v>57</v>
      </c>
      <c r="AB696" s="571" t="s">
        <v>508</v>
      </c>
      <c r="AC696" s="601" t="s">
        <v>671</v>
      </c>
    </row>
    <row r="697" spans="1:29" s="167" customFormat="1" ht="20.100000000000001" customHeight="1" x14ac:dyDescent="0.15">
      <c r="A697" s="599"/>
      <c r="B697" s="599"/>
      <c r="C697" s="599"/>
      <c r="D697" s="14"/>
      <c r="E697" s="14"/>
      <c r="F697" s="14"/>
      <c r="G697" s="566" t="s">
        <v>638</v>
      </c>
      <c r="H697" s="236">
        <v>200000</v>
      </c>
      <c r="I697" s="234" t="s">
        <v>2</v>
      </c>
      <c r="J697" s="242">
        <v>10</v>
      </c>
      <c r="K697" s="234"/>
      <c r="L697" s="233"/>
      <c r="M697" s="232" t="s">
        <v>3</v>
      </c>
      <c r="N697" s="382">
        <f>SUM(H697*J697)</f>
        <v>2000000</v>
      </c>
      <c r="O697" s="602"/>
      <c r="P697" s="258">
        <f t="shared" si="274"/>
        <v>2000000</v>
      </c>
      <c r="Q697" s="258">
        <f t="shared" si="266"/>
        <v>600000</v>
      </c>
      <c r="R697" s="258">
        <f t="shared" si="267"/>
        <v>700000</v>
      </c>
      <c r="S697" s="258">
        <f t="shared" si="268"/>
        <v>700000</v>
      </c>
      <c r="T697" s="258">
        <f t="shared" si="269"/>
        <v>0</v>
      </c>
      <c r="U697" s="258">
        <f t="shared" si="270"/>
        <v>2000000</v>
      </c>
      <c r="V697" s="258">
        <f t="shared" si="271"/>
        <v>0</v>
      </c>
      <c r="W697" s="258">
        <f t="shared" si="272"/>
        <v>0</v>
      </c>
      <c r="X697" s="258">
        <f t="shared" si="275"/>
        <v>0</v>
      </c>
      <c r="Y697" s="261">
        <f t="shared" si="276"/>
        <v>2000000</v>
      </c>
      <c r="Z697" s="571" t="s">
        <v>177</v>
      </c>
      <c r="AA697" s="571" t="s">
        <v>57</v>
      </c>
      <c r="AB697" s="571" t="s">
        <v>508</v>
      </c>
      <c r="AC697" s="601" t="s">
        <v>671</v>
      </c>
    </row>
    <row r="698" spans="1:29" s="167" customFormat="1" ht="20.100000000000001" customHeight="1" x14ac:dyDescent="0.15">
      <c r="A698" s="599"/>
      <c r="B698" s="599"/>
      <c r="C698" s="599"/>
      <c r="D698" s="14"/>
      <c r="E698" s="14"/>
      <c r="F698" s="14"/>
      <c r="G698" s="566" t="s">
        <v>481</v>
      </c>
      <c r="H698" s="236">
        <v>200000</v>
      </c>
      <c r="I698" s="234" t="s">
        <v>2</v>
      </c>
      <c r="J698" s="242">
        <v>10</v>
      </c>
      <c r="K698" s="234"/>
      <c r="L698" s="233"/>
      <c r="M698" s="232" t="s">
        <v>3</v>
      </c>
      <c r="N698" s="382">
        <f>SUM(H698*J698)</f>
        <v>2000000</v>
      </c>
      <c r="O698" s="602"/>
      <c r="P698" s="258">
        <f t="shared" si="274"/>
        <v>2000000</v>
      </c>
      <c r="Q698" s="258">
        <f t="shared" si="266"/>
        <v>600000</v>
      </c>
      <c r="R698" s="258">
        <f t="shared" si="267"/>
        <v>700000</v>
      </c>
      <c r="S698" s="258">
        <f t="shared" si="268"/>
        <v>700000</v>
      </c>
      <c r="T698" s="258">
        <f t="shared" si="269"/>
        <v>0</v>
      </c>
      <c r="U698" s="258">
        <f t="shared" si="270"/>
        <v>2000000</v>
      </c>
      <c r="V698" s="258">
        <f t="shared" si="271"/>
        <v>0</v>
      </c>
      <c r="W698" s="258">
        <f t="shared" si="272"/>
        <v>0</v>
      </c>
      <c r="X698" s="258">
        <f t="shared" si="275"/>
        <v>0</v>
      </c>
      <c r="Y698" s="261">
        <f t="shared" si="276"/>
        <v>2000000</v>
      </c>
      <c r="Z698" s="571" t="s">
        <v>177</v>
      </c>
      <c r="AA698" s="571" t="s">
        <v>57</v>
      </c>
      <c r="AB698" s="571" t="s">
        <v>508</v>
      </c>
      <c r="AC698" s="601" t="s">
        <v>671</v>
      </c>
    </row>
    <row r="699" spans="1:29" s="167" customFormat="1" ht="20.100000000000001" customHeight="1" x14ac:dyDescent="0.15">
      <c r="A699" s="599"/>
      <c r="B699" s="599"/>
      <c r="C699" s="599"/>
      <c r="D699" s="14"/>
      <c r="E699" s="14"/>
      <c r="F699" s="14"/>
      <c r="G699" s="567" t="s">
        <v>480</v>
      </c>
      <c r="H699" s="236">
        <v>250000</v>
      </c>
      <c r="I699" s="234" t="s">
        <v>2</v>
      </c>
      <c r="J699" s="242">
        <v>130</v>
      </c>
      <c r="K699" s="234"/>
      <c r="L699" s="233"/>
      <c r="M699" s="232" t="s">
        <v>3</v>
      </c>
      <c r="N699" s="382">
        <f>SUM(H699*J699)</f>
        <v>32500000</v>
      </c>
      <c r="O699" s="602"/>
      <c r="P699" s="258">
        <f t="shared" si="274"/>
        <v>32500000</v>
      </c>
      <c r="Q699" s="258">
        <f t="shared" si="266"/>
        <v>9750000</v>
      </c>
      <c r="R699" s="258">
        <f t="shared" si="267"/>
        <v>11375000</v>
      </c>
      <c r="S699" s="258">
        <f t="shared" si="268"/>
        <v>11375000</v>
      </c>
      <c r="T699" s="258">
        <f t="shared" si="269"/>
        <v>0</v>
      </c>
      <c r="U699" s="258">
        <f t="shared" si="270"/>
        <v>32500000</v>
      </c>
      <c r="V699" s="258">
        <f t="shared" si="271"/>
        <v>0</v>
      </c>
      <c r="W699" s="258">
        <f t="shared" si="272"/>
        <v>0</v>
      </c>
      <c r="X699" s="258">
        <f t="shared" si="275"/>
        <v>0</v>
      </c>
      <c r="Y699" s="261">
        <f t="shared" si="276"/>
        <v>32500000</v>
      </c>
      <c r="Z699" s="571" t="s">
        <v>177</v>
      </c>
      <c r="AA699" s="571" t="s">
        <v>57</v>
      </c>
      <c r="AB699" s="571" t="s">
        <v>508</v>
      </c>
      <c r="AC699" s="601" t="s">
        <v>671</v>
      </c>
    </row>
    <row r="700" spans="1:29" s="167" customFormat="1" ht="20.100000000000001" customHeight="1" x14ac:dyDescent="0.15">
      <c r="A700" s="599"/>
      <c r="B700" s="599"/>
      <c r="C700" s="599"/>
      <c r="D700" s="14"/>
      <c r="E700" s="14"/>
      <c r="F700" s="14"/>
      <c r="G700" s="567" t="s">
        <v>479</v>
      </c>
      <c r="H700" s="236">
        <v>600000</v>
      </c>
      <c r="I700" s="234" t="s">
        <v>2</v>
      </c>
      <c r="J700" s="242">
        <v>10</v>
      </c>
      <c r="K700" s="234"/>
      <c r="L700" s="233"/>
      <c r="M700" s="232" t="s">
        <v>3</v>
      </c>
      <c r="N700" s="382">
        <f>SUM(H700*J700)</f>
        <v>6000000</v>
      </c>
      <c r="O700" s="602"/>
      <c r="P700" s="258">
        <f t="shared" si="274"/>
        <v>6000000</v>
      </c>
      <c r="Q700" s="258">
        <f t="shared" si="266"/>
        <v>1800000</v>
      </c>
      <c r="R700" s="258">
        <f t="shared" si="267"/>
        <v>2100000</v>
      </c>
      <c r="S700" s="258">
        <f t="shared" si="268"/>
        <v>2100000</v>
      </c>
      <c r="T700" s="258">
        <f t="shared" si="269"/>
        <v>0</v>
      </c>
      <c r="U700" s="258">
        <f t="shared" si="270"/>
        <v>6000000</v>
      </c>
      <c r="V700" s="258">
        <f t="shared" si="271"/>
        <v>0</v>
      </c>
      <c r="W700" s="258">
        <f t="shared" si="272"/>
        <v>0</v>
      </c>
      <c r="X700" s="258">
        <f t="shared" si="275"/>
        <v>0</v>
      </c>
      <c r="Y700" s="261">
        <f t="shared" si="276"/>
        <v>6000000</v>
      </c>
      <c r="Z700" s="571" t="s">
        <v>177</v>
      </c>
      <c r="AA700" s="571" t="s">
        <v>57</v>
      </c>
      <c r="AB700" s="571" t="s">
        <v>508</v>
      </c>
      <c r="AC700" s="601" t="s">
        <v>671</v>
      </c>
    </row>
    <row r="701" spans="1:29" s="167" customFormat="1" ht="20.100000000000001" customHeight="1" x14ac:dyDescent="0.15">
      <c r="A701" s="599"/>
      <c r="B701" s="599"/>
      <c r="C701" s="599"/>
      <c r="D701" s="14"/>
      <c r="E701" s="14"/>
      <c r="F701" s="14"/>
      <c r="G701" s="567" t="s">
        <v>478</v>
      </c>
      <c r="H701" s="236">
        <v>10000</v>
      </c>
      <c r="I701" s="234" t="s">
        <v>2</v>
      </c>
      <c r="J701" s="242">
        <v>130</v>
      </c>
      <c r="K701" s="129" t="s">
        <v>2</v>
      </c>
      <c r="L701" s="308">
        <v>1</v>
      </c>
      <c r="M701" s="237" t="s">
        <v>3</v>
      </c>
      <c r="N701" s="382">
        <f>SUM(H701*J701*L701)</f>
        <v>1300000</v>
      </c>
      <c r="O701" s="602"/>
      <c r="P701" s="258">
        <f t="shared" si="274"/>
        <v>1300000</v>
      </c>
      <c r="Q701" s="258">
        <f t="shared" si="266"/>
        <v>390000</v>
      </c>
      <c r="R701" s="258">
        <f t="shared" si="267"/>
        <v>455000</v>
      </c>
      <c r="S701" s="258">
        <f t="shared" si="268"/>
        <v>455000</v>
      </c>
      <c r="T701" s="258">
        <f t="shared" si="269"/>
        <v>0</v>
      </c>
      <c r="U701" s="258">
        <f t="shared" si="270"/>
        <v>1300000</v>
      </c>
      <c r="V701" s="258">
        <f t="shared" si="271"/>
        <v>0</v>
      </c>
      <c r="W701" s="258">
        <f t="shared" si="272"/>
        <v>0</v>
      </c>
      <c r="X701" s="258">
        <f t="shared" si="275"/>
        <v>0</v>
      </c>
      <c r="Y701" s="261">
        <f t="shared" si="276"/>
        <v>1300000</v>
      </c>
      <c r="Z701" s="571" t="s">
        <v>177</v>
      </c>
      <c r="AA701" s="571" t="s">
        <v>57</v>
      </c>
      <c r="AB701" s="571" t="s">
        <v>508</v>
      </c>
      <c r="AC701" s="601" t="s">
        <v>671</v>
      </c>
    </row>
    <row r="702" spans="1:29" s="167" customFormat="1" ht="20.100000000000001" customHeight="1" x14ac:dyDescent="0.15">
      <c r="A702" s="599"/>
      <c r="B702" s="599"/>
      <c r="C702" s="599"/>
      <c r="D702" s="14"/>
      <c r="E702" s="14"/>
      <c r="F702" s="14"/>
      <c r="G702" s="2" t="s">
        <v>477</v>
      </c>
      <c r="H702" s="111">
        <v>15000</v>
      </c>
      <c r="I702" s="110" t="s">
        <v>2</v>
      </c>
      <c r="J702" s="124">
        <v>50</v>
      </c>
      <c r="K702" s="67" t="s">
        <v>2</v>
      </c>
      <c r="L702" s="125">
        <v>2</v>
      </c>
      <c r="M702" s="44" t="s">
        <v>3</v>
      </c>
      <c r="N702" s="155">
        <f>SUM(H702*J702*L702)</f>
        <v>1500000</v>
      </c>
      <c r="O702" s="602"/>
      <c r="P702" s="258">
        <f t="shared" si="274"/>
        <v>1500000</v>
      </c>
      <c r="Q702" s="258">
        <f t="shared" si="266"/>
        <v>450000</v>
      </c>
      <c r="R702" s="258">
        <f t="shared" si="267"/>
        <v>525000</v>
      </c>
      <c r="S702" s="258">
        <f t="shared" si="268"/>
        <v>525000</v>
      </c>
      <c r="T702" s="258">
        <f t="shared" si="269"/>
        <v>0</v>
      </c>
      <c r="U702" s="258">
        <f t="shared" si="270"/>
        <v>1500000</v>
      </c>
      <c r="V702" s="258">
        <f t="shared" si="271"/>
        <v>0</v>
      </c>
      <c r="W702" s="258">
        <f t="shared" si="272"/>
        <v>0</v>
      </c>
      <c r="X702" s="258">
        <f t="shared" si="275"/>
        <v>0</v>
      </c>
      <c r="Y702" s="261">
        <f t="shared" si="276"/>
        <v>1500000</v>
      </c>
      <c r="Z702" s="571" t="s">
        <v>177</v>
      </c>
      <c r="AA702" s="571" t="s">
        <v>57</v>
      </c>
      <c r="AB702" s="571" t="s">
        <v>508</v>
      </c>
      <c r="AC702" s="601" t="s">
        <v>671</v>
      </c>
    </row>
    <row r="703" spans="1:29" s="167" customFormat="1" ht="20.100000000000001" customHeight="1" x14ac:dyDescent="0.15">
      <c r="A703" s="599"/>
      <c r="B703" s="599"/>
      <c r="C703" s="599"/>
      <c r="D703" s="14"/>
      <c r="E703" s="14"/>
      <c r="F703" s="14"/>
      <c r="G703" s="567" t="s">
        <v>476</v>
      </c>
      <c r="H703" s="238">
        <v>300000</v>
      </c>
      <c r="I703" s="129" t="s">
        <v>2</v>
      </c>
      <c r="J703" s="235">
        <v>12</v>
      </c>
      <c r="K703" s="129" t="s">
        <v>2</v>
      </c>
      <c r="L703" s="569">
        <v>1</v>
      </c>
      <c r="M703" s="237" t="s">
        <v>3</v>
      </c>
      <c r="N703" s="382">
        <f>SUM(H703*J703*L703)</f>
        <v>3600000</v>
      </c>
      <c r="O703" s="602"/>
      <c r="P703" s="258">
        <f t="shared" si="274"/>
        <v>3600000</v>
      </c>
      <c r="Q703" s="258">
        <f t="shared" si="266"/>
        <v>1080000</v>
      </c>
      <c r="R703" s="258">
        <f t="shared" si="267"/>
        <v>1260000</v>
      </c>
      <c r="S703" s="258">
        <f t="shared" si="268"/>
        <v>1260000</v>
      </c>
      <c r="T703" s="258">
        <f t="shared" si="269"/>
        <v>0</v>
      </c>
      <c r="U703" s="258">
        <f t="shared" si="270"/>
        <v>3600000</v>
      </c>
      <c r="V703" s="258">
        <f t="shared" si="271"/>
        <v>0</v>
      </c>
      <c r="W703" s="258">
        <f t="shared" si="272"/>
        <v>0</v>
      </c>
      <c r="X703" s="258">
        <f t="shared" si="275"/>
        <v>0</v>
      </c>
      <c r="Y703" s="261">
        <f t="shared" si="276"/>
        <v>3600000</v>
      </c>
      <c r="Z703" s="571" t="s">
        <v>177</v>
      </c>
      <c r="AA703" s="571" t="s">
        <v>57</v>
      </c>
      <c r="AB703" s="571" t="s">
        <v>508</v>
      </c>
      <c r="AC703" s="601" t="s">
        <v>671</v>
      </c>
    </row>
    <row r="704" spans="1:29" s="167" customFormat="1" ht="20.100000000000001" customHeight="1" x14ac:dyDescent="0.15">
      <c r="A704" s="599"/>
      <c r="B704" s="599"/>
      <c r="C704" s="599"/>
      <c r="D704" s="14"/>
      <c r="E704" s="14"/>
      <c r="F704" s="14"/>
      <c r="G704" s="567" t="s">
        <v>475</v>
      </c>
      <c r="H704" s="238"/>
      <c r="I704" s="129"/>
      <c r="J704" s="235"/>
      <c r="K704" s="129"/>
      <c r="L704" s="569"/>
      <c r="M704" s="237"/>
      <c r="N704" s="382"/>
      <c r="O704" s="602"/>
      <c r="P704" s="258">
        <f t="shared" si="274"/>
        <v>0</v>
      </c>
      <c r="Q704" s="258">
        <f t="shared" si="266"/>
        <v>0</v>
      </c>
      <c r="R704" s="258">
        <f t="shared" si="267"/>
        <v>0</v>
      </c>
      <c r="S704" s="258">
        <f t="shared" si="268"/>
        <v>0</v>
      </c>
      <c r="T704" s="258">
        <f t="shared" si="269"/>
        <v>0</v>
      </c>
      <c r="U704" s="258">
        <f t="shared" si="270"/>
        <v>0</v>
      </c>
      <c r="V704" s="258">
        <f t="shared" si="271"/>
        <v>0</v>
      </c>
      <c r="W704" s="258">
        <f t="shared" si="272"/>
        <v>0</v>
      </c>
      <c r="X704" s="258">
        <f t="shared" si="275"/>
        <v>0</v>
      </c>
      <c r="Y704" s="261">
        <f t="shared" si="276"/>
        <v>0</v>
      </c>
      <c r="Z704" s="571" t="s">
        <v>177</v>
      </c>
      <c r="AA704" s="571" t="s">
        <v>57</v>
      </c>
      <c r="AB704" s="571" t="s">
        <v>508</v>
      </c>
      <c r="AC704" s="601" t="s">
        <v>671</v>
      </c>
    </row>
    <row r="705" spans="1:29" s="167" customFormat="1" ht="20.100000000000001" customHeight="1" x14ac:dyDescent="0.15">
      <c r="A705" s="769"/>
      <c r="B705" s="769"/>
      <c r="C705" s="769"/>
      <c r="D705" s="15"/>
      <c r="E705" s="15"/>
      <c r="F705" s="15"/>
      <c r="G705" s="586" t="s">
        <v>474</v>
      </c>
      <c r="H705" s="770">
        <v>220000</v>
      </c>
      <c r="I705" s="195" t="s">
        <v>2</v>
      </c>
      <c r="J705" s="557">
        <v>12</v>
      </c>
      <c r="K705" s="195"/>
      <c r="L705" s="776"/>
      <c r="M705" s="250" t="s">
        <v>3</v>
      </c>
      <c r="N705" s="610">
        <f>SUM(H705*J705)</f>
        <v>2640000</v>
      </c>
      <c r="O705" s="777"/>
      <c r="P705" s="259">
        <f t="shared" si="274"/>
        <v>2640000</v>
      </c>
      <c r="Q705" s="259">
        <f t="shared" si="266"/>
        <v>792000</v>
      </c>
      <c r="R705" s="259">
        <f t="shared" si="267"/>
        <v>923999.99999999988</v>
      </c>
      <c r="S705" s="259">
        <f t="shared" si="268"/>
        <v>923999.99999999988</v>
      </c>
      <c r="T705" s="259">
        <f t="shared" si="269"/>
        <v>0</v>
      </c>
      <c r="U705" s="259">
        <f t="shared" si="270"/>
        <v>2640000</v>
      </c>
      <c r="V705" s="259">
        <f t="shared" si="271"/>
        <v>0</v>
      </c>
      <c r="W705" s="259">
        <f t="shared" si="272"/>
        <v>0</v>
      </c>
      <c r="X705" s="259">
        <f t="shared" si="275"/>
        <v>0</v>
      </c>
      <c r="Y705" s="268">
        <f t="shared" si="276"/>
        <v>2640000</v>
      </c>
      <c r="Z705" s="577" t="s">
        <v>177</v>
      </c>
      <c r="AA705" s="577" t="s">
        <v>57</v>
      </c>
      <c r="AB705" s="577" t="s">
        <v>508</v>
      </c>
      <c r="AC705" s="601" t="s">
        <v>671</v>
      </c>
    </row>
    <row r="706" spans="1:29" s="87" customFormat="1" ht="20.100000000000001" customHeight="1" x14ac:dyDescent="0.15">
      <c r="A706" s="773"/>
      <c r="B706" s="773"/>
      <c r="C706" s="773"/>
      <c r="D706" s="17"/>
      <c r="E706" s="17"/>
      <c r="F706" s="17"/>
      <c r="G706" s="611" t="s">
        <v>473</v>
      </c>
      <c r="H706" s="778">
        <v>8400000</v>
      </c>
      <c r="I706" s="779" t="s">
        <v>2</v>
      </c>
      <c r="J706" s="780">
        <v>1</v>
      </c>
      <c r="K706" s="96"/>
      <c r="L706" s="583"/>
      <c r="M706" s="252" t="s">
        <v>3</v>
      </c>
      <c r="N706" s="618">
        <f>SUM(H706*J706)</f>
        <v>8400000</v>
      </c>
      <c r="O706" s="781"/>
      <c r="P706" s="558">
        <f t="shared" si="274"/>
        <v>8400000</v>
      </c>
      <c r="Q706" s="558">
        <f t="shared" si="266"/>
        <v>2520000</v>
      </c>
      <c r="R706" s="558">
        <f t="shared" si="267"/>
        <v>2940000</v>
      </c>
      <c r="S706" s="558">
        <f t="shared" si="268"/>
        <v>2940000</v>
      </c>
      <c r="T706" s="558">
        <f t="shared" si="269"/>
        <v>0</v>
      </c>
      <c r="U706" s="558">
        <f t="shared" si="270"/>
        <v>8400000</v>
      </c>
      <c r="V706" s="558">
        <f t="shared" si="271"/>
        <v>0</v>
      </c>
      <c r="W706" s="558">
        <f t="shared" si="272"/>
        <v>0</v>
      </c>
      <c r="X706" s="558">
        <f t="shared" si="275"/>
        <v>0</v>
      </c>
      <c r="Y706" s="559">
        <f t="shared" si="276"/>
        <v>8400000</v>
      </c>
      <c r="Z706" s="578" t="s">
        <v>177</v>
      </c>
      <c r="AA706" s="578" t="s">
        <v>57</v>
      </c>
      <c r="AB706" s="578" t="s">
        <v>508</v>
      </c>
      <c r="AC706" s="601" t="s">
        <v>671</v>
      </c>
    </row>
    <row r="707" spans="1:29" s="87" customFormat="1" ht="20.100000000000001" customHeight="1" x14ac:dyDescent="0.15">
      <c r="A707" s="599"/>
      <c r="B707" s="599"/>
      <c r="C707" s="606" t="s">
        <v>534</v>
      </c>
      <c r="D707" s="13">
        <f>SUM(N708:N785)</f>
        <v>239237280</v>
      </c>
      <c r="E707" s="13">
        <v>226147680</v>
      </c>
      <c r="F707" s="13">
        <f>SUM(D707-E707)</f>
        <v>13089600</v>
      </c>
      <c r="G707" s="3"/>
      <c r="H707" s="746"/>
      <c r="I707" s="41"/>
      <c r="J707" s="41"/>
      <c r="K707" s="40"/>
      <c r="L707" s="41"/>
      <c r="M707" s="40"/>
      <c r="N707" s="153"/>
      <c r="O707" s="152">
        <f t="shared" ref="O707:Y707" si="277">SUM(O708:O785)</f>
        <v>0</v>
      </c>
      <c r="P707" s="152">
        <f t="shared" si="277"/>
        <v>239237280</v>
      </c>
      <c r="Q707" s="152">
        <f t="shared" si="277"/>
        <v>65886186</v>
      </c>
      <c r="R707" s="152">
        <f t="shared" si="277"/>
        <v>85070021.999999985</v>
      </c>
      <c r="S707" s="152">
        <f t="shared" si="277"/>
        <v>84710021.999999985</v>
      </c>
      <c r="T707" s="152">
        <f t="shared" si="277"/>
        <v>0</v>
      </c>
      <c r="U707" s="152">
        <f t="shared" si="277"/>
        <v>235666230</v>
      </c>
      <c r="V707" s="152">
        <f t="shared" si="277"/>
        <v>571050</v>
      </c>
      <c r="W707" s="152">
        <f t="shared" si="277"/>
        <v>0</v>
      </c>
      <c r="X707" s="152">
        <f t="shared" si="277"/>
        <v>3000000</v>
      </c>
      <c r="Y707" s="152">
        <f t="shared" si="277"/>
        <v>239237280</v>
      </c>
      <c r="Z707" s="607"/>
      <c r="AA707" s="607"/>
      <c r="AB707" s="607"/>
      <c r="AC707" s="601"/>
    </row>
    <row r="708" spans="1:29" s="87" customFormat="1" ht="20.100000000000001" customHeight="1" x14ac:dyDescent="0.15">
      <c r="A708" s="599"/>
      <c r="B708" s="599"/>
      <c r="C708" s="599"/>
      <c r="D708" s="14"/>
      <c r="E708" s="14"/>
      <c r="F708" s="14"/>
      <c r="G708" s="477" t="s">
        <v>472</v>
      </c>
      <c r="H708" s="266"/>
      <c r="I708" s="129"/>
      <c r="J708" s="306"/>
      <c r="K708" s="129"/>
      <c r="L708" s="569"/>
      <c r="M708" s="126"/>
      <c r="N708" s="570"/>
      <c r="O708" s="602"/>
      <c r="P708" s="258"/>
      <c r="Q708" s="258"/>
      <c r="R708" s="258"/>
      <c r="S708" s="258"/>
      <c r="T708" s="258"/>
      <c r="U708" s="258"/>
      <c r="V708" s="258"/>
      <c r="W708" s="258"/>
      <c r="X708" s="258"/>
      <c r="Y708" s="261"/>
      <c r="Z708" s="571"/>
      <c r="AA708" s="571"/>
      <c r="AB708" s="571"/>
      <c r="AC708" s="601"/>
    </row>
    <row r="709" spans="1:29" s="87" customFormat="1" ht="20.100000000000001" customHeight="1" x14ac:dyDescent="0.15">
      <c r="A709" s="599"/>
      <c r="B709" s="599"/>
      <c r="C709" s="599"/>
      <c r="D709" s="14"/>
      <c r="E709" s="14"/>
      <c r="F709" s="14"/>
      <c r="G709" s="260" t="s">
        <v>471</v>
      </c>
      <c r="H709" s="266">
        <v>2832770</v>
      </c>
      <c r="I709" s="129" t="s">
        <v>2</v>
      </c>
      <c r="J709" s="306">
        <v>4</v>
      </c>
      <c r="K709" s="129" t="s">
        <v>2</v>
      </c>
      <c r="L709" s="569">
        <v>1</v>
      </c>
      <c r="M709" s="126" t="s">
        <v>3</v>
      </c>
      <c r="N709" s="570">
        <f t="shared" ref="N709:N728" si="278">SUM(H709*J709*L709)</f>
        <v>11331080</v>
      </c>
      <c r="O709" s="602"/>
      <c r="P709" s="258">
        <f t="shared" ref="P709:P739" si="279">N709-O709</f>
        <v>11331080</v>
      </c>
      <c r="Q709" s="258">
        <f t="shared" ref="Q709:Q739" si="280">IF(AA709="국비100%",N709*100%,IF(AA709="시도비100%",N709*0%,IF(AA709="시군구비100%",N709*0%,IF(AA709="국비30%, 시도비70%",N709*30%,IF(AA709="국비50%, 시도비50%",N709*50%,IF(AA709="시도비50%, 시군구비50%",N709*0%,IF(AA709="국비30%, 시도비35%, 시군구비35%",N709*30%)))))))</f>
        <v>3399324</v>
      </c>
      <c r="R709" s="258">
        <f t="shared" ref="R709:R739" si="281">IF(AA709="국비100%",N709*0%,IF(AA709="시도비100%",N709*100%,IF(AA709="시군구비100%",N709*0%,IF(AA709="국비30%, 시도비70%",N709*70%,IF(AA709="국비50%, 시도비50%",N709*50%,IF(AA709="시도비50%, 시군구비50%",N709*50%,IF(AA709="국비30%, 시도비35%, 시군구비35%",N709*35%)))))))</f>
        <v>3965877.9999999995</v>
      </c>
      <c r="S709" s="258">
        <f t="shared" ref="S709:S739" si="282">IF(AA709="국비100%",N709*0%,IF(AA709="시도비100%",N709*0%,IF(AA709="시군구비100%",N709*100%,IF(AA709="국비30%, 시도비70%",N709*0%,IF(AA709="국비50%, 시도비50%",N709*0%,IF(AA709="시도비50%, 시군구비50%",N709*50%,IF(AA709="국비30%, 시도비35%, 시군구비35%",N709*35%)))))))</f>
        <v>3965877.9999999995</v>
      </c>
      <c r="T709" s="258">
        <f t="shared" ref="T709:T739" si="283">IF(AA709="기타보조금",N709*100%,N709*0%)</f>
        <v>0</v>
      </c>
      <c r="U709" s="258">
        <f t="shared" ref="U709:U739" si="284">SUM(Q709:T709)</f>
        <v>11331080</v>
      </c>
      <c r="V709" s="258">
        <f t="shared" ref="V709:V739" si="285">IF(AA709="자부담",N709*100%,N709*0%)</f>
        <v>0</v>
      </c>
      <c r="W709" s="258">
        <f t="shared" ref="W709:W739" si="286">IF(AA709="후원금",N709*100%,N709*0%)</f>
        <v>0</v>
      </c>
      <c r="X709" s="258">
        <f t="shared" ref="X709:X739" si="287">IF(AA709="수익사업",N709*100%,N709*0%)</f>
        <v>0</v>
      </c>
      <c r="Y709" s="261">
        <f t="shared" ref="Y709:Y739" si="288">SUM(U709:X709)</f>
        <v>11331080</v>
      </c>
      <c r="Z709" s="571" t="s">
        <v>177</v>
      </c>
      <c r="AA709" s="571" t="s">
        <v>57</v>
      </c>
      <c r="AB709" s="571" t="s">
        <v>508</v>
      </c>
      <c r="AC709" s="601" t="s">
        <v>671</v>
      </c>
    </row>
    <row r="710" spans="1:29" s="87" customFormat="1" ht="20.100000000000001" customHeight="1" x14ac:dyDescent="0.15">
      <c r="A710" s="599"/>
      <c r="B710" s="599"/>
      <c r="C710" s="599"/>
      <c r="D710" s="14"/>
      <c r="E710" s="14"/>
      <c r="F710" s="14"/>
      <c r="G710" s="260" t="s">
        <v>639</v>
      </c>
      <c r="H710" s="266">
        <v>2899670</v>
      </c>
      <c r="I710" s="129" t="s">
        <v>2</v>
      </c>
      <c r="J710" s="306">
        <v>8</v>
      </c>
      <c r="K710" s="129" t="s">
        <v>2</v>
      </c>
      <c r="L710" s="569">
        <v>1</v>
      </c>
      <c r="M710" s="126" t="s">
        <v>3</v>
      </c>
      <c r="N710" s="570">
        <f t="shared" si="278"/>
        <v>23197360</v>
      </c>
      <c r="O710" s="602"/>
      <c r="P710" s="258">
        <f t="shared" si="279"/>
        <v>23197360</v>
      </c>
      <c r="Q710" s="258">
        <f t="shared" si="280"/>
        <v>6959208</v>
      </c>
      <c r="R710" s="258">
        <f t="shared" si="281"/>
        <v>8119075.9999999991</v>
      </c>
      <c r="S710" s="258">
        <f t="shared" si="282"/>
        <v>8119075.9999999991</v>
      </c>
      <c r="T710" s="258">
        <f t="shared" si="283"/>
        <v>0</v>
      </c>
      <c r="U710" s="258">
        <f t="shared" si="284"/>
        <v>23197360</v>
      </c>
      <c r="V710" s="258">
        <f t="shared" si="285"/>
        <v>0</v>
      </c>
      <c r="W710" s="258">
        <f t="shared" si="286"/>
        <v>0</v>
      </c>
      <c r="X710" s="258">
        <f t="shared" si="287"/>
        <v>0</v>
      </c>
      <c r="Y710" s="261">
        <f t="shared" si="288"/>
        <v>23197360</v>
      </c>
      <c r="Z710" s="571" t="s">
        <v>177</v>
      </c>
      <c r="AA710" s="571" t="s">
        <v>57</v>
      </c>
      <c r="AB710" s="571" t="s">
        <v>508</v>
      </c>
      <c r="AC710" s="601" t="s">
        <v>671</v>
      </c>
    </row>
    <row r="711" spans="1:29" s="87" customFormat="1" ht="20.100000000000001" customHeight="1" x14ac:dyDescent="0.15">
      <c r="A711" s="599"/>
      <c r="B711" s="599"/>
      <c r="C711" s="599"/>
      <c r="D711" s="14"/>
      <c r="E711" s="14"/>
      <c r="F711" s="14"/>
      <c r="G711" s="260" t="s">
        <v>640</v>
      </c>
      <c r="H711" s="266">
        <v>983060</v>
      </c>
      <c r="I711" s="129" t="s">
        <v>2</v>
      </c>
      <c r="J711" s="306">
        <v>1</v>
      </c>
      <c r="K711" s="129" t="s">
        <v>2</v>
      </c>
      <c r="L711" s="569">
        <v>1</v>
      </c>
      <c r="M711" s="126" t="s">
        <v>3</v>
      </c>
      <c r="N711" s="570">
        <f t="shared" si="278"/>
        <v>983060</v>
      </c>
      <c r="O711" s="602"/>
      <c r="P711" s="258">
        <f t="shared" si="279"/>
        <v>983060</v>
      </c>
      <c r="Q711" s="258">
        <f t="shared" si="280"/>
        <v>294918</v>
      </c>
      <c r="R711" s="258">
        <f t="shared" si="281"/>
        <v>344071</v>
      </c>
      <c r="S711" s="258">
        <f t="shared" si="282"/>
        <v>344071</v>
      </c>
      <c r="T711" s="258">
        <f t="shared" si="283"/>
        <v>0</v>
      </c>
      <c r="U711" s="258">
        <f t="shared" si="284"/>
        <v>983060</v>
      </c>
      <c r="V711" s="258">
        <f t="shared" si="285"/>
        <v>0</v>
      </c>
      <c r="W711" s="258">
        <f t="shared" si="286"/>
        <v>0</v>
      </c>
      <c r="X711" s="258">
        <f t="shared" si="287"/>
        <v>0</v>
      </c>
      <c r="Y711" s="261">
        <f t="shared" si="288"/>
        <v>983060</v>
      </c>
      <c r="Z711" s="571" t="s">
        <v>177</v>
      </c>
      <c r="AA711" s="571" t="s">
        <v>57</v>
      </c>
      <c r="AB711" s="571" t="s">
        <v>508</v>
      </c>
      <c r="AC711" s="601" t="s">
        <v>671</v>
      </c>
    </row>
    <row r="712" spans="1:29" s="87" customFormat="1" ht="20.100000000000001" customHeight="1" x14ac:dyDescent="0.15">
      <c r="A712" s="599"/>
      <c r="B712" s="599"/>
      <c r="C712" s="599"/>
      <c r="D712" s="14"/>
      <c r="E712" s="14"/>
      <c r="F712" s="14"/>
      <c r="G712" s="260" t="s">
        <v>640</v>
      </c>
      <c r="H712" s="266">
        <v>2344010</v>
      </c>
      <c r="I712" s="129" t="s">
        <v>2</v>
      </c>
      <c r="J712" s="306">
        <v>2</v>
      </c>
      <c r="K712" s="129" t="s">
        <v>2</v>
      </c>
      <c r="L712" s="569">
        <v>1</v>
      </c>
      <c r="M712" s="126" t="s">
        <v>3</v>
      </c>
      <c r="N712" s="570">
        <f t="shared" si="278"/>
        <v>4688020</v>
      </c>
      <c r="O712" s="602"/>
      <c r="P712" s="258">
        <f t="shared" si="279"/>
        <v>4688020</v>
      </c>
      <c r="Q712" s="258">
        <f t="shared" si="280"/>
        <v>1406406</v>
      </c>
      <c r="R712" s="258">
        <f t="shared" si="281"/>
        <v>1640807</v>
      </c>
      <c r="S712" s="258">
        <f t="shared" si="282"/>
        <v>1640807</v>
      </c>
      <c r="T712" s="258">
        <f t="shared" si="283"/>
        <v>0</v>
      </c>
      <c r="U712" s="258">
        <f t="shared" si="284"/>
        <v>4688020</v>
      </c>
      <c r="V712" s="258">
        <f t="shared" si="285"/>
        <v>0</v>
      </c>
      <c r="W712" s="258">
        <f t="shared" si="286"/>
        <v>0</v>
      </c>
      <c r="X712" s="258">
        <f t="shared" si="287"/>
        <v>0</v>
      </c>
      <c r="Y712" s="261">
        <f t="shared" si="288"/>
        <v>4688020</v>
      </c>
      <c r="Z712" s="571" t="s">
        <v>177</v>
      </c>
      <c r="AA712" s="571" t="s">
        <v>57</v>
      </c>
      <c r="AB712" s="571" t="s">
        <v>508</v>
      </c>
      <c r="AC712" s="601" t="s">
        <v>671</v>
      </c>
    </row>
    <row r="713" spans="1:29" s="87" customFormat="1" ht="20.100000000000001" customHeight="1" x14ac:dyDescent="0.15">
      <c r="A713" s="599"/>
      <c r="B713" s="599"/>
      <c r="C713" s="599"/>
      <c r="D713" s="14"/>
      <c r="E713" s="14"/>
      <c r="F713" s="14"/>
      <c r="G713" s="260" t="s">
        <v>640</v>
      </c>
      <c r="H713" s="266">
        <v>756200</v>
      </c>
      <c r="I713" s="129" t="s">
        <v>2</v>
      </c>
      <c r="J713" s="306">
        <v>1</v>
      </c>
      <c r="K713" s="129" t="s">
        <v>2</v>
      </c>
      <c r="L713" s="569">
        <v>1</v>
      </c>
      <c r="M713" s="126" t="s">
        <v>3</v>
      </c>
      <c r="N713" s="570">
        <f t="shared" si="278"/>
        <v>756200</v>
      </c>
      <c r="O713" s="602"/>
      <c r="P713" s="258">
        <f t="shared" si="279"/>
        <v>756200</v>
      </c>
      <c r="Q713" s="258">
        <f t="shared" si="280"/>
        <v>226860</v>
      </c>
      <c r="R713" s="258">
        <f t="shared" si="281"/>
        <v>264670</v>
      </c>
      <c r="S713" s="258">
        <f t="shared" si="282"/>
        <v>264670</v>
      </c>
      <c r="T713" s="258">
        <f t="shared" si="283"/>
        <v>0</v>
      </c>
      <c r="U713" s="258">
        <f t="shared" si="284"/>
        <v>756200</v>
      </c>
      <c r="V713" s="258">
        <f t="shared" si="285"/>
        <v>0</v>
      </c>
      <c r="W713" s="258">
        <f t="shared" si="286"/>
        <v>0</v>
      </c>
      <c r="X713" s="258">
        <f t="shared" si="287"/>
        <v>0</v>
      </c>
      <c r="Y713" s="261">
        <f t="shared" si="288"/>
        <v>756200</v>
      </c>
      <c r="Z713" s="571" t="s">
        <v>177</v>
      </c>
      <c r="AA713" s="571" t="s">
        <v>57</v>
      </c>
      <c r="AB713" s="571" t="s">
        <v>508</v>
      </c>
      <c r="AC713" s="601" t="s">
        <v>671</v>
      </c>
    </row>
    <row r="714" spans="1:29" s="87" customFormat="1" ht="20.100000000000001" customHeight="1" x14ac:dyDescent="0.15">
      <c r="A714" s="599"/>
      <c r="B714" s="599"/>
      <c r="C714" s="599"/>
      <c r="D714" s="14"/>
      <c r="E714" s="14"/>
      <c r="F714" s="14"/>
      <c r="G714" s="260" t="s">
        <v>469</v>
      </c>
      <c r="H714" s="266">
        <v>2079250</v>
      </c>
      <c r="I714" s="129" t="s">
        <v>2</v>
      </c>
      <c r="J714" s="306">
        <v>11</v>
      </c>
      <c r="K714" s="129" t="s">
        <v>2</v>
      </c>
      <c r="L714" s="569">
        <v>1</v>
      </c>
      <c r="M714" s="126" t="s">
        <v>3</v>
      </c>
      <c r="N714" s="570">
        <f t="shared" si="278"/>
        <v>22871750</v>
      </c>
      <c r="O714" s="602"/>
      <c r="P714" s="258">
        <f t="shared" si="279"/>
        <v>22871750</v>
      </c>
      <c r="Q714" s="258">
        <f t="shared" si="280"/>
        <v>6861525</v>
      </c>
      <c r="R714" s="258">
        <f t="shared" si="281"/>
        <v>8005112.4999999991</v>
      </c>
      <c r="S714" s="258">
        <f t="shared" si="282"/>
        <v>8005112.4999999991</v>
      </c>
      <c r="T714" s="258">
        <f t="shared" si="283"/>
        <v>0</v>
      </c>
      <c r="U714" s="258">
        <f t="shared" si="284"/>
        <v>22871750</v>
      </c>
      <c r="V714" s="258">
        <f t="shared" si="285"/>
        <v>0</v>
      </c>
      <c r="W714" s="258">
        <f t="shared" si="286"/>
        <v>0</v>
      </c>
      <c r="X714" s="258">
        <f t="shared" si="287"/>
        <v>0</v>
      </c>
      <c r="Y714" s="261">
        <f t="shared" si="288"/>
        <v>22871750</v>
      </c>
      <c r="Z714" s="571" t="s">
        <v>177</v>
      </c>
      <c r="AA714" s="571" t="s">
        <v>57</v>
      </c>
      <c r="AB714" s="571" t="s">
        <v>508</v>
      </c>
      <c r="AC714" s="601" t="s">
        <v>671</v>
      </c>
    </row>
    <row r="715" spans="1:29" s="87" customFormat="1" ht="20.100000000000001" customHeight="1" x14ac:dyDescent="0.15">
      <c r="A715" s="599"/>
      <c r="B715" s="599"/>
      <c r="C715" s="599"/>
      <c r="D715" s="14"/>
      <c r="E715" s="14"/>
      <c r="F715" s="14"/>
      <c r="G715" s="260" t="s">
        <v>641</v>
      </c>
      <c r="H715" s="266">
        <v>2160370</v>
      </c>
      <c r="I715" s="129" t="s">
        <v>2</v>
      </c>
      <c r="J715" s="306">
        <v>1</v>
      </c>
      <c r="K715" s="129" t="s">
        <v>2</v>
      </c>
      <c r="L715" s="569">
        <v>1</v>
      </c>
      <c r="M715" s="126" t="s">
        <v>3</v>
      </c>
      <c r="N715" s="570">
        <f t="shared" si="278"/>
        <v>2160370</v>
      </c>
      <c r="O715" s="602"/>
      <c r="P715" s="258">
        <f t="shared" si="279"/>
        <v>2160370</v>
      </c>
      <c r="Q715" s="258">
        <f t="shared" si="280"/>
        <v>648111</v>
      </c>
      <c r="R715" s="258">
        <f t="shared" si="281"/>
        <v>756129.5</v>
      </c>
      <c r="S715" s="258">
        <f t="shared" si="282"/>
        <v>756129.5</v>
      </c>
      <c r="T715" s="258">
        <f t="shared" si="283"/>
        <v>0</v>
      </c>
      <c r="U715" s="258">
        <f t="shared" si="284"/>
        <v>2160370</v>
      </c>
      <c r="V715" s="258">
        <f t="shared" si="285"/>
        <v>0</v>
      </c>
      <c r="W715" s="258">
        <f t="shared" si="286"/>
        <v>0</v>
      </c>
      <c r="X715" s="258">
        <f t="shared" si="287"/>
        <v>0</v>
      </c>
      <c r="Y715" s="261">
        <f t="shared" si="288"/>
        <v>2160370</v>
      </c>
      <c r="Z715" s="571" t="s">
        <v>177</v>
      </c>
      <c r="AA715" s="571" t="s">
        <v>57</v>
      </c>
      <c r="AB715" s="571" t="s">
        <v>508</v>
      </c>
      <c r="AC715" s="601" t="s">
        <v>671</v>
      </c>
    </row>
    <row r="716" spans="1:29" s="87" customFormat="1" ht="20.100000000000001" customHeight="1" x14ac:dyDescent="0.15">
      <c r="A716" s="599"/>
      <c r="B716" s="599"/>
      <c r="C716" s="599"/>
      <c r="D716" s="14"/>
      <c r="E716" s="14"/>
      <c r="F716" s="14"/>
      <c r="G716" s="260" t="s">
        <v>468</v>
      </c>
      <c r="H716" s="266">
        <v>1930630</v>
      </c>
      <c r="I716" s="129" t="s">
        <v>2</v>
      </c>
      <c r="J716" s="306">
        <v>5</v>
      </c>
      <c r="K716" s="129" t="s">
        <v>2</v>
      </c>
      <c r="L716" s="569">
        <v>1</v>
      </c>
      <c r="M716" s="126" t="s">
        <v>3</v>
      </c>
      <c r="N716" s="570">
        <f t="shared" si="278"/>
        <v>9653150</v>
      </c>
      <c r="O716" s="602"/>
      <c r="P716" s="258">
        <f t="shared" si="279"/>
        <v>9653150</v>
      </c>
      <c r="Q716" s="258">
        <f t="shared" si="280"/>
        <v>2895945</v>
      </c>
      <c r="R716" s="258">
        <f t="shared" si="281"/>
        <v>3378602.5</v>
      </c>
      <c r="S716" s="258">
        <f t="shared" si="282"/>
        <v>3378602.5</v>
      </c>
      <c r="T716" s="258">
        <f t="shared" si="283"/>
        <v>0</v>
      </c>
      <c r="U716" s="258">
        <f t="shared" si="284"/>
        <v>9653150</v>
      </c>
      <c r="V716" s="258">
        <f t="shared" si="285"/>
        <v>0</v>
      </c>
      <c r="W716" s="258">
        <f t="shared" si="286"/>
        <v>0</v>
      </c>
      <c r="X716" s="258">
        <f t="shared" si="287"/>
        <v>0</v>
      </c>
      <c r="Y716" s="261">
        <f t="shared" si="288"/>
        <v>9653150</v>
      </c>
      <c r="Z716" s="571" t="s">
        <v>177</v>
      </c>
      <c r="AA716" s="571" t="s">
        <v>57</v>
      </c>
      <c r="AB716" s="571" t="s">
        <v>508</v>
      </c>
      <c r="AC716" s="601" t="s">
        <v>671</v>
      </c>
    </row>
    <row r="717" spans="1:29" s="87" customFormat="1" ht="20.100000000000001" customHeight="1" x14ac:dyDescent="0.15">
      <c r="A717" s="599"/>
      <c r="B717" s="599"/>
      <c r="C717" s="599"/>
      <c r="D717" s="14"/>
      <c r="E717" s="14"/>
      <c r="F717" s="14"/>
      <c r="G717" s="260" t="s">
        <v>470</v>
      </c>
      <c r="H717" s="266">
        <v>2004990</v>
      </c>
      <c r="I717" s="129" t="s">
        <v>2</v>
      </c>
      <c r="J717" s="306">
        <v>7</v>
      </c>
      <c r="K717" s="129" t="s">
        <v>2</v>
      </c>
      <c r="L717" s="569">
        <v>1</v>
      </c>
      <c r="M717" s="126" t="s">
        <v>3</v>
      </c>
      <c r="N717" s="570">
        <f t="shared" si="278"/>
        <v>14034930</v>
      </c>
      <c r="O717" s="602"/>
      <c r="P717" s="258">
        <f t="shared" si="279"/>
        <v>14034930</v>
      </c>
      <c r="Q717" s="258">
        <f t="shared" si="280"/>
        <v>4210479</v>
      </c>
      <c r="R717" s="258">
        <f t="shared" si="281"/>
        <v>4912225.5</v>
      </c>
      <c r="S717" s="258">
        <f t="shared" si="282"/>
        <v>4912225.5</v>
      </c>
      <c r="T717" s="258">
        <f t="shared" si="283"/>
        <v>0</v>
      </c>
      <c r="U717" s="258">
        <f t="shared" si="284"/>
        <v>14034930</v>
      </c>
      <c r="V717" s="258">
        <f t="shared" si="285"/>
        <v>0</v>
      </c>
      <c r="W717" s="258">
        <f t="shared" si="286"/>
        <v>0</v>
      </c>
      <c r="X717" s="258">
        <f t="shared" si="287"/>
        <v>0</v>
      </c>
      <c r="Y717" s="261">
        <f t="shared" si="288"/>
        <v>14034930</v>
      </c>
      <c r="Z717" s="571" t="s">
        <v>177</v>
      </c>
      <c r="AA717" s="571" t="s">
        <v>57</v>
      </c>
      <c r="AB717" s="571" t="s">
        <v>508</v>
      </c>
      <c r="AC717" s="601" t="s">
        <v>671</v>
      </c>
    </row>
    <row r="718" spans="1:29" s="87" customFormat="1" ht="20.100000000000001" customHeight="1" x14ac:dyDescent="0.15">
      <c r="A718" s="599"/>
      <c r="B718" s="599"/>
      <c r="C718" s="599"/>
      <c r="D718" s="14"/>
      <c r="E718" s="14"/>
      <c r="F718" s="14"/>
      <c r="G718" s="260" t="s">
        <v>463</v>
      </c>
      <c r="H718" s="266">
        <v>1900360</v>
      </c>
      <c r="I718" s="129" t="s">
        <v>2</v>
      </c>
      <c r="J718" s="306">
        <v>1</v>
      </c>
      <c r="K718" s="129" t="s">
        <v>2</v>
      </c>
      <c r="L718" s="569">
        <v>1</v>
      </c>
      <c r="M718" s="126" t="s">
        <v>3</v>
      </c>
      <c r="N718" s="570">
        <f t="shared" si="278"/>
        <v>1900360</v>
      </c>
      <c r="O718" s="602"/>
      <c r="P718" s="258">
        <f t="shared" si="279"/>
        <v>1900360</v>
      </c>
      <c r="Q718" s="258">
        <f t="shared" si="280"/>
        <v>570108</v>
      </c>
      <c r="R718" s="258">
        <f t="shared" si="281"/>
        <v>665126</v>
      </c>
      <c r="S718" s="258">
        <f t="shared" si="282"/>
        <v>665126</v>
      </c>
      <c r="T718" s="258">
        <f t="shared" si="283"/>
        <v>0</v>
      </c>
      <c r="U718" s="258">
        <f t="shared" si="284"/>
        <v>1900360</v>
      </c>
      <c r="V718" s="258">
        <f t="shared" si="285"/>
        <v>0</v>
      </c>
      <c r="W718" s="258">
        <f t="shared" si="286"/>
        <v>0</v>
      </c>
      <c r="X718" s="258">
        <f t="shared" si="287"/>
        <v>0</v>
      </c>
      <c r="Y718" s="261">
        <f t="shared" si="288"/>
        <v>1900360</v>
      </c>
      <c r="Z718" s="571" t="s">
        <v>177</v>
      </c>
      <c r="AA718" s="571" t="s">
        <v>57</v>
      </c>
      <c r="AB718" s="571" t="s">
        <v>508</v>
      </c>
      <c r="AC718" s="601" t="s">
        <v>671</v>
      </c>
    </row>
    <row r="719" spans="1:29" s="87" customFormat="1" ht="20.100000000000001" customHeight="1" x14ac:dyDescent="0.15">
      <c r="A719" s="599"/>
      <c r="B719" s="599"/>
      <c r="C719" s="599"/>
      <c r="D719" s="14"/>
      <c r="E719" s="14"/>
      <c r="F719" s="14"/>
      <c r="G719" s="260" t="s">
        <v>463</v>
      </c>
      <c r="H719" s="266">
        <v>1930630</v>
      </c>
      <c r="I719" s="129" t="s">
        <v>2</v>
      </c>
      <c r="J719" s="306">
        <v>11</v>
      </c>
      <c r="K719" s="129" t="s">
        <v>2</v>
      </c>
      <c r="L719" s="569">
        <v>1</v>
      </c>
      <c r="M719" s="126" t="s">
        <v>3</v>
      </c>
      <c r="N719" s="570">
        <f t="shared" si="278"/>
        <v>21236930</v>
      </c>
      <c r="O719" s="602"/>
      <c r="P719" s="258">
        <f t="shared" si="279"/>
        <v>21236930</v>
      </c>
      <c r="Q719" s="258">
        <f t="shared" si="280"/>
        <v>6371079</v>
      </c>
      <c r="R719" s="258">
        <f t="shared" si="281"/>
        <v>7432925.4999999991</v>
      </c>
      <c r="S719" s="258">
        <f t="shared" si="282"/>
        <v>7432925.4999999991</v>
      </c>
      <c r="T719" s="258">
        <f t="shared" si="283"/>
        <v>0</v>
      </c>
      <c r="U719" s="258">
        <f t="shared" si="284"/>
        <v>21236930</v>
      </c>
      <c r="V719" s="258">
        <f t="shared" si="285"/>
        <v>0</v>
      </c>
      <c r="W719" s="258">
        <f t="shared" si="286"/>
        <v>0</v>
      </c>
      <c r="X719" s="258">
        <f t="shared" si="287"/>
        <v>0</v>
      </c>
      <c r="Y719" s="261">
        <f t="shared" si="288"/>
        <v>21236930</v>
      </c>
      <c r="Z719" s="571" t="s">
        <v>177</v>
      </c>
      <c r="AA719" s="571" t="s">
        <v>57</v>
      </c>
      <c r="AB719" s="571" t="s">
        <v>508</v>
      </c>
      <c r="AC719" s="601" t="s">
        <v>671</v>
      </c>
    </row>
    <row r="720" spans="1:29" s="87" customFormat="1" ht="20.100000000000001" customHeight="1" x14ac:dyDescent="0.15">
      <c r="A720" s="599"/>
      <c r="B720" s="599"/>
      <c r="C720" s="599"/>
      <c r="D720" s="14"/>
      <c r="E720" s="14"/>
      <c r="F720" s="14"/>
      <c r="G720" s="260" t="s">
        <v>467</v>
      </c>
      <c r="H720" s="266">
        <v>1816810</v>
      </c>
      <c r="I720" s="129" t="s">
        <v>2</v>
      </c>
      <c r="J720" s="306">
        <v>11</v>
      </c>
      <c r="K720" s="129" t="s">
        <v>2</v>
      </c>
      <c r="L720" s="569">
        <v>1</v>
      </c>
      <c r="M720" s="126" t="s">
        <v>3</v>
      </c>
      <c r="N720" s="570">
        <f t="shared" si="278"/>
        <v>19984910</v>
      </c>
      <c r="O720" s="602"/>
      <c r="P720" s="258">
        <f t="shared" si="279"/>
        <v>19984910</v>
      </c>
      <c r="Q720" s="258">
        <f t="shared" si="280"/>
        <v>5995473</v>
      </c>
      <c r="R720" s="258">
        <f t="shared" si="281"/>
        <v>6994718.5</v>
      </c>
      <c r="S720" s="258">
        <f t="shared" si="282"/>
        <v>6994718.5</v>
      </c>
      <c r="T720" s="258">
        <f t="shared" si="283"/>
        <v>0</v>
      </c>
      <c r="U720" s="258">
        <f t="shared" si="284"/>
        <v>19984910</v>
      </c>
      <c r="V720" s="258">
        <f t="shared" si="285"/>
        <v>0</v>
      </c>
      <c r="W720" s="258">
        <f t="shared" si="286"/>
        <v>0</v>
      </c>
      <c r="X720" s="258">
        <f t="shared" si="287"/>
        <v>0</v>
      </c>
      <c r="Y720" s="261">
        <f t="shared" si="288"/>
        <v>19984910</v>
      </c>
      <c r="Z720" s="571" t="s">
        <v>177</v>
      </c>
      <c r="AA720" s="571" t="s">
        <v>57</v>
      </c>
      <c r="AB720" s="571" t="s">
        <v>508</v>
      </c>
      <c r="AC720" s="601" t="s">
        <v>671</v>
      </c>
    </row>
    <row r="721" spans="1:29" s="87" customFormat="1" ht="20.100000000000001" customHeight="1" x14ac:dyDescent="0.15">
      <c r="A721" s="599"/>
      <c r="B721" s="599"/>
      <c r="C721" s="599"/>
      <c r="D721" s="14"/>
      <c r="E721" s="14"/>
      <c r="F721" s="14"/>
      <c r="G721" s="260" t="s">
        <v>642</v>
      </c>
      <c r="H721" s="266">
        <v>1819940</v>
      </c>
      <c r="I721" s="129" t="s">
        <v>2</v>
      </c>
      <c r="J721" s="306">
        <v>1</v>
      </c>
      <c r="K721" s="129" t="s">
        <v>2</v>
      </c>
      <c r="L721" s="569">
        <v>1</v>
      </c>
      <c r="M721" s="126" t="s">
        <v>3</v>
      </c>
      <c r="N721" s="570">
        <f t="shared" si="278"/>
        <v>1819940</v>
      </c>
      <c r="O721" s="602"/>
      <c r="P721" s="258">
        <f t="shared" si="279"/>
        <v>1819940</v>
      </c>
      <c r="Q721" s="258">
        <f t="shared" si="280"/>
        <v>545982</v>
      </c>
      <c r="R721" s="258">
        <f t="shared" si="281"/>
        <v>636979</v>
      </c>
      <c r="S721" s="258">
        <f t="shared" si="282"/>
        <v>636979</v>
      </c>
      <c r="T721" s="258">
        <f t="shared" si="283"/>
        <v>0</v>
      </c>
      <c r="U721" s="258">
        <f t="shared" si="284"/>
        <v>1819940</v>
      </c>
      <c r="V721" s="258">
        <f t="shared" si="285"/>
        <v>0</v>
      </c>
      <c r="W721" s="258">
        <f t="shared" si="286"/>
        <v>0</v>
      </c>
      <c r="X721" s="258">
        <f t="shared" si="287"/>
        <v>0</v>
      </c>
      <c r="Y721" s="261">
        <f t="shared" si="288"/>
        <v>1819940</v>
      </c>
      <c r="Z721" s="571" t="s">
        <v>177</v>
      </c>
      <c r="AA721" s="571" t="s">
        <v>57</v>
      </c>
      <c r="AB721" s="571" t="s">
        <v>508</v>
      </c>
      <c r="AC721" s="601" t="s">
        <v>671</v>
      </c>
    </row>
    <row r="722" spans="1:29" s="87" customFormat="1" ht="20.100000000000001" customHeight="1" x14ac:dyDescent="0.15">
      <c r="A722" s="599"/>
      <c r="B722" s="599"/>
      <c r="C722" s="599"/>
      <c r="D722" s="14"/>
      <c r="E722" s="14"/>
      <c r="F722" s="14"/>
      <c r="G722" s="477" t="s">
        <v>466</v>
      </c>
      <c r="H722" s="266">
        <v>40000</v>
      </c>
      <c r="I722" s="129" t="s">
        <v>2</v>
      </c>
      <c r="J722" s="306">
        <v>12</v>
      </c>
      <c r="K722" s="129" t="s">
        <v>2</v>
      </c>
      <c r="L722" s="569">
        <v>5</v>
      </c>
      <c r="M722" s="126" t="s">
        <v>3</v>
      </c>
      <c r="N722" s="570">
        <f t="shared" si="278"/>
        <v>2400000</v>
      </c>
      <c r="O722" s="602"/>
      <c r="P722" s="258">
        <f t="shared" si="279"/>
        <v>2400000</v>
      </c>
      <c r="Q722" s="258">
        <f t="shared" si="280"/>
        <v>720000</v>
      </c>
      <c r="R722" s="258">
        <f t="shared" si="281"/>
        <v>840000</v>
      </c>
      <c r="S722" s="258">
        <f t="shared" si="282"/>
        <v>840000</v>
      </c>
      <c r="T722" s="258">
        <f t="shared" si="283"/>
        <v>0</v>
      </c>
      <c r="U722" s="258">
        <f t="shared" si="284"/>
        <v>2400000</v>
      </c>
      <c r="V722" s="258">
        <f t="shared" si="285"/>
        <v>0</v>
      </c>
      <c r="W722" s="258">
        <f t="shared" si="286"/>
        <v>0</v>
      </c>
      <c r="X722" s="258">
        <f t="shared" si="287"/>
        <v>0</v>
      </c>
      <c r="Y722" s="261">
        <f t="shared" si="288"/>
        <v>2400000</v>
      </c>
      <c r="Z722" s="571" t="s">
        <v>177</v>
      </c>
      <c r="AA722" s="571" t="s">
        <v>57</v>
      </c>
      <c r="AB722" s="571" t="s">
        <v>508</v>
      </c>
      <c r="AC722" s="601" t="s">
        <v>671</v>
      </c>
    </row>
    <row r="723" spans="1:29" s="87" customFormat="1" ht="20.100000000000001" customHeight="1" x14ac:dyDescent="0.15">
      <c r="A723" s="599"/>
      <c r="B723" s="599"/>
      <c r="C723" s="599"/>
      <c r="D723" s="14"/>
      <c r="E723" s="14"/>
      <c r="F723" s="14"/>
      <c r="G723" s="477"/>
      <c r="H723" s="266">
        <v>40000</v>
      </c>
      <c r="I723" s="129" t="s">
        <v>2</v>
      </c>
      <c r="J723" s="306">
        <v>2</v>
      </c>
      <c r="K723" s="129" t="s">
        <v>2</v>
      </c>
      <c r="L723" s="569">
        <v>1</v>
      </c>
      <c r="M723" s="126" t="s">
        <v>3</v>
      </c>
      <c r="N723" s="570">
        <f t="shared" si="278"/>
        <v>80000</v>
      </c>
      <c r="O723" s="602"/>
      <c r="P723" s="258">
        <f t="shared" si="279"/>
        <v>80000</v>
      </c>
      <c r="Q723" s="258">
        <f t="shared" si="280"/>
        <v>24000</v>
      </c>
      <c r="R723" s="258">
        <f t="shared" si="281"/>
        <v>28000</v>
      </c>
      <c r="S723" s="258">
        <f t="shared" si="282"/>
        <v>28000</v>
      </c>
      <c r="T723" s="258">
        <f t="shared" si="283"/>
        <v>0</v>
      </c>
      <c r="U723" s="258">
        <f t="shared" si="284"/>
        <v>80000</v>
      </c>
      <c r="V723" s="258">
        <f t="shared" si="285"/>
        <v>0</v>
      </c>
      <c r="W723" s="258">
        <f t="shared" si="286"/>
        <v>0</v>
      </c>
      <c r="X723" s="258">
        <f t="shared" si="287"/>
        <v>0</v>
      </c>
      <c r="Y723" s="261">
        <f t="shared" si="288"/>
        <v>80000</v>
      </c>
      <c r="Z723" s="571" t="s">
        <v>177</v>
      </c>
      <c r="AA723" s="571" t="s">
        <v>57</v>
      </c>
      <c r="AB723" s="571" t="s">
        <v>508</v>
      </c>
      <c r="AC723" s="601" t="s">
        <v>671</v>
      </c>
    </row>
    <row r="724" spans="1:29" s="87" customFormat="1" ht="20.100000000000001" customHeight="1" x14ac:dyDescent="0.15">
      <c r="A724" s="599"/>
      <c r="B724" s="599"/>
      <c r="C724" s="599"/>
      <c r="D724" s="14"/>
      <c r="E724" s="14"/>
      <c r="F724" s="14"/>
      <c r="G724" s="477"/>
      <c r="H724" s="266">
        <v>16900</v>
      </c>
      <c r="I724" s="129" t="s">
        <v>2</v>
      </c>
      <c r="J724" s="306">
        <v>1</v>
      </c>
      <c r="K724" s="129" t="s">
        <v>2</v>
      </c>
      <c r="L724" s="569">
        <v>1</v>
      </c>
      <c r="M724" s="126" t="s">
        <v>3</v>
      </c>
      <c r="N724" s="570">
        <f t="shared" si="278"/>
        <v>16900</v>
      </c>
      <c r="O724" s="602"/>
      <c r="P724" s="258">
        <f t="shared" si="279"/>
        <v>16900</v>
      </c>
      <c r="Q724" s="258">
        <f t="shared" si="280"/>
        <v>5070</v>
      </c>
      <c r="R724" s="258">
        <f t="shared" si="281"/>
        <v>5915</v>
      </c>
      <c r="S724" s="258">
        <f t="shared" si="282"/>
        <v>5915</v>
      </c>
      <c r="T724" s="258">
        <f t="shared" si="283"/>
        <v>0</v>
      </c>
      <c r="U724" s="258">
        <f t="shared" si="284"/>
        <v>16900</v>
      </c>
      <c r="V724" s="258">
        <f t="shared" si="285"/>
        <v>0</v>
      </c>
      <c r="W724" s="258">
        <f t="shared" si="286"/>
        <v>0</v>
      </c>
      <c r="X724" s="258">
        <f t="shared" si="287"/>
        <v>0</v>
      </c>
      <c r="Y724" s="261">
        <f t="shared" si="288"/>
        <v>16900</v>
      </c>
      <c r="Z724" s="571" t="s">
        <v>177</v>
      </c>
      <c r="AA724" s="571" t="s">
        <v>57</v>
      </c>
      <c r="AB724" s="571" t="s">
        <v>508</v>
      </c>
      <c r="AC724" s="601" t="s">
        <v>671</v>
      </c>
    </row>
    <row r="725" spans="1:29" s="87" customFormat="1" ht="20.100000000000001" customHeight="1" x14ac:dyDescent="0.15">
      <c r="A725" s="599"/>
      <c r="B725" s="599"/>
      <c r="C725" s="599"/>
      <c r="D725" s="14"/>
      <c r="E725" s="14"/>
      <c r="F725" s="14"/>
      <c r="G725" s="477"/>
      <c r="H725" s="266">
        <v>13000</v>
      </c>
      <c r="I725" s="129" t="s">
        <v>2</v>
      </c>
      <c r="J725" s="306">
        <v>1</v>
      </c>
      <c r="K725" s="129" t="s">
        <v>2</v>
      </c>
      <c r="L725" s="569">
        <v>1</v>
      </c>
      <c r="M725" s="126" t="s">
        <v>3</v>
      </c>
      <c r="N725" s="570">
        <f t="shared" si="278"/>
        <v>13000</v>
      </c>
      <c r="O725" s="602"/>
      <c r="P725" s="258">
        <f t="shared" si="279"/>
        <v>13000</v>
      </c>
      <c r="Q725" s="258">
        <f t="shared" si="280"/>
        <v>3900</v>
      </c>
      <c r="R725" s="258">
        <f t="shared" si="281"/>
        <v>4550</v>
      </c>
      <c r="S725" s="258">
        <f t="shared" si="282"/>
        <v>4550</v>
      </c>
      <c r="T725" s="258">
        <f t="shared" si="283"/>
        <v>0</v>
      </c>
      <c r="U725" s="258">
        <f t="shared" si="284"/>
        <v>13000</v>
      </c>
      <c r="V725" s="258">
        <f t="shared" si="285"/>
        <v>0</v>
      </c>
      <c r="W725" s="258">
        <f t="shared" si="286"/>
        <v>0</v>
      </c>
      <c r="X725" s="258">
        <f t="shared" si="287"/>
        <v>0</v>
      </c>
      <c r="Y725" s="261">
        <f t="shared" si="288"/>
        <v>13000</v>
      </c>
      <c r="Z725" s="571" t="s">
        <v>177</v>
      </c>
      <c r="AA725" s="571" t="s">
        <v>57</v>
      </c>
      <c r="AB725" s="571" t="s">
        <v>508</v>
      </c>
      <c r="AC725" s="601" t="s">
        <v>671</v>
      </c>
    </row>
    <row r="726" spans="1:29" s="87" customFormat="1" ht="20.100000000000001" customHeight="1" x14ac:dyDescent="0.15">
      <c r="A726" s="599"/>
      <c r="B726" s="599"/>
      <c r="C726" s="599"/>
      <c r="D726" s="14"/>
      <c r="E726" s="14"/>
      <c r="F726" s="14"/>
      <c r="G726" s="477" t="s">
        <v>643</v>
      </c>
      <c r="H726" s="266">
        <v>1699670</v>
      </c>
      <c r="I726" s="129" t="s">
        <v>2</v>
      </c>
      <c r="J726" s="306">
        <v>1</v>
      </c>
      <c r="K726" s="129" t="s">
        <v>2</v>
      </c>
      <c r="L726" s="569">
        <v>1</v>
      </c>
      <c r="M726" s="126" t="s">
        <v>3</v>
      </c>
      <c r="N726" s="570">
        <f t="shared" si="278"/>
        <v>1699670</v>
      </c>
      <c r="O726" s="602"/>
      <c r="P726" s="258">
        <f t="shared" si="279"/>
        <v>1699670</v>
      </c>
      <c r="Q726" s="258">
        <f t="shared" si="280"/>
        <v>509901</v>
      </c>
      <c r="R726" s="258">
        <f t="shared" si="281"/>
        <v>594884.5</v>
      </c>
      <c r="S726" s="258">
        <f t="shared" si="282"/>
        <v>594884.5</v>
      </c>
      <c r="T726" s="258">
        <f t="shared" si="283"/>
        <v>0</v>
      </c>
      <c r="U726" s="258">
        <f t="shared" si="284"/>
        <v>1699670</v>
      </c>
      <c r="V726" s="258">
        <f t="shared" si="285"/>
        <v>0</v>
      </c>
      <c r="W726" s="258">
        <f t="shared" si="286"/>
        <v>0</v>
      </c>
      <c r="X726" s="258">
        <f t="shared" si="287"/>
        <v>0</v>
      </c>
      <c r="Y726" s="261">
        <f t="shared" si="288"/>
        <v>1699670</v>
      </c>
      <c r="Z726" s="571" t="s">
        <v>177</v>
      </c>
      <c r="AA726" s="571" t="s">
        <v>57</v>
      </c>
      <c r="AB726" s="571" t="s">
        <v>508</v>
      </c>
      <c r="AC726" s="601" t="s">
        <v>671</v>
      </c>
    </row>
    <row r="727" spans="1:29" s="87" customFormat="1" ht="20.100000000000001" customHeight="1" x14ac:dyDescent="0.15">
      <c r="A727" s="599"/>
      <c r="B727" s="599"/>
      <c r="C727" s="599"/>
      <c r="D727" s="14"/>
      <c r="E727" s="14"/>
      <c r="F727" s="14"/>
      <c r="G727" s="477"/>
      <c r="H727" s="266">
        <v>1739810</v>
      </c>
      <c r="I727" s="129" t="s">
        <v>2</v>
      </c>
      <c r="J727" s="306">
        <v>1</v>
      </c>
      <c r="K727" s="129" t="s">
        <v>2</v>
      </c>
      <c r="L727" s="569">
        <v>1</v>
      </c>
      <c r="M727" s="126" t="s">
        <v>3</v>
      </c>
      <c r="N727" s="570">
        <f t="shared" si="278"/>
        <v>1739810</v>
      </c>
      <c r="O727" s="602"/>
      <c r="P727" s="258">
        <f t="shared" si="279"/>
        <v>1739810</v>
      </c>
      <c r="Q727" s="258">
        <f t="shared" si="280"/>
        <v>521943</v>
      </c>
      <c r="R727" s="258">
        <f t="shared" si="281"/>
        <v>608933.5</v>
      </c>
      <c r="S727" s="258">
        <f t="shared" si="282"/>
        <v>608933.5</v>
      </c>
      <c r="T727" s="258">
        <f t="shared" si="283"/>
        <v>0</v>
      </c>
      <c r="U727" s="258">
        <f t="shared" si="284"/>
        <v>1739810</v>
      </c>
      <c r="V727" s="258">
        <f t="shared" si="285"/>
        <v>0</v>
      </c>
      <c r="W727" s="258">
        <f t="shared" si="286"/>
        <v>0</v>
      </c>
      <c r="X727" s="258">
        <f t="shared" si="287"/>
        <v>0</v>
      </c>
      <c r="Y727" s="261">
        <f t="shared" si="288"/>
        <v>1739810</v>
      </c>
      <c r="Z727" s="571" t="s">
        <v>177</v>
      </c>
      <c r="AA727" s="571" t="s">
        <v>57</v>
      </c>
      <c r="AB727" s="571" t="s">
        <v>508</v>
      </c>
      <c r="AC727" s="601" t="s">
        <v>671</v>
      </c>
    </row>
    <row r="728" spans="1:29" s="87" customFormat="1" ht="20.100000000000001" customHeight="1" x14ac:dyDescent="0.15">
      <c r="A728" s="599"/>
      <c r="B728" s="599"/>
      <c r="C728" s="599"/>
      <c r="D728" s="14"/>
      <c r="E728" s="14"/>
      <c r="F728" s="14"/>
      <c r="G728" s="477" t="s">
        <v>89</v>
      </c>
      <c r="H728" s="266">
        <v>200000</v>
      </c>
      <c r="I728" s="129" t="s">
        <v>2</v>
      </c>
      <c r="J728" s="306">
        <v>2</v>
      </c>
      <c r="K728" s="129" t="s">
        <v>2</v>
      </c>
      <c r="L728" s="569">
        <v>4</v>
      </c>
      <c r="M728" s="126" t="s">
        <v>3</v>
      </c>
      <c r="N728" s="570">
        <f t="shared" si="278"/>
        <v>1600000</v>
      </c>
      <c r="O728" s="602"/>
      <c r="P728" s="258">
        <f t="shared" si="279"/>
        <v>1600000</v>
      </c>
      <c r="Q728" s="258">
        <f t="shared" si="280"/>
        <v>480000</v>
      </c>
      <c r="R728" s="258">
        <f t="shared" si="281"/>
        <v>560000</v>
      </c>
      <c r="S728" s="258">
        <f t="shared" si="282"/>
        <v>560000</v>
      </c>
      <c r="T728" s="258">
        <f t="shared" si="283"/>
        <v>0</v>
      </c>
      <c r="U728" s="258">
        <f t="shared" si="284"/>
        <v>1600000</v>
      </c>
      <c r="V728" s="258">
        <f t="shared" si="285"/>
        <v>0</v>
      </c>
      <c r="W728" s="258">
        <f t="shared" si="286"/>
        <v>0</v>
      </c>
      <c r="X728" s="258">
        <f t="shared" si="287"/>
        <v>0</v>
      </c>
      <c r="Y728" s="261">
        <f t="shared" si="288"/>
        <v>1600000</v>
      </c>
      <c r="Z728" s="571" t="s">
        <v>177</v>
      </c>
      <c r="AA728" s="571" t="s">
        <v>57</v>
      </c>
      <c r="AB728" s="571" t="s">
        <v>508</v>
      </c>
      <c r="AC728" s="601" t="s">
        <v>671</v>
      </c>
    </row>
    <row r="729" spans="1:29" s="87" customFormat="1" ht="20.100000000000001" customHeight="1" x14ac:dyDescent="0.15">
      <c r="A729" s="599"/>
      <c r="B729" s="599"/>
      <c r="C729" s="599"/>
      <c r="D729" s="14"/>
      <c r="E729" s="14"/>
      <c r="F729" s="14"/>
      <c r="G729" s="477" t="s">
        <v>465</v>
      </c>
      <c r="H729" s="236"/>
      <c r="I729" s="234"/>
      <c r="J729" s="235"/>
      <c r="K729" s="234"/>
      <c r="L729" s="569"/>
      <c r="M729" s="307"/>
      <c r="N729" s="570"/>
      <c r="O729" s="602"/>
      <c r="P729" s="258">
        <f t="shared" si="279"/>
        <v>0</v>
      </c>
      <c r="Q729" s="258">
        <f t="shared" si="280"/>
        <v>0</v>
      </c>
      <c r="R729" s="258">
        <f t="shared" si="281"/>
        <v>0</v>
      </c>
      <c r="S729" s="258">
        <f t="shared" si="282"/>
        <v>0</v>
      </c>
      <c r="T729" s="258">
        <f t="shared" si="283"/>
        <v>0</v>
      </c>
      <c r="U729" s="258">
        <f t="shared" si="284"/>
        <v>0</v>
      </c>
      <c r="V729" s="258">
        <f t="shared" si="285"/>
        <v>0</v>
      </c>
      <c r="W729" s="258">
        <f t="shared" si="286"/>
        <v>0</v>
      </c>
      <c r="X729" s="258">
        <f t="shared" si="287"/>
        <v>0</v>
      </c>
      <c r="Y729" s="261">
        <f t="shared" si="288"/>
        <v>0</v>
      </c>
      <c r="Z729" s="571" t="s">
        <v>177</v>
      </c>
      <c r="AA729" s="571" t="s">
        <v>57</v>
      </c>
      <c r="AB729" s="571" t="s">
        <v>508</v>
      </c>
      <c r="AC729" s="601" t="s">
        <v>671</v>
      </c>
    </row>
    <row r="730" spans="1:29" s="87" customFormat="1" ht="20.100000000000001" customHeight="1" x14ac:dyDescent="0.15">
      <c r="A730" s="599"/>
      <c r="B730" s="599"/>
      <c r="C730" s="599"/>
      <c r="D730" s="14"/>
      <c r="E730" s="14"/>
      <c r="F730" s="14"/>
      <c r="G730" s="260" t="s">
        <v>644</v>
      </c>
      <c r="H730" s="266">
        <v>203310</v>
      </c>
      <c r="I730" s="129" t="s">
        <v>2</v>
      </c>
      <c r="J730" s="306">
        <v>4</v>
      </c>
      <c r="K730" s="129" t="s">
        <v>2</v>
      </c>
      <c r="L730" s="569">
        <v>1</v>
      </c>
      <c r="M730" s="126" t="s">
        <v>3</v>
      </c>
      <c r="N730" s="570">
        <f t="shared" ref="N730:N739" si="289">SUM(H730*J730*L730)</f>
        <v>813240</v>
      </c>
      <c r="O730" s="602"/>
      <c r="P730" s="258">
        <f t="shared" si="279"/>
        <v>813240</v>
      </c>
      <c r="Q730" s="258">
        <f t="shared" si="280"/>
        <v>243972</v>
      </c>
      <c r="R730" s="258">
        <f t="shared" si="281"/>
        <v>284634</v>
      </c>
      <c r="S730" s="258">
        <f t="shared" si="282"/>
        <v>284634</v>
      </c>
      <c r="T730" s="258">
        <f t="shared" si="283"/>
        <v>0</v>
      </c>
      <c r="U730" s="258">
        <f t="shared" si="284"/>
        <v>813240</v>
      </c>
      <c r="V730" s="258">
        <f t="shared" si="285"/>
        <v>0</v>
      </c>
      <c r="W730" s="258">
        <f t="shared" si="286"/>
        <v>0</v>
      </c>
      <c r="X730" s="258">
        <f t="shared" si="287"/>
        <v>0</v>
      </c>
      <c r="Y730" s="261">
        <f t="shared" si="288"/>
        <v>813240</v>
      </c>
      <c r="Z730" s="571" t="s">
        <v>177</v>
      </c>
      <c r="AA730" s="571" t="s">
        <v>57</v>
      </c>
      <c r="AB730" s="571" t="s">
        <v>508</v>
      </c>
      <c r="AC730" s="601" t="s">
        <v>671</v>
      </c>
    </row>
    <row r="731" spans="1:29" s="87" customFormat="1" ht="20.100000000000001" customHeight="1" x14ac:dyDescent="0.15">
      <c r="A731" s="599"/>
      <c r="B731" s="599"/>
      <c r="C731" s="599"/>
      <c r="D731" s="14"/>
      <c r="E731" s="14"/>
      <c r="F731" s="14"/>
      <c r="G731" s="260" t="s">
        <v>89</v>
      </c>
      <c r="H731" s="266">
        <v>208120</v>
      </c>
      <c r="I731" s="129" t="s">
        <v>2</v>
      </c>
      <c r="J731" s="306">
        <v>8</v>
      </c>
      <c r="K731" s="129" t="s">
        <v>2</v>
      </c>
      <c r="L731" s="569">
        <v>1</v>
      </c>
      <c r="M731" s="126" t="s">
        <v>3</v>
      </c>
      <c r="N731" s="570">
        <f t="shared" si="289"/>
        <v>1664960</v>
      </c>
      <c r="O731" s="602"/>
      <c r="P731" s="258">
        <f t="shared" si="279"/>
        <v>1664960</v>
      </c>
      <c r="Q731" s="258">
        <f t="shared" si="280"/>
        <v>499488</v>
      </c>
      <c r="R731" s="258">
        <f t="shared" si="281"/>
        <v>582736</v>
      </c>
      <c r="S731" s="258">
        <f t="shared" si="282"/>
        <v>582736</v>
      </c>
      <c r="T731" s="258">
        <f t="shared" si="283"/>
        <v>0</v>
      </c>
      <c r="U731" s="258">
        <f t="shared" si="284"/>
        <v>1664960</v>
      </c>
      <c r="V731" s="258">
        <f t="shared" si="285"/>
        <v>0</v>
      </c>
      <c r="W731" s="258">
        <f t="shared" si="286"/>
        <v>0</v>
      </c>
      <c r="X731" s="258">
        <f t="shared" si="287"/>
        <v>0</v>
      </c>
      <c r="Y731" s="261">
        <f t="shared" si="288"/>
        <v>1664960</v>
      </c>
      <c r="Z731" s="571" t="s">
        <v>177</v>
      </c>
      <c r="AA731" s="571" t="s">
        <v>57</v>
      </c>
      <c r="AB731" s="571" t="s">
        <v>508</v>
      </c>
      <c r="AC731" s="601" t="s">
        <v>671</v>
      </c>
    </row>
    <row r="732" spans="1:29" s="87" customFormat="1" ht="20.100000000000001" customHeight="1" x14ac:dyDescent="0.15">
      <c r="A732" s="599"/>
      <c r="B732" s="599"/>
      <c r="C732" s="599"/>
      <c r="D732" s="14"/>
      <c r="E732" s="14"/>
      <c r="F732" s="14"/>
      <c r="G732" s="260" t="s">
        <v>645</v>
      </c>
      <c r="H732" s="266">
        <v>149230</v>
      </c>
      <c r="I732" s="129" t="s">
        <v>2</v>
      </c>
      <c r="J732" s="306">
        <v>11</v>
      </c>
      <c r="K732" s="129" t="s">
        <v>2</v>
      </c>
      <c r="L732" s="569">
        <v>1</v>
      </c>
      <c r="M732" s="126" t="s">
        <v>3</v>
      </c>
      <c r="N732" s="570">
        <f t="shared" si="289"/>
        <v>1641530</v>
      </c>
      <c r="O732" s="602"/>
      <c r="P732" s="258">
        <f t="shared" si="279"/>
        <v>1641530</v>
      </c>
      <c r="Q732" s="258">
        <f t="shared" si="280"/>
        <v>492459</v>
      </c>
      <c r="R732" s="258">
        <f t="shared" si="281"/>
        <v>574535.5</v>
      </c>
      <c r="S732" s="258">
        <f t="shared" si="282"/>
        <v>574535.5</v>
      </c>
      <c r="T732" s="258">
        <f t="shared" si="283"/>
        <v>0</v>
      </c>
      <c r="U732" s="258">
        <f t="shared" si="284"/>
        <v>1641530</v>
      </c>
      <c r="V732" s="258">
        <f t="shared" si="285"/>
        <v>0</v>
      </c>
      <c r="W732" s="258">
        <f t="shared" si="286"/>
        <v>0</v>
      </c>
      <c r="X732" s="258">
        <f t="shared" si="287"/>
        <v>0</v>
      </c>
      <c r="Y732" s="261">
        <f t="shared" si="288"/>
        <v>1641530</v>
      </c>
      <c r="Z732" s="571" t="s">
        <v>177</v>
      </c>
      <c r="AA732" s="571" t="s">
        <v>57</v>
      </c>
      <c r="AB732" s="571" t="s">
        <v>508</v>
      </c>
      <c r="AC732" s="601" t="s">
        <v>671</v>
      </c>
    </row>
    <row r="733" spans="1:29" s="87" customFormat="1" ht="20.100000000000001" customHeight="1" x14ac:dyDescent="0.15">
      <c r="A733" s="599"/>
      <c r="B733" s="599"/>
      <c r="C733" s="599"/>
      <c r="D733" s="14"/>
      <c r="E733" s="14"/>
      <c r="F733" s="14"/>
      <c r="G733" s="260"/>
      <c r="H733" s="266">
        <v>155060</v>
      </c>
      <c r="I733" s="129" t="s">
        <v>2</v>
      </c>
      <c r="J733" s="306">
        <v>1</v>
      </c>
      <c r="K733" s="129" t="s">
        <v>2</v>
      </c>
      <c r="L733" s="569">
        <v>1</v>
      </c>
      <c r="M733" s="126" t="s">
        <v>3</v>
      </c>
      <c r="N733" s="570">
        <f t="shared" si="289"/>
        <v>155060</v>
      </c>
      <c r="O733" s="602"/>
      <c r="P733" s="258">
        <f t="shared" si="279"/>
        <v>155060</v>
      </c>
      <c r="Q733" s="258">
        <f t="shared" si="280"/>
        <v>46518</v>
      </c>
      <c r="R733" s="258">
        <f t="shared" si="281"/>
        <v>54271</v>
      </c>
      <c r="S733" s="258">
        <f t="shared" si="282"/>
        <v>54271</v>
      </c>
      <c r="T733" s="258">
        <f t="shared" si="283"/>
        <v>0</v>
      </c>
      <c r="U733" s="258">
        <f t="shared" si="284"/>
        <v>155060</v>
      </c>
      <c r="V733" s="258">
        <f t="shared" si="285"/>
        <v>0</v>
      </c>
      <c r="W733" s="258">
        <f t="shared" si="286"/>
        <v>0</v>
      </c>
      <c r="X733" s="258">
        <f t="shared" si="287"/>
        <v>0</v>
      </c>
      <c r="Y733" s="261">
        <f t="shared" si="288"/>
        <v>155060</v>
      </c>
      <c r="Z733" s="571" t="s">
        <v>177</v>
      </c>
      <c r="AA733" s="571" t="s">
        <v>57</v>
      </c>
      <c r="AB733" s="571" t="s">
        <v>508</v>
      </c>
      <c r="AC733" s="601" t="s">
        <v>671</v>
      </c>
    </row>
    <row r="734" spans="1:29" s="87" customFormat="1" ht="20.100000000000001" customHeight="1" x14ac:dyDescent="0.15">
      <c r="A734" s="599"/>
      <c r="B734" s="599"/>
      <c r="C734" s="599"/>
      <c r="D734" s="14"/>
      <c r="E734" s="14"/>
      <c r="F734" s="14"/>
      <c r="G734" s="260" t="s">
        <v>646</v>
      </c>
      <c r="H734" s="266">
        <v>138570</v>
      </c>
      <c r="I734" s="129" t="s">
        <v>2</v>
      </c>
      <c r="J734" s="306">
        <v>5</v>
      </c>
      <c r="K734" s="129" t="s">
        <v>2</v>
      </c>
      <c r="L734" s="569">
        <v>1</v>
      </c>
      <c r="M734" s="126" t="s">
        <v>3</v>
      </c>
      <c r="N734" s="570">
        <f t="shared" si="289"/>
        <v>692850</v>
      </c>
      <c r="O734" s="602"/>
      <c r="P734" s="258">
        <f t="shared" si="279"/>
        <v>692850</v>
      </c>
      <c r="Q734" s="258">
        <f t="shared" si="280"/>
        <v>207855</v>
      </c>
      <c r="R734" s="258">
        <f t="shared" si="281"/>
        <v>242497.49999999997</v>
      </c>
      <c r="S734" s="258">
        <f t="shared" si="282"/>
        <v>242497.49999999997</v>
      </c>
      <c r="T734" s="258">
        <f t="shared" si="283"/>
        <v>0</v>
      </c>
      <c r="U734" s="258">
        <f t="shared" si="284"/>
        <v>692850</v>
      </c>
      <c r="V734" s="258">
        <f t="shared" si="285"/>
        <v>0</v>
      </c>
      <c r="W734" s="258">
        <f t="shared" si="286"/>
        <v>0</v>
      </c>
      <c r="X734" s="258">
        <f t="shared" si="287"/>
        <v>0</v>
      </c>
      <c r="Y734" s="261">
        <f t="shared" si="288"/>
        <v>692850</v>
      </c>
      <c r="Z734" s="571" t="s">
        <v>177</v>
      </c>
      <c r="AA734" s="571" t="s">
        <v>57</v>
      </c>
      <c r="AB734" s="571" t="s">
        <v>508</v>
      </c>
      <c r="AC734" s="601" t="s">
        <v>671</v>
      </c>
    </row>
    <row r="735" spans="1:29" s="167" customFormat="1" ht="20.100000000000001" customHeight="1" x14ac:dyDescent="0.15">
      <c r="A735" s="599"/>
      <c r="B735" s="599"/>
      <c r="C735" s="599"/>
      <c r="D735" s="14"/>
      <c r="E735" s="14"/>
      <c r="F735" s="14"/>
      <c r="G735" s="260"/>
      <c r="H735" s="266">
        <v>143900</v>
      </c>
      <c r="I735" s="129" t="s">
        <v>2</v>
      </c>
      <c r="J735" s="306">
        <v>7</v>
      </c>
      <c r="K735" s="129" t="s">
        <v>2</v>
      </c>
      <c r="L735" s="569">
        <v>1</v>
      </c>
      <c r="M735" s="126" t="s">
        <v>3</v>
      </c>
      <c r="N735" s="570">
        <f t="shared" si="289"/>
        <v>1007300</v>
      </c>
      <c r="O735" s="602"/>
      <c r="P735" s="258">
        <f t="shared" si="279"/>
        <v>1007300</v>
      </c>
      <c r="Q735" s="258">
        <f t="shared" si="280"/>
        <v>302190</v>
      </c>
      <c r="R735" s="258">
        <f t="shared" si="281"/>
        <v>352555</v>
      </c>
      <c r="S735" s="258">
        <f t="shared" si="282"/>
        <v>352555</v>
      </c>
      <c r="T735" s="258">
        <f t="shared" si="283"/>
        <v>0</v>
      </c>
      <c r="U735" s="258">
        <f t="shared" si="284"/>
        <v>1007300</v>
      </c>
      <c r="V735" s="258">
        <f t="shared" si="285"/>
        <v>0</v>
      </c>
      <c r="W735" s="258">
        <f t="shared" si="286"/>
        <v>0</v>
      </c>
      <c r="X735" s="258">
        <f t="shared" si="287"/>
        <v>0</v>
      </c>
      <c r="Y735" s="261">
        <f t="shared" si="288"/>
        <v>1007300</v>
      </c>
      <c r="Z735" s="571" t="s">
        <v>177</v>
      </c>
      <c r="AA735" s="571" t="s">
        <v>57</v>
      </c>
      <c r="AB735" s="571" t="s">
        <v>508</v>
      </c>
      <c r="AC735" s="601" t="s">
        <v>671</v>
      </c>
    </row>
    <row r="736" spans="1:29" s="167" customFormat="1" ht="20.100000000000001" customHeight="1" x14ac:dyDescent="0.15">
      <c r="A736" s="599"/>
      <c r="B736" s="599"/>
      <c r="C736" s="599"/>
      <c r="D736" s="14"/>
      <c r="E736" s="14"/>
      <c r="F736" s="14"/>
      <c r="G736" s="260" t="s">
        <v>464</v>
      </c>
      <c r="H736" s="266">
        <v>136390</v>
      </c>
      <c r="I736" s="129" t="s">
        <v>2</v>
      </c>
      <c r="J736" s="306">
        <v>1</v>
      </c>
      <c r="K736" s="129" t="s">
        <v>2</v>
      </c>
      <c r="L736" s="569">
        <v>1</v>
      </c>
      <c r="M736" s="126" t="s">
        <v>3</v>
      </c>
      <c r="N736" s="570">
        <f t="shared" si="289"/>
        <v>136390</v>
      </c>
      <c r="O736" s="602"/>
      <c r="P736" s="258">
        <f t="shared" si="279"/>
        <v>136390</v>
      </c>
      <c r="Q736" s="258">
        <f t="shared" si="280"/>
        <v>40917</v>
      </c>
      <c r="R736" s="258">
        <f t="shared" si="281"/>
        <v>47736.5</v>
      </c>
      <c r="S736" s="258">
        <f t="shared" si="282"/>
        <v>47736.5</v>
      </c>
      <c r="T736" s="258">
        <f t="shared" si="283"/>
        <v>0</v>
      </c>
      <c r="U736" s="258">
        <f t="shared" si="284"/>
        <v>136390</v>
      </c>
      <c r="V736" s="258">
        <f t="shared" si="285"/>
        <v>0</v>
      </c>
      <c r="W736" s="258">
        <f t="shared" si="286"/>
        <v>0</v>
      </c>
      <c r="X736" s="258">
        <f t="shared" si="287"/>
        <v>0</v>
      </c>
      <c r="Y736" s="261">
        <f t="shared" si="288"/>
        <v>136390</v>
      </c>
      <c r="Z736" s="571" t="s">
        <v>177</v>
      </c>
      <c r="AA736" s="571" t="s">
        <v>57</v>
      </c>
      <c r="AB736" s="571" t="s">
        <v>508</v>
      </c>
      <c r="AC736" s="601" t="s">
        <v>671</v>
      </c>
    </row>
    <row r="737" spans="1:29" s="167" customFormat="1" ht="20.100000000000001" customHeight="1" x14ac:dyDescent="0.15">
      <c r="A737" s="769"/>
      <c r="B737" s="769"/>
      <c r="C737" s="769"/>
      <c r="D737" s="15"/>
      <c r="E737" s="15"/>
      <c r="F737" s="15"/>
      <c r="G737" s="574"/>
      <c r="H737" s="255">
        <v>138570</v>
      </c>
      <c r="I737" s="195" t="s">
        <v>2</v>
      </c>
      <c r="J737" s="579">
        <v>11</v>
      </c>
      <c r="K737" s="195" t="s">
        <v>2</v>
      </c>
      <c r="L737" s="580">
        <v>1</v>
      </c>
      <c r="M737" s="562" t="s">
        <v>3</v>
      </c>
      <c r="N737" s="581">
        <f t="shared" si="289"/>
        <v>1524270</v>
      </c>
      <c r="O737" s="777"/>
      <c r="P737" s="259">
        <f t="shared" si="279"/>
        <v>1524270</v>
      </c>
      <c r="Q737" s="259">
        <f t="shared" si="280"/>
        <v>457281</v>
      </c>
      <c r="R737" s="259">
        <f t="shared" si="281"/>
        <v>533494.5</v>
      </c>
      <c r="S737" s="259">
        <f t="shared" si="282"/>
        <v>533494.5</v>
      </c>
      <c r="T737" s="259">
        <f t="shared" si="283"/>
        <v>0</v>
      </c>
      <c r="U737" s="259">
        <f t="shared" si="284"/>
        <v>1524270</v>
      </c>
      <c r="V737" s="259">
        <f t="shared" si="285"/>
        <v>0</v>
      </c>
      <c r="W737" s="259">
        <f t="shared" si="286"/>
        <v>0</v>
      </c>
      <c r="X737" s="259">
        <f t="shared" si="287"/>
        <v>0</v>
      </c>
      <c r="Y737" s="268">
        <f t="shared" si="288"/>
        <v>1524270</v>
      </c>
      <c r="Z737" s="577" t="s">
        <v>177</v>
      </c>
      <c r="AA737" s="577" t="s">
        <v>57</v>
      </c>
      <c r="AB737" s="577" t="s">
        <v>508</v>
      </c>
      <c r="AC737" s="601" t="s">
        <v>671</v>
      </c>
    </row>
    <row r="738" spans="1:29" s="167" customFormat="1" ht="20.100000000000001" customHeight="1" x14ac:dyDescent="0.15">
      <c r="A738" s="773"/>
      <c r="B738" s="773"/>
      <c r="C738" s="773"/>
      <c r="D738" s="17"/>
      <c r="E738" s="17"/>
      <c r="F738" s="17"/>
      <c r="G738" s="256" t="s">
        <v>647</v>
      </c>
      <c r="H738" s="563">
        <v>130400</v>
      </c>
      <c r="I738" s="96" t="s">
        <v>2</v>
      </c>
      <c r="J738" s="582">
        <v>11</v>
      </c>
      <c r="K738" s="96" t="s">
        <v>2</v>
      </c>
      <c r="L738" s="583">
        <v>1</v>
      </c>
      <c r="M738" s="564" t="s">
        <v>3</v>
      </c>
      <c r="N738" s="584">
        <f t="shared" si="289"/>
        <v>1434400</v>
      </c>
      <c r="O738" s="600"/>
      <c r="P738" s="558">
        <f t="shared" si="279"/>
        <v>1434400</v>
      </c>
      <c r="Q738" s="558">
        <f t="shared" si="280"/>
        <v>430320</v>
      </c>
      <c r="R738" s="558">
        <f t="shared" si="281"/>
        <v>502039.99999999994</v>
      </c>
      <c r="S738" s="558">
        <f t="shared" si="282"/>
        <v>502039.99999999994</v>
      </c>
      <c r="T738" s="558">
        <f t="shared" si="283"/>
        <v>0</v>
      </c>
      <c r="U738" s="558">
        <f t="shared" si="284"/>
        <v>1434400</v>
      </c>
      <c r="V738" s="558">
        <f t="shared" si="285"/>
        <v>0</v>
      </c>
      <c r="W738" s="558">
        <f t="shared" si="286"/>
        <v>0</v>
      </c>
      <c r="X738" s="558">
        <f t="shared" si="287"/>
        <v>0</v>
      </c>
      <c r="Y738" s="559">
        <f t="shared" si="288"/>
        <v>1434400</v>
      </c>
      <c r="Z738" s="578" t="s">
        <v>177</v>
      </c>
      <c r="AA738" s="578" t="s">
        <v>57</v>
      </c>
      <c r="AB738" s="578" t="s">
        <v>508</v>
      </c>
      <c r="AC738" s="601" t="s">
        <v>671</v>
      </c>
    </row>
    <row r="739" spans="1:29" s="167" customFormat="1" ht="20.100000000000001" customHeight="1" x14ac:dyDescent="0.15">
      <c r="A739" s="599"/>
      <c r="B739" s="599"/>
      <c r="C739" s="599"/>
      <c r="D739" s="14"/>
      <c r="E739" s="14"/>
      <c r="F739" s="14"/>
      <c r="G739" s="260"/>
      <c r="H739" s="266">
        <v>130620</v>
      </c>
      <c r="I739" s="129" t="s">
        <v>2</v>
      </c>
      <c r="J739" s="306">
        <v>1</v>
      </c>
      <c r="K739" s="129" t="s">
        <v>2</v>
      </c>
      <c r="L739" s="569">
        <v>1</v>
      </c>
      <c r="M739" s="126" t="s">
        <v>3</v>
      </c>
      <c r="N739" s="570">
        <f t="shared" si="289"/>
        <v>130620</v>
      </c>
      <c r="O739" s="602"/>
      <c r="P739" s="258">
        <f t="shared" si="279"/>
        <v>130620</v>
      </c>
      <c r="Q739" s="258">
        <f t="shared" si="280"/>
        <v>39186</v>
      </c>
      <c r="R739" s="258">
        <f t="shared" si="281"/>
        <v>45717</v>
      </c>
      <c r="S739" s="258">
        <f t="shared" si="282"/>
        <v>45717</v>
      </c>
      <c r="T739" s="258">
        <f t="shared" si="283"/>
        <v>0</v>
      </c>
      <c r="U739" s="258">
        <f t="shared" si="284"/>
        <v>130620</v>
      </c>
      <c r="V739" s="258">
        <f t="shared" si="285"/>
        <v>0</v>
      </c>
      <c r="W739" s="258">
        <f t="shared" si="286"/>
        <v>0</v>
      </c>
      <c r="X739" s="258">
        <f t="shared" si="287"/>
        <v>0</v>
      </c>
      <c r="Y739" s="261">
        <f t="shared" si="288"/>
        <v>130620</v>
      </c>
      <c r="Z739" s="571" t="s">
        <v>177</v>
      </c>
      <c r="AA739" s="571" t="s">
        <v>57</v>
      </c>
      <c r="AB739" s="571" t="s">
        <v>508</v>
      </c>
      <c r="AC739" s="601" t="s">
        <v>671</v>
      </c>
    </row>
    <row r="740" spans="1:29" s="167" customFormat="1" ht="20.100000000000001" customHeight="1" x14ac:dyDescent="0.15">
      <c r="A740" s="599"/>
      <c r="B740" s="599"/>
      <c r="C740" s="599"/>
      <c r="D740" s="14"/>
      <c r="E740" s="14"/>
      <c r="F740" s="14"/>
      <c r="G740" s="566" t="s">
        <v>507</v>
      </c>
      <c r="H740" s="180"/>
      <c r="I740" s="181"/>
      <c r="J740" s="182"/>
      <c r="K740" s="183"/>
      <c r="L740" s="182"/>
      <c r="M740" s="180"/>
      <c r="N740" s="609"/>
      <c r="O740" s="139"/>
      <c r="P740" s="139"/>
      <c r="Q740" s="139"/>
      <c r="R740" s="139"/>
      <c r="S740" s="139"/>
      <c r="T740" s="139"/>
      <c r="U740" s="139"/>
      <c r="V740" s="139"/>
      <c r="W740" s="139"/>
      <c r="X740" s="139"/>
      <c r="Y740" s="101"/>
      <c r="Z740" s="12"/>
      <c r="AA740" s="12"/>
      <c r="AB740" s="12"/>
      <c r="AC740" s="601"/>
    </row>
    <row r="741" spans="1:29" s="167" customFormat="1" ht="20.100000000000001" customHeight="1" x14ac:dyDescent="0.15">
      <c r="A741" s="599"/>
      <c r="B741" s="599"/>
      <c r="C741" s="599"/>
      <c r="D741" s="14"/>
      <c r="E741" s="14"/>
      <c r="F741" s="14"/>
      <c r="G741" s="567" t="s">
        <v>650</v>
      </c>
      <c r="H741" s="184">
        <v>250000</v>
      </c>
      <c r="I741" s="181" t="s">
        <v>2</v>
      </c>
      <c r="J741" s="186">
        <v>10</v>
      </c>
      <c r="K741" s="181" t="s">
        <v>2</v>
      </c>
      <c r="L741" s="608">
        <v>4</v>
      </c>
      <c r="M741" s="185" t="s">
        <v>3</v>
      </c>
      <c r="N741" s="585">
        <f t="shared" ref="N741:N746" si="290">SUM(H741*J741*L741)</f>
        <v>10000000</v>
      </c>
      <c r="O741" s="139"/>
      <c r="P741" s="139">
        <f t="shared" ref="P741:P746" si="291">N741-O741</f>
        <v>10000000</v>
      </c>
      <c r="Q741" s="139">
        <f t="shared" ref="Q741:Q746" si="292">IF(AA741="국비100%",N741*100%,IF(AA741="시도비100%",N741*0%,IF(AA741="시군구비100%",N741*0%,IF(AA741="국비30%, 시도비70%",N741*30%,IF(AA741="국비50%, 시도비50%",N741*50%,IF(AA741="시도비50%, 시군구비50%",N741*0%,IF(AA741="국비30%, 시도비35%, 시군구비35%",N741*30%)))))))</f>
        <v>0</v>
      </c>
      <c r="R741" s="139">
        <f t="shared" ref="R741:R746" si="293">IF(AA741="국비100%",N741*0%,IF(AA741="시도비100%",N741*100%,IF(AA741="시군구비100%",N741*0%,IF(AA741="국비30%, 시도비70%",N741*70%,IF(AA741="국비50%, 시도비50%",N741*50%,IF(AA741="시도비50%, 시군구비50%",N741*50%,IF(AA741="국비30%, 시도비35%, 시군구비35%",N741*35%)))))))</f>
        <v>5000000</v>
      </c>
      <c r="S741" s="139">
        <f t="shared" ref="S741:S746" si="294">IF(AA741="국비100%",N741*0%,IF(AA741="시도비100%",N741*0%,IF(AA741="시군구비100%",N741*100%,IF(AA741="국비30%, 시도비70%",N741*0%,IF(AA741="국비50%, 시도비50%",N741*0%,IF(AA741="시도비50%, 시군구비50%",N741*50%,IF(AA741="국비30%, 시도비35%, 시군구비35%",N741*35%)))))))</f>
        <v>5000000</v>
      </c>
      <c r="T741" s="139">
        <f t="shared" ref="T741:T746" si="295">IF(AA741="기타보조금",N741*100%,N741*0%)</f>
        <v>0</v>
      </c>
      <c r="U741" s="139">
        <f t="shared" ref="U741:U746" si="296">SUM(Q741:T741)</f>
        <v>10000000</v>
      </c>
      <c r="V741" s="139">
        <f t="shared" ref="V741:V746" si="297">IF(AA741="자부담",N741*100%,N741*0%)</f>
        <v>0</v>
      </c>
      <c r="W741" s="139">
        <f t="shared" ref="W741:W746" si="298">IF(AA741="후원금",N741*100%,N741*0%)</f>
        <v>0</v>
      </c>
      <c r="X741" s="139">
        <f t="shared" ref="X741:X746" si="299">IF(AA741="수익사업",N741*100%,N741*0%)</f>
        <v>0</v>
      </c>
      <c r="Y741" s="101">
        <f t="shared" ref="Y741:Y746" si="300">SUM(U741:X741)</f>
        <v>10000000</v>
      </c>
      <c r="Z741" s="12" t="s">
        <v>191</v>
      </c>
      <c r="AA741" s="12" t="s">
        <v>44</v>
      </c>
      <c r="AB741" s="12" t="s">
        <v>508</v>
      </c>
      <c r="AC741" s="601" t="s">
        <v>672</v>
      </c>
    </row>
    <row r="742" spans="1:29" s="167" customFormat="1" ht="20.100000000000001" customHeight="1" x14ac:dyDescent="0.15">
      <c r="A742" s="599"/>
      <c r="B742" s="599"/>
      <c r="C742" s="599"/>
      <c r="D742" s="14"/>
      <c r="E742" s="14"/>
      <c r="F742" s="14"/>
      <c r="G742" s="567" t="s">
        <v>650</v>
      </c>
      <c r="H742" s="184">
        <v>250000</v>
      </c>
      <c r="I742" s="181" t="s">
        <v>2</v>
      </c>
      <c r="J742" s="186">
        <v>2</v>
      </c>
      <c r="K742" s="181" t="s">
        <v>2</v>
      </c>
      <c r="L742" s="608">
        <v>5</v>
      </c>
      <c r="M742" s="185" t="s">
        <v>3</v>
      </c>
      <c r="N742" s="585">
        <f t="shared" si="290"/>
        <v>2500000</v>
      </c>
      <c r="O742" s="139"/>
      <c r="P742" s="139">
        <f t="shared" si="291"/>
        <v>2500000</v>
      </c>
      <c r="Q742" s="139">
        <f t="shared" si="292"/>
        <v>0</v>
      </c>
      <c r="R742" s="139">
        <f t="shared" si="293"/>
        <v>1250000</v>
      </c>
      <c r="S742" s="139">
        <f t="shared" si="294"/>
        <v>1250000</v>
      </c>
      <c r="T742" s="139">
        <f t="shared" si="295"/>
        <v>0</v>
      </c>
      <c r="U742" s="139">
        <f t="shared" si="296"/>
        <v>2500000</v>
      </c>
      <c r="V742" s="139">
        <f t="shared" si="297"/>
        <v>0</v>
      </c>
      <c r="W742" s="139">
        <f t="shared" si="298"/>
        <v>0</v>
      </c>
      <c r="X742" s="139">
        <f t="shared" si="299"/>
        <v>0</v>
      </c>
      <c r="Y742" s="101">
        <f t="shared" si="300"/>
        <v>2500000</v>
      </c>
      <c r="Z742" s="12" t="s">
        <v>191</v>
      </c>
      <c r="AA742" s="12" t="s">
        <v>44</v>
      </c>
      <c r="AB742" s="12" t="s">
        <v>508</v>
      </c>
      <c r="AC742" s="601" t="s">
        <v>672</v>
      </c>
    </row>
    <row r="743" spans="1:29" s="87" customFormat="1" ht="20.100000000000001" customHeight="1" x14ac:dyDescent="0.15">
      <c r="A743" s="599"/>
      <c r="B743" s="599"/>
      <c r="C743" s="599"/>
      <c r="D743" s="14"/>
      <c r="E743" s="14"/>
      <c r="F743" s="14"/>
      <c r="G743" s="567" t="s">
        <v>650</v>
      </c>
      <c r="H743" s="184">
        <v>104910</v>
      </c>
      <c r="I743" s="181" t="s">
        <v>2</v>
      </c>
      <c r="J743" s="186">
        <v>1</v>
      </c>
      <c r="K743" s="181" t="s">
        <v>2</v>
      </c>
      <c r="L743" s="608">
        <v>1</v>
      </c>
      <c r="M743" s="185" t="s">
        <v>3</v>
      </c>
      <c r="N743" s="585">
        <f t="shared" si="290"/>
        <v>104910</v>
      </c>
      <c r="O743" s="139"/>
      <c r="P743" s="139">
        <f t="shared" si="291"/>
        <v>104910</v>
      </c>
      <c r="Q743" s="139">
        <f t="shared" si="292"/>
        <v>0</v>
      </c>
      <c r="R743" s="139">
        <f t="shared" si="293"/>
        <v>52455</v>
      </c>
      <c r="S743" s="139">
        <f t="shared" si="294"/>
        <v>52455</v>
      </c>
      <c r="T743" s="139">
        <f t="shared" si="295"/>
        <v>0</v>
      </c>
      <c r="U743" s="139">
        <f t="shared" si="296"/>
        <v>104910</v>
      </c>
      <c r="V743" s="139">
        <f t="shared" si="297"/>
        <v>0</v>
      </c>
      <c r="W743" s="139">
        <f t="shared" si="298"/>
        <v>0</v>
      </c>
      <c r="X743" s="139">
        <f t="shared" si="299"/>
        <v>0</v>
      </c>
      <c r="Y743" s="101">
        <f t="shared" si="300"/>
        <v>104910</v>
      </c>
      <c r="Z743" s="12" t="s">
        <v>191</v>
      </c>
      <c r="AA743" s="12" t="s">
        <v>44</v>
      </c>
      <c r="AB743" s="12" t="s">
        <v>508</v>
      </c>
      <c r="AC743" s="601" t="s">
        <v>672</v>
      </c>
    </row>
    <row r="744" spans="1:29" s="87" customFormat="1" ht="20.100000000000001" customHeight="1" x14ac:dyDescent="0.15">
      <c r="A744" s="599"/>
      <c r="B744" s="599"/>
      <c r="C744" s="599"/>
      <c r="D744" s="14"/>
      <c r="E744" s="14"/>
      <c r="F744" s="14"/>
      <c r="G744" s="567" t="s">
        <v>650</v>
      </c>
      <c r="H744" s="184">
        <v>80700</v>
      </c>
      <c r="I744" s="181" t="s">
        <v>2</v>
      </c>
      <c r="J744" s="186">
        <v>1</v>
      </c>
      <c r="K744" s="181" t="s">
        <v>2</v>
      </c>
      <c r="L744" s="608">
        <v>1</v>
      </c>
      <c r="M744" s="185" t="s">
        <v>3</v>
      </c>
      <c r="N744" s="585">
        <f t="shared" si="290"/>
        <v>80700</v>
      </c>
      <c r="O744" s="139"/>
      <c r="P744" s="139">
        <f t="shared" si="291"/>
        <v>80700</v>
      </c>
      <c r="Q744" s="139">
        <f t="shared" si="292"/>
        <v>0</v>
      </c>
      <c r="R744" s="139">
        <f t="shared" si="293"/>
        <v>40350</v>
      </c>
      <c r="S744" s="139">
        <f t="shared" si="294"/>
        <v>40350</v>
      </c>
      <c r="T744" s="139">
        <f t="shared" si="295"/>
        <v>0</v>
      </c>
      <c r="U744" s="139">
        <f t="shared" si="296"/>
        <v>80700</v>
      </c>
      <c r="V744" s="139">
        <f t="shared" si="297"/>
        <v>0</v>
      </c>
      <c r="W744" s="139">
        <f t="shared" si="298"/>
        <v>0</v>
      </c>
      <c r="X744" s="139">
        <f t="shared" si="299"/>
        <v>0</v>
      </c>
      <c r="Y744" s="101">
        <f t="shared" si="300"/>
        <v>80700</v>
      </c>
      <c r="Z744" s="12" t="s">
        <v>191</v>
      </c>
      <c r="AA744" s="12" t="s">
        <v>44</v>
      </c>
      <c r="AB744" s="12" t="s">
        <v>508</v>
      </c>
      <c r="AC744" s="601" t="s">
        <v>672</v>
      </c>
    </row>
    <row r="745" spans="1:29" s="87" customFormat="1" ht="20.100000000000001" customHeight="1" x14ac:dyDescent="0.15">
      <c r="A745" s="599"/>
      <c r="B745" s="599"/>
      <c r="C745" s="599"/>
      <c r="D745" s="14"/>
      <c r="E745" s="14"/>
      <c r="F745" s="14"/>
      <c r="G745" s="567" t="s">
        <v>651</v>
      </c>
      <c r="H745" s="184">
        <v>250000</v>
      </c>
      <c r="I745" s="181" t="s">
        <v>2</v>
      </c>
      <c r="J745" s="186">
        <v>12</v>
      </c>
      <c r="K745" s="181" t="s">
        <v>2</v>
      </c>
      <c r="L745" s="608">
        <v>1</v>
      </c>
      <c r="M745" s="185" t="s">
        <v>3</v>
      </c>
      <c r="N745" s="585">
        <f t="shared" si="290"/>
        <v>3000000</v>
      </c>
      <c r="O745" s="139"/>
      <c r="P745" s="139">
        <f t="shared" si="291"/>
        <v>3000000</v>
      </c>
      <c r="Q745" s="139">
        <f t="shared" si="292"/>
        <v>0</v>
      </c>
      <c r="R745" s="139">
        <f t="shared" si="293"/>
        <v>1500000</v>
      </c>
      <c r="S745" s="139">
        <f t="shared" si="294"/>
        <v>1500000</v>
      </c>
      <c r="T745" s="139">
        <f t="shared" si="295"/>
        <v>0</v>
      </c>
      <c r="U745" s="139">
        <f t="shared" si="296"/>
        <v>3000000</v>
      </c>
      <c r="V745" s="139">
        <f t="shared" si="297"/>
        <v>0</v>
      </c>
      <c r="W745" s="139">
        <f t="shared" si="298"/>
        <v>0</v>
      </c>
      <c r="X745" s="139">
        <f t="shared" si="299"/>
        <v>0</v>
      </c>
      <c r="Y745" s="101">
        <f t="shared" si="300"/>
        <v>3000000</v>
      </c>
      <c r="Z745" s="12" t="s">
        <v>191</v>
      </c>
      <c r="AA745" s="12" t="s">
        <v>44</v>
      </c>
      <c r="AB745" s="12" t="s">
        <v>508</v>
      </c>
      <c r="AC745" s="601" t="s">
        <v>672</v>
      </c>
    </row>
    <row r="746" spans="1:29" s="87" customFormat="1" ht="20.100000000000001" customHeight="1" x14ac:dyDescent="0.15">
      <c r="A746" s="599"/>
      <c r="B746" s="599"/>
      <c r="C746" s="599"/>
      <c r="D746" s="14"/>
      <c r="E746" s="14"/>
      <c r="F746" s="14"/>
      <c r="G746" s="566" t="s">
        <v>513</v>
      </c>
      <c r="H746" s="184">
        <v>30000</v>
      </c>
      <c r="I746" s="181" t="s">
        <v>2</v>
      </c>
      <c r="J746" s="186">
        <v>12</v>
      </c>
      <c r="K746" s="181" t="s">
        <v>2</v>
      </c>
      <c r="L746" s="608">
        <v>1</v>
      </c>
      <c r="M746" s="185" t="s">
        <v>3</v>
      </c>
      <c r="N746" s="585">
        <f t="shared" si="290"/>
        <v>360000</v>
      </c>
      <c r="O746" s="139"/>
      <c r="P746" s="139">
        <f t="shared" si="291"/>
        <v>360000</v>
      </c>
      <c r="Q746" s="139">
        <f t="shared" si="292"/>
        <v>0</v>
      </c>
      <c r="R746" s="139">
        <f t="shared" si="293"/>
        <v>360000</v>
      </c>
      <c r="S746" s="139">
        <f t="shared" si="294"/>
        <v>0</v>
      </c>
      <c r="T746" s="139">
        <f t="shared" si="295"/>
        <v>0</v>
      </c>
      <c r="U746" s="139">
        <f t="shared" si="296"/>
        <v>360000</v>
      </c>
      <c r="V746" s="139">
        <f t="shared" si="297"/>
        <v>0</v>
      </c>
      <c r="W746" s="139">
        <f t="shared" si="298"/>
        <v>0</v>
      </c>
      <c r="X746" s="139">
        <f t="shared" si="299"/>
        <v>0</v>
      </c>
      <c r="Y746" s="101">
        <f t="shared" si="300"/>
        <v>360000</v>
      </c>
      <c r="Z746" s="12" t="s">
        <v>512</v>
      </c>
      <c r="AA746" s="12" t="s">
        <v>46</v>
      </c>
      <c r="AB746" s="12" t="s">
        <v>508</v>
      </c>
      <c r="AC746" s="601" t="s">
        <v>673</v>
      </c>
    </row>
    <row r="747" spans="1:29" s="87" customFormat="1" ht="20.100000000000001" customHeight="1" x14ac:dyDescent="0.15">
      <c r="A747" s="599"/>
      <c r="B747" s="599"/>
      <c r="C747" s="599"/>
      <c r="D747" s="14"/>
      <c r="E747" s="14"/>
      <c r="F747" s="14"/>
      <c r="G747" s="8" t="s">
        <v>375</v>
      </c>
      <c r="H747" s="44"/>
      <c r="I747" s="67"/>
      <c r="J747" s="26"/>
      <c r="K747" s="116"/>
      <c r="L747" s="26"/>
      <c r="M747" s="44"/>
      <c r="N747" s="155"/>
      <c r="O747" s="14"/>
      <c r="P747" s="14"/>
      <c r="Q747" s="139"/>
      <c r="R747" s="139"/>
      <c r="S747" s="139"/>
      <c r="T747" s="139"/>
      <c r="U747" s="139"/>
      <c r="V747" s="139"/>
      <c r="W747" s="139"/>
      <c r="X747" s="139"/>
      <c r="Y747" s="101"/>
      <c r="Z747" s="12"/>
      <c r="AA747" s="12"/>
      <c r="AB747" s="12"/>
      <c r="AC747" s="601"/>
    </row>
    <row r="748" spans="1:29" s="87" customFormat="1" ht="20.100000000000001" customHeight="1" x14ac:dyDescent="0.15">
      <c r="A748" s="599"/>
      <c r="B748" s="599"/>
      <c r="C748" s="599"/>
      <c r="D748" s="14"/>
      <c r="E748" s="14"/>
      <c r="F748" s="14"/>
      <c r="G748" s="2" t="s">
        <v>390</v>
      </c>
      <c r="H748" s="35">
        <v>40000</v>
      </c>
      <c r="I748" s="67" t="s">
        <v>0</v>
      </c>
      <c r="J748" s="168">
        <v>12</v>
      </c>
      <c r="K748" s="67" t="s">
        <v>0</v>
      </c>
      <c r="L748" s="52">
        <v>1</v>
      </c>
      <c r="M748" s="6" t="s">
        <v>3</v>
      </c>
      <c r="N748" s="141">
        <f>SUM(H748*J748*L748)</f>
        <v>480000</v>
      </c>
      <c r="O748" s="139"/>
      <c r="P748" s="139">
        <f>N748-O748</f>
        <v>480000</v>
      </c>
      <c r="Q748" s="139"/>
      <c r="R748" s="139"/>
      <c r="S748" s="139"/>
      <c r="T748" s="139"/>
      <c r="U748" s="139">
        <f>SUM(Q748:T748)</f>
        <v>0</v>
      </c>
      <c r="V748" s="139">
        <f>IF(AA748="자부담",N748*100%,N748*0%)</f>
        <v>480000</v>
      </c>
      <c r="W748" s="139"/>
      <c r="X748" s="139"/>
      <c r="Y748" s="101">
        <f>SUM(U748:X748)</f>
        <v>480000</v>
      </c>
      <c r="Z748" s="12" t="s">
        <v>8</v>
      </c>
      <c r="AA748" s="12" t="s">
        <v>24</v>
      </c>
      <c r="AB748" s="12" t="s">
        <v>13</v>
      </c>
      <c r="AC748" s="601" t="s">
        <v>8</v>
      </c>
    </row>
    <row r="749" spans="1:29" s="87" customFormat="1" ht="20.100000000000001" customHeight="1" x14ac:dyDescent="0.15">
      <c r="A749" s="599"/>
      <c r="B749" s="599"/>
      <c r="C749" s="599"/>
      <c r="D749" s="14"/>
      <c r="E749" s="14"/>
      <c r="F749" s="14"/>
      <c r="G749" s="477" t="s">
        <v>376</v>
      </c>
      <c r="H749" s="266">
        <v>199175870</v>
      </c>
      <c r="I749" s="572" t="s">
        <v>2</v>
      </c>
      <c r="J749" s="309">
        <v>8.3333333333333301E-2</v>
      </c>
      <c r="K749" s="572"/>
      <c r="L749" s="239"/>
      <c r="M749" s="126" t="s">
        <v>3</v>
      </c>
      <c r="N749" s="570">
        <f>ROUNDUP(H749*J749,-1)</f>
        <v>16597990</v>
      </c>
      <c r="O749" s="602"/>
      <c r="P749" s="258">
        <f>N749-O749</f>
        <v>16597990</v>
      </c>
      <c r="Q749" s="258">
        <f>IF(AA749="국비100%",N749*100%,IF(AA749="시도비100%",N749*0%,IF(AA749="시군구비100%",N749*0%,IF(AA749="국비30%, 시도비70%",N749*30%,IF(AA749="국비50%, 시도비50%",N749*50%,IF(AA749="시도비50%, 시군구비50%",N749*0%,IF(AA749="국비30%, 시도비35%, 시군구비35%",N749*30%)))))))</f>
        <v>4979397</v>
      </c>
      <c r="R749" s="258">
        <f>IF(AA749="국비100%",N749*0%,IF(AA749="시도비100%",N749*100%,IF(AA749="시군구비100%",N749*0%,IF(AA749="국비30%, 시도비70%",N749*70%,IF(AA749="국비50%, 시도비50%",N749*50%,IF(AA749="시도비50%, 시군구비50%",N749*50%,IF(AA749="국비30%, 시도비35%, 시군구비35%",N749*35%)))))))</f>
        <v>5809296.5</v>
      </c>
      <c r="S749" s="258">
        <f>IF(AA749="국비100%",N749*0%,IF(AA749="시도비100%",N749*0%,IF(AA749="시군구비100%",N749*100%,IF(AA749="국비30%, 시도비70%",N749*0%,IF(AA749="국비50%, 시도비50%",N749*0%,IF(AA749="시도비50%, 시군구비50%",N749*50%,IF(AA749="국비30%, 시도비35%, 시군구비35%",N749*35%)))))))</f>
        <v>5809296.5</v>
      </c>
      <c r="T749" s="258">
        <f>IF(AA749="기타보조금",N749*100%,N749*0%)</f>
        <v>0</v>
      </c>
      <c r="U749" s="258">
        <f>SUM(Q749:T749)</f>
        <v>16597990</v>
      </c>
      <c r="V749" s="258">
        <f>IF(AA749="자부담",N749*100%,N749*0%)</f>
        <v>0</v>
      </c>
      <c r="W749" s="258">
        <f>IF(AA749="후원금",N749*100%,N749*0%)</f>
        <v>0</v>
      </c>
      <c r="X749" s="258">
        <f>IF(AA749="수익사업",N749*100%,N749*0%)</f>
        <v>0</v>
      </c>
      <c r="Y749" s="261">
        <f>SUM(U749:X749)</f>
        <v>16597990</v>
      </c>
      <c r="Z749" s="571" t="s">
        <v>177</v>
      </c>
      <c r="AA749" s="571" t="s">
        <v>57</v>
      </c>
      <c r="AB749" s="571" t="s">
        <v>508</v>
      </c>
      <c r="AC749" s="601" t="s">
        <v>671</v>
      </c>
    </row>
    <row r="750" spans="1:29" s="87" customFormat="1" ht="20.100000000000001" customHeight="1" x14ac:dyDescent="0.15">
      <c r="A750" s="599"/>
      <c r="B750" s="599"/>
      <c r="C750" s="599"/>
      <c r="D750" s="14"/>
      <c r="E750" s="14"/>
      <c r="F750" s="14"/>
      <c r="G750" s="477"/>
      <c r="H750" s="743">
        <v>480000</v>
      </c>
      <c r="I750" s="45" t="s">
        <v>0</v>
      </c>
      <c r="J750" s="45">
        <v>8.3333333333333301E-2</v>
      </c>
      <c r="K750" s="45"/>
      <c r="L750" s="26"/>
      <c r="M750" s="28" t="s">
        <v>1</v>
      </c>
      <c r="N750" s="157">
        <f>ROUNDUP(H750*J750, -1)</f>
        <v>40000</v>
      </c>
      <c r="O750" s="14"/>
      <c r="P750" s="139">
        <f>N750-O750</f>
        <v>40000</v>
      </c>
      <c r="Q750" s="139"/>
      <c r="R750" s="139"/>
      <c r="S750" s="139"/>
      <c r="T750" s="139"/>
      <c r="U750" s="139">
        <f>SUM(Q750:T750)</f>
        <v>0</v>
      </c>
      <c r="V750" s="139">
        <f>IF(AA750="자부담",N750*100%,N750*0%)</f>
        <v>40000</v>
      </c>
      <c r="W750" s="139"/>
      <c r="X750" s="139"/>
      <c r="Y750" s="101">
        <f>SUM(U750:X750)</f>
        <v>40000</v>
      </c>
      <c r="Z750" s="12" t="s">
        <v>8</v>
      </c>
      <c r="AA750" s="12" t="s">
        <v>24</v>
      </c>
      <c r="AB750" s="12" t="s">
        <v>13</v>
      </c>
      <c r="AC750" s="601" t="s">
        <v>8</v>
      </c>
    </row>
    <row r="751" spans="1:29" s="87" customFormat="1" ht="20.100000000000001" customHeight="1" x14ac:dyDescent="0.15">
      <c r="A751" s="599"/>
      <c r="B751" s="599"/>
      <c r="C751" s="599"/>
      <c r="D751" s="14"/>
      <c r="E751" s="14"/>
      <c r="F751" s="14"/>
      <c r="G751" s="477" t="s">
        <v>377</v>
      </c>
      <c r="H751" s="743"/>
      <c r="I751" s="66"/>
      <c r="J751" s="61"/>
      <c r="K751" s="66"/>
      <c r="L751" s="61"/>
      <c r="M751" s="61"/>
      <c r="N751" s="155"/>
      <c r="O751" s="14"/>
      <c r="P751" s="14"/>
      <c r="Q751" s="139"/>
      <c r="R751" s="139"/>
      <c r="S751" s="139"/>
      <c r="T751" s="139"/>
      <c r="U751" s="139"/>
      <c r="V751" s="139"/>
      <c r="W751" s="139"/>
      <c r="X751" s="139"/>
      <c r="Y751" s="101"/>
      <c r="Z751" s="12"/>
      <c r="AA751" s="12"/>
      <c r="AB751" s="12"/>
      <c r="AC751" s="601"/>
    </row>
    <row r="752" spans="1:29" s="87" customFormat="1" ht="20.100000000000001" customHeight="1" x14ac:dyDescent="0.15">
      <c r="A752" s="599"/>
      <c r="B752" s="599"/>
      <c r="C752" s="599"/>
      <c r="D752" s="14"/>
      <c r="E752" s="14"/>
      <c r="F752" s="14"/>
      <c r="G752" s="260" t="s">
        <v>398</v>
      </c>
      <c r="H752" s="266">
        <v>167413670</v>
      </c>
      <c r="I752" s="248" t="s">
        <v>2</v>
      </c>
      <c r="J752" s="246">
        <v>3.4299999999999997E-2</v>
      </c>
      <c r="K752" s="247"/>
      <c r="L752" s="239"/>
      <c r="M752" s="126" t="s">
        <v>3</v>
      </c>
      <c r="N752" s="570">
        <f t="shared" ref="N752:N761" si="301">ROUNDDOWN(H752*J752,-1)</f>
        <v>5742280</v>
      </c>
      <c r="O752" s="602"/>
      <c r="P752" s="258">
        <f t="shared" ref="P752:P785" si="302">N752-O752</f>
        <v>5742280</v>
      </c>
      <c r="Q752" s="258">
        <f>IF(AA752="국비100%",N752*100%,IF(AA752="시도비100%",N752*0%,IF(AA752="시군구비100%",N752*0%,IF(AA752="국비30%, 시도비70%",N752*30%,IF(AA752="국비50%, 시도비50%",N752*50%,IF(AA752="시도비50%, 시군구비50%",N752*0%,IF(AA752="국비30%, 시도비35%, 시군구비35%",N752*30%)))))))</f>
        <v>1722684</v>
      </c>
      <c r="R752" s="258">
        <f>IF(AA752="국비100%",N752*0%,IF(AA752="시도비100%",N752*100%,IF(AA752="시군구비100%",N752*0%,IF(AA752="국비30%, 시도비70%",N752*70%,IF(AA752="국비50%, 시도비50%",N752*50%,IF(AA752="시도비50%, 시군구비50%",N752*50%,IF(AA752="국비30%, 시도비35%, 시군구비35%",N752*35%)))))))</f>
        <v>2009797.9999999998</v>
      </c>
      <c r="S752" s="258">
        <f>IF(AA752="국비100%",N752*0%,IF(AA752="시도비100%",N752*0%,IF(AA752="시군구비100%",N752*100%,IF(AA752="국비30%, 시도비70%",N752*0%,IF(AA752="국비50%, 시도비50%",N752*0%,IF(AA752="시도비50%, 시군구비50%",N752*50%,IF(AA752="국비30%, 시도비35%, 시군구비35%",N752*35%)))))))</f>
        <v>2009797.9999999998</v>
      </c>
      <c r="T752" s="258">
        <f>IF(AA752="기타보조금",N752*100%,N752*0%)</f>
        <v>0</v>
      </c>
      <c r="U752" s="258">
        <f t="shared" ref="U752:U762" si="303">SUM(Q752:T752)</f>
        <v>5742280</v>
      </c>
      <c r="V752" s="258">
        <f t="shared" ref="V752:V762" si="304">IF(AA752="자부담",N752*100%,N752*0%)</f>
        <v>0</v>
      </c>
      <c r="W752" s="258">
        <f>IF(AA752="후원금",N752*100%,N752*0%)</f>
        <v>0</v>
      </c>
      <c r="X752" s="258">
        <f>IF(AA752="수익사업",N752*100%,N752*0%)</f>
        <v>0</v>
      </c>
      <c r="Y752" s="261">
        <f t="shared" ref="Y752:Y785" si="305">SUM(U752:X752)</f>
        <v>5742280</v>
      </c>
      <c r="Z752" s="571" t="s">
        <v>177</v>
      </c>
      <c r="AA752" s="571" t="s">
        <v>57</v>
      </c>
      <c r="AB752" s="571" t="s">
        <v>508</v>
      </c>
      <c r="AC752" s="601" t="s">
        <v>671</v>
      </c>
    </row>
    <row r="753" spans="1:29" s="87" customFormat="1" ht="20.100000000000001" customHeight="1" x14ac:dyDescent="0.15">
      <c r="A753" s="599"/>
      <c r="B753" s="599"/>
      <c r="C753" s="599"/>
      <c r="D753" s="14"/>
      <c r="E753" s="14"/>
      <c r="F753" s="14"/>
      <c r="G753" s="260"/>
      <c r="H753" s="743">
        <v>480000</v>
      </c>
      <c r="I753" s="69" t="s">
        <v>0</v>
      </c>
      <c r="J753" s="32">
        <v>3.4299999999999997E-2</v>
      </c>
      <c r="K753" s="75"/>
      <c r="L753" s="26"/>
      <c r="M753" s="28" t="s">
        <v>1</v>
      </c>
      <c r="N753" s="157">
        <f t="shared" si="301"/>
        <v>16460</v>
      </c>
      <c r="O753" s="14"/>
      <c r="P753" s="139">
        <f t="shared" si="302"/>
        <v>16460</v>
      </c>
      <c r="Q753" s="139"/>
      <c r="R753" s="139"/>
      <c r="S753" s="139"/>
      <c r="T753" s="139"/>
      <c r="U753" s="139">
        <f t="shared" si="303"/>
        <v>0</v>
      </c>
      <c r="V753" s="139">
        <f t="shared" si="304"/>
        <v>16460</v>
      </c>
      <c r="W753" s="139"/>
      <c r="X753" s="139"/>
      <c r="Y753" s="101">
        <f t="shared" si="305"/>
        <v>16460</v>
      </c>
      <c r="Z753" s="12" t="s">
        <v>8</v>
      </c>
      <c r="AA753" s="12" t="s">
        <v>24</v>
      </c>
      <c r="AB753" s="12" t="s">
        <v>13</v>
      </c>
      <c r="AC753" s="601" t="s">
        <v>8</v>
      </c>
    </row>
    <row r="754" spans="1:29" s="87" customFormat="1" ht="20.100000000000001" customHeight="1" x14ac:dyDescent="0.15">
      <c r="A754" s="599"/>
      <c r="B754" s="599"/>
      <c r="C754" s="599"/>
      <c r="D754" s="14"/>
      <c r="E754" s="14"/>
      <c r="F754" s="14"/>
      <c r="G754" s="260" t="s">
        <v>399</v>
      </c>
      <c r="H754" s="266">
        <f>N752</f>
        <v>5742280</v>
      </c>
      <c r="I754" s="244" t="s">
        <v>2</v>
      </c>
      <c r="J754" s="246">
        <v>0.1152</v>
      </c>
      <c r="K754" s="243"/>
      <c r="L754" s="239"/>
      <c r="M754" s="126" t="s">
        <v>3</v>
      </c>
      <c r="N754" s="570">
        <f t="shared" si="301"/>
        <v>661510</v>
      </c>
      <c r="O754" s="602"/>
      <c r="P754" s="258">
        <f t="shared" si="302"/>
        <v>661510</v>
      </c>
      <c r="Q754" s="258">
        <f>IF(AA754="국비100%",N754*100%,IF(AA754="시도비100%",N754*0%,IF(AA754="시군구비100%",N754*0%,IF(AA754="국비30%, 시도비70%",N754*30%,IF(AA754="국비50%, 시도비50%",N754*50%,IF(AA754="시도비50%, 시군구비50%",N754*0%,IF(AA754="국비30%, 시도비35%, 시군구비35%",N754*30%)))))))</f>
        <v>198453</v>
      </c>
      <c r="R754" s="258">
        <f>IF(AA754="국비100%",N754*0%,IF(AA754="시도비100%",N754*100%,IF(AA754="시군구비100%",N754*0%,IF(AA754="국비30%, 시도비70%",N754*70%,IF(AA754="국비50%, 시도비50%",N754*50%,IF(AA754="시도비50%, 시군구비50%",N754*50%,IF(AA754="국비30%, 시도비35%, 시군구비35%",N754*35%)))))))</f>
        <v>231528.49999999997</v>
      </c>
      <c r="S754" s="258">
        <f>IF(AA754="국비100%",N754*0%,IF(AA754="시도비100%",N754*0%,IF(AA754="시군구비100%",N754*100%,IF(AA754="국비30%, 시도비70%",N754*0%,IF(AA754="국비50%, 시도비50%",N754*0%,IF(AA754="시도비50%, 시군구비50%",N754*50%,IF(AA754="국비30%, 시도비35%, 시군구비35%",N754*35%)))))))</f>
        <v>231528.49999999997</v>
      </c>
      <c r="T754" s="258">
        <f>IF(AA754="기타보조금",N754*100%,N754*0%)</f>
        <v>0</v>
      </c>
      <c r="U754" s="258">
        <f t="shared" si="303"/>
        <v>661510</v>
      </c>
      <c r="V754" s="258">
        <f t="shared" si="304"/>
        <v>0</v>
      </c>
      <c r="W754" s="258">
        <f>IF(AA754="후원금",N754*100%,N754*0%)</f>
        <v>0</v>
      </c>
      <c r="X754" s="258">
        <f>IF(AA754="수익사업",N754*100%,N754*0%)</f>
        <v>0</v>
      </c>
      <c r="Y754" s="261">
        <f t="shared" si="305"/>
        <v>661510</v>
      </c>
      <c r="Z754" s="571" t="s">
        <v>177</v>
      </c>
      <c r="AA754" s="571" t="s">
        <v>57</v>
      </c>
      <c r="AB754" s="571" t="s">
        <v>508</v>
      </c>
      <c r="AC754" s="601" t="s">
        <v>671</v>
      </c>
    </row>
    <row r="755" spans="1:29" s="87" customFormat="1" ht="20.100000000000001" customHeight="1" x14ac:dyDescent="0.15">
      <c r="A755" s="599"/>
      <c r="B755" s="599"/>
      <c r="C755" s="599"/>
      <c r="D755" s="14"/>
      <c r="E755" s="14"/>
      <c r="F755" s="14"/>
      <c r="G755" s="260"/>
      <c r="H755" s="743">
        <v>16000</v>
      </c>
      <c r="I755" s="70" t="s">
        <v>0</v>
      </c>
      <c r="J755" s="32">
        <v>0.1152</v>
      </c>
      <c r="K755" s="76"/>
      <c r="L755" s="26"/>
      <c r="M755" s="28" t="s">
        <v>1</v>
      </c>
      <c r="N755" s="157">
        <f t="shared" si="301"/>
        <v>1840</v>
      </c>
      <c r="O755" s="14"/>
      <c r="P755" s="139">
        <f t="shared" si="302"/>
        <v>1840</v>
      </c>
      <c r="Q755" s="139"/>
      <c r="R755" s="139"/>
      <c r="S755" s="139"/>
      <c r="T755" s="139"/>
      <c r="U755" s="139">
        <f t="shared" si="303"/>
        <v>0</v>
      </c>
      <c r="V755" s="139">
        <f t="shared" si="304"/>
        <v>1840</v>
      </c>
      <c r="W755" s="139"/>
      <c r="X755" s="139"/>
      <c r="Y755" s="101">
        <f t="shared" si="305"/>
        <v>1840</v>
      </c>
      <c r="Z755" s="12" t="s">
        <v>8</v>
      </c>
      <c r="AA755" s="12" t="s">
        <v>24</v>
      </c>
      <c r="AB755" s="12" t="s">
        <v>13</v>
      </c>
      <c r="AC755" s="601" t="s">
        <v>8</v>
      </c>
    </row>
    <row r="756" spans="1:29" s="87" customFormat="1" ht="20.100000000000001" customHeight="1" x14ac:dyDescent="0.15">
      <c r="A756" s="599"/>
      <c r="B756" s="599"/>
      <c r="C756" s="599"/>
      <c r="D756" s="14"/>
      <c r="E756" s="14"/>
      <c r="F756" s="14"/>
      <c r="G756" s="260" t="s">
        <v>400</v>
      </c>
      <c r="H756" s="266">
        <f>H752</f>
        <v>167413670</v>
      </c>
      <c r="I756" s="248" t="s">
        <v>2</v>
      </c>
      <c r="J756" s="246">
        <v>4.4999999999999998E-2</v>
      </c>
      <c r="K756" s="247"/>
      <c r="L756" s="239"/>
      <c r="M756" s="126" t="s">
        <v>3</v>
      </c>
      <c r="N756" s="570">
        <f t="shared" si="301"/>
        <v>7533610</v>
      </c>
      <c r="O756" s="602"/>
      <c r="P756" s="258">
        <f t="shared" si="302"/>
        <v>7533610</v>
      </c>
      <c r="Q756" s="258">
        <f>IF(AA756="국비100%",N756*100%,IF(AA756="시도비100%",N756*0%,IF(AA756="시군구비100%",N756*0%,IF(AA756="국비30%, 시도비70%",N756*30%,IF(AA756="국비50%, 시도비50%",N756*50%,IF(AA756="시도비50%, 시군구비50%",N756*0%,IF(AA756="국비30%, 시도비35%, 시군구비35%",N756*30%)))))))</f>
        <v>2260083</v>
      </c>
      <c r="R756" s="258">
        <f>IF(AA756="국비100%",N756*0%,IF(AA756="시도비100%",N756*100%,IF(AA756="시군구비100%",N756*0%,IF(AA756="국비30%, 시도비70%",N756*70%,IF(AA756="국비50%, 시도비50%",N756*50%,IF(AA756="시도비50%, 시군구비50%",N756*50%,IF(AA756="국비30%, 시도비35%, 시군구비35%",N756*35%)))))))</f>
        <v>2636763.5</v>
      </c>
      <c r="S756" s="258">
        <f>IF(AA756="국비100%",N756*0%,IF(AA756="시도비100%",N756*0%,IF(AA756="시군구비100%",N756*100%,IF(AA756="국비30%, 시도비70%",N756*0%,IF(AA756="국비50%, 시도비50%",N756*0%,IF(AA756="시도비50%, 시군구비50%",N756*50%,IF(AA756="국비30%, 시도비35%, 시군구비35%",N756*35%)))))))</f>
        <v>2636763.5</v>
      </c>
      <c r="T756" s="258">
        <f>IF(AA756="기타보조금",N756*100%,N756*0%)</f>
        <v>0</v>
      </c>
      <c r="U756" s="258">
        <f t="shared" si="303"/>
        <v>7533610</v>
      </c>
      <c r="V756" s="258">
        <f t="shared" si="304"/>
        <v>0</v>
      </c>
      <c r="W756" s="258">
        <f>IF(AA756="후원금",N756*100%,N756*0%)</f>
        <v>0</v>
      </c>
      <c r="X756" s="258">
        <f>IF(AA756="수익사업",N756*100%,N756*0%)</f>
        <v>0</v>
      </c>
      <c r="Y756" s="261">
        <f t="shared" si="305"/>
        <v>7533610</v>
      </c>
      <c r="Z756" s="571" t="s">
        <v>177</v>
      </c>
      <c r="AA756" s="571" t="s">
        <v>57</v>
      </c>
      <c r="AB756" s="571" t="s">
        <v>508</v>
      </c>
      <c r="AC756" s="601" t="s">
        <v>671</v>
      </c>
    </row>
    <row r="757" spans="1:29" s="87" customFormat="1" ht="20.100000000000001" customHeight="1" x14ac:dyDescent="0.15">
      <c r="A757" s="599"/>
      <c r="B757" s="599"/>
      <c r="C757" s="599"/>
      <c r="D757" s="14"/>
      <c r="E757" s="14"/>
      <c r="F757" s="14"/>
      <c r="G757" s="260"/>
      <c r="H757" s="743">
        <v>480000</v>
      </c>
      <c r="I757" s="69" t="s">
        <v>0</v>
      </c>
      <c r="J757" s="32">
        <v>4.4999999999999998E-2</v>
      </c>
      <c r="K757" s="75"/>
      <c r="L757" s="26"/>
      <c r="M757" s="28" t="s">
        <v>1</v>
      </c>
      <c r="N757" s="157">
        <f t="shared" si="301"/>
        <v>21600</v>
      </c>
      <c r="O757" s="14"/>
      <c r="P757" s="139">
        <f t="shared" si="302"/>
        <v>21600</v>
      </c>
      <c r="Q757" s="139"/>
      <c r="R757" s="139"/>
      <c r="S757" s="139"/>
      <c r="T757" s="139"/>
      <c r="U757" s="139">
        <f t="shared" si="303"/>
        <v>0</v>
      </c>
      <c r="V757" s="139">
        <f t="shared" si="304"/>
        <v>21600</v>
      </c>
      <c r="W757" s="139"/>
      <c r="X757" s="139"/>
      <c r="Y757" s="101">
        <f t="shared" si="305"/>
        <v>21600</v>
      </c>
      <c r="Z757" s="12" t="s">
        <v>8</v>
      </c>
      <c r="AA757" s="12" t="s">
        <v>24</v>
      </c>
      <c r="AB757" s="12" t="s">
        <v>13</v>
      </c>
      <c r="AC757" s="601" t="s">
        <v>8</v>
      </c>
    </row>
    <row r="758" spans="1:29" s="87" customFormat="1" ht="20.100000000000001" customHeight="1" x14ac:dyDescent="0.15">
      <c r="A758" s="599"/>
      <c r="B758" s="599"/>
      <c r="C758" s="599"/>
      <c r="D758" s="14"/>
      <c r="E758" s="14"/>
      <c r="F758" s="14"/>
      <c r="G758" s="260" t="s">
        <v>401</v>
      </c>
      <c r="H758" s="266">
        <f>H752</f>
        <v>167413670</v>
      </c>
      <c r="I758" s="244" t="s">
        <v>2</v>
      </c>
      <c r="J758" s="246">
        <v>1.6500000000000001E-2</v>
      </c>
      <c r="K758" s="243"/>
      <c r="L758" s="239"/>
      <c r="M758" s="126" t="s">
        <v>3</v>
      </c>
      <c r="N758" s="570">
        <f t="shared" si="301"/>
        <v>2762320</v>
      </c>
      <c r="O758" s="602"/>
      <c r="P758" s="258">
        <f t="shared" si="302"/>
        <v>2762320</v>
      </c>
      <c r="Q758" s="258">
        <f>IF(AA758="국비100%",N758*100%,IF(AA758="시도비100%",N758*0%,IF(AA758="시군구비100%",N758*0%,IF(AA758="국비30%, 시도비70%",N758*30%,IF(AA758="국비50%, 시도비50%",N758*50%,IF(AA758="시도비50%, 시군구비50%",N758*0%,IF(AA758="국비30%, 시도비35%, 시군구비35%",N758*30%)))))))</f>
        <v>828696</v>
      </c>
      <c r="R758" s="258">
        <f>IF(AA758="국비100%",N758*0%,IF(AA758="시도비100%",N758*100%,IF(AA758="시군구비100%",N758*0%,IF(AA758="국비30%, 시도비70%",N758*70%,IF(AA758="국비50%, 시도비50%",N758*50%,IF(AA758="시도비50%, 시군구비50%",N758*50%,IF(AA758="국비30%, 시도비35%, 시군구비35%",N758*35%)))))))</f>
        <v>966811.99999999988</v>
      </c>
      <c r="S758" s="258">
        <f>IF(AA758="국비100%",N758*0%,IF(AA758="시도비100%",N758*0%,IF(AA758="시군구비100%",N758*100%,IF(AA758="국비30%, 시도비70%",N758*0%,IF(AA758="국비50%, 시도비50%",N758*0%,IF(AA758="시도비50%, 시군구비50%",N758*50%,IF(AA758="국비30%, 시도비35%, 시군구비35%",N758*35%)))))))</f>
        <v>966811.99999999988</v>
      </c>
      <c r="T758" s="258">
        <f>IF(AA758="기타보조금",N758*100%,N758*0%)</f>
        <v>0</v>
      </c>
      <c r="U758" s="258">
        <f t="shared" si="303"/>
        <v>2762320</v>
      </c>
      <c r="V758" s="258">
        <f t="shared" si="304"/>
        <v>0</v>
      </c>
      <c r="W758" s="258">
        <f>IF(AA758="후원금",N758*100%,N758*0%)</f>
        <v>0</v>
      </c>
      <c r="X758" s="258">
        <f>IF(AA758="수익사업",N758*100%,N758*0%)</f>
        <v>0</v>
      </c>
      <c r="Y758" s="261">
        <f t="shared" si="305"/>
        <v>2762320</v>
      </c>
      <c r="Z758" s="571" t="s">
        <v>177</v>
      </c>
      <c r="AA758" s="571" t="s">
        <v>57</v>
      </c>
      <c r="AB758" s="571" t="s">
        <v>508</v>
      </c>
      <c r="AC758" s="601" t="s">
        <v>671</v>
      </c>
    </row>
    <row r="759" spans="1:29" s="87" customFormat="1" ht="20.100000000000001" customHeight="1" x14ac:dyDescent="0.15">
      <c r="A759" s="599"/>
      <c r="B759" s="599"/>
      <c r="C759" s="599"/>
      <c r="D759" s="14"/>
      <c r="E759" s="14"/>
      <c r="F759" s="14"/>
      <c r="G759" s="260"/>
      <c r="H759" s="743">
        <v>480000</v>
      </c>
      <c r="I759" s="70" t="s">
        <v>0</v>
      </c>
      <c r="J759" s="32">
        <v>1.6500000000000001E-2</v>
      </c>
      <c r="K759" s="76"/>
      <c r="L759" s="26"/>
      <c r="M759" s="28" t="s">
        <v>1</v>
      </c>
      <c r="N759" s="157">
        <f t="shared" si="301"/>
        <v>7920</v>
      </c>
      <c r="O759" s="14"/>
      <c r="P759" s="139">
        <f t="shared" si="302"/>
        <v>7920</v>
      </c>
      <c r="Q759" s="139"/>
      <c r="R759" s="139"/>
      <c r="S759" s="139"/>
      <c r="T759" s="139"/>
      <c r="U759" s="139">
        <f t="shared" si="303"/>
        <v>0</v>
      </c>
      <c r="V759" s="139">
        <f t="shared" si="304"/>
        <v>7920</v>
      </c>
      <c r="W759" s="139"/>
      <c r="X759" s="139"/>
      <c r="Y759" s="101">
        <f t="shared" si="305"/>
        <v>7920</v>
      </c>
      <c r="Z759" s="12" t="s">
        <v>8</v>
      </c>
      <c r="AA759" s="12" t="s">
        <v>24</v>
      </c>
      <c r="AB759" s="12" t="s">
        <v>13</v>
      </c>
      <c r="AC759" s="601" t="s">
        <v>8</v>
      </c>
    </row>
    <row r="760" spans="1:29" s="87" customFormat="1" ht="20.100000000000001" customHeight="1" x14ac:dyDescent="0.15">
      <c r="A760" s="599"/>
      <c r="B760" s="599"/>
      <c r="C760" s="599"/>
      <c r="D760" s="14"/>
      <c r="E760" s="14"/>
      <c r="F760" s="14"/>
      <c r="G760" s="260" t="s">
        <v>402</v>
      </c>
      <c r="H760" s="266">
        <f>H752</f>
        <v>167413670</v>
      </c>
      <c r="I760" s="244" t="s">
        <v>2</v>
      </c>
      <c r="J760" s="245">
        <v>6.7299999999999999E-3</v>
      </c>
      <c r="K760" s="243"/>
      <c r="L760" s="239"/>
      <c r="M760" s="126" t="s">
        <v>3</v>
      </c>
      <c r="N760" s="570">
        <f t="shared" si="301"/>
        <v>1126690</v>
      </c>
      <c r="O760" s="602"/>
      <c r="P760" s="258">
        <f t="shared" si="302"/>
        <v>1126690</v>
      </c>
      <c r="Q760" s="258">
        <f>IF(AA760="국비100%",N760*100%,IF(AA760="시도비100%",N760*0%,IF(AA760="시군구비100%",N760*0%,IF(AA760="국비30%, 시도비70%",N760*30%,IF(AA760="국비50%, 시도비50%",N760*50%,IF(AA760="시도비50%, 시군구비50%",N760*0%,IF(AA760="국비30%, 시도비35%, 시군구비35%",N760*30%)))))))</f>
        <v>338007</v>
      </c>
      <c r="R760" s="258">
        <f>IF(AA760="국비100%",N760*0%,IF(AA760="시도비100%",N760*100%,IF(AA760="시군구비100%",N760*0%,IF(AA760="국비30%, 시도비70%",N760*70%,IF(AA760="국비50%, 시도비50%",N760*50%,IF(AA760="시도비50%, 시군구비50%",N760*50%,IF(AA760="국비30%, 시도비35%, 시군구비35%",N760*35%)))))))</f>
        <v>394341.5</v>
      </c>
      <c r="S760" s="258">
        <f>IF(AA760="국비100%",N760*0%,IF(AA760="시도비100%",N760*0%,IF(AA760="시군구비100%",N760*100%,IF(AA760="국비30%, 시도비70%",N760*0%,IF(AA760="국비50%, 시도비50%",N760*0%,IF(AA760="시도비50%, 시군구비50%",N760*50%,IF(AA760="국비30%, 시도비35%, 시군구비35%",N760*35%)))))))</f>
        <v>394341.5</v>
      </c>
      <c r="T760" s="258">
        <f>IF(AA760="기타보조금",N760*100%,N760*0%)</f>
        <v>0</v>
      </c>
      <c r="U760" s="258">
        <f t="shared" si="303"/>
        <v>1126690</v>
      </c>
      <c r="V760" s="258">
        <f t="shared" si="304"/>
        <v>0</v>
      </c>
      <c r="W760" s="258">
        <f>IF(AA760="후원금",N760*100%,N760*0%)</f>
        <v>0</v>
      </c>
      <c r="X760" s="258">
        <f>IF(AA760="수익사업",N760*100%,N760*0%)</f>
        <v>0</v>
      </c>
      <c r="Y760" s="261">
        <f t="shared" si="305"/>
        <v>1126690</v>
      </c>
      <c r="Z760" s="571" t="s">
        <v>177</v>
      </c>
      <c r="AA760" s="571" t="s">
        <v>57</v>
      </c>
      <c r="AB760" s="571" t="s">
        <v>508</v>
      </c>
      <c r="AC760" s="601" t="s">
        <v>671</v>
      </c>
    </row>
    <row r="761" spans="1:29" s="87" customFormat="1" ht="20.100000000000001" customHeight="1" x14ac:dyDescent="0.15">
      <c r="A761" s="599"/>
      <c r="B761" s="599"/>
      <c r="C761" s="599"/>
      <c r="D761" s="14"/>
      <c r="E761" s="14"/>
      <c r="F761" s="14"/>
      <c r="G761" s="477"/>
      <c r="H761" s="743">
        <v>480000</v>
      </c>
      <c r="I761" s="70" t="s">
        <v>0</v>
      </c>
      <c r="J761" s="31">
        <v>6.7299999999999999E-3</v>
      </c>
      <c r="K761" s="76"/>
      <c r="L761" s="26"/>
      <c r="M761" s="28" t="s">
        <v>1</v>
      </c>
      <c r="N761" s="157">
        <f t="shared" si="301"/>
        <v>3230</v>
      </c>
      <c r="O761" s="14"/>
      <c r="P761" s="139">
        <f t="shared" si="302"/>
        <v>3230</v>
      </c>
      <c r="Q761" s="139"/>
      <c r="R761" s="139"/>
      <c r="S761" s="139"/>
      <c r="T761" s="139"/>
      <c r="U761" s="139">
        <f t="shared" si="303"/>
        <v>0</v>
      </c>
      <c r="V761" s="139">
        <f t="shared" si="304"/>
        <v>3230</v>
      </c>
      <c r="W761" s="139"/>
      <c r="X761" s="139"/>
      <c r="Y761" s="101">
        <f t="shared" si="305"/>
        <v>3230</v>
      </c>
      <c r="Z761" s="12" t="s">
        <v>8</v>
      </c>
      <c r="AA761" s="12" t="s">
        <v>24</v>
      </c>
      <c r="AB761" s="12" t="s">
        <v>13</v>
      </c>
      <c r="AC761" s="601" t="s">
        <v>8</v>
      </c>
    </row>
    <row r="762" spans="1:29" s="87" customFormat="1" ht="20.100000000000001" customHeight="1" x14ac:dyDescent="0.15">
      <c r="A762" s="599"/>
      <c r="B762" s="599"/>
      <c r="C762" s="599"/>
      <c r="D762" s="14"/>
      <c r="E762" s="14"/>
      <c r="F762" s="14"/>
      <c r="G762" s="477" t="s">
        <v>462</v>
      </c>
      <c r="H762" s="236">
        <v>200000</v>
      </c>
      <c r="I762" s="234" t="s">
        <v>2</v>
      </c>
      <c r="J762" s="235">
        <v>12</v>
      </c>
      <c r="K762" s="234"/>
      <c r="L762" s="233"/>
      <c r="M762" s="232" t="s">
        <v>3</v>
      </c>
      <c r="N762" s="573">
        <f>SUM(H762*J762)</f>
        <v>2400000</v>
      </c>
      <c r="O762" s="602"/>
      <c r="P762" s="258">
        <f t="shared" si="302"/>
        <v>2400000</v>
      </c>
      <c r="Q762" s="258">
        <f>IF(AA762="국비100%",N762*100%,IF(AA762="시도비100%",N762*0%,IF(AA762="시군구비100%",N762*0%,IF(AA762="국비30%, 시도비70%",N762*30%,IF(AA762="국비50%, 시도비50%",N762*50%,IF(AA762="시도비50%, 시군구비50%",N762*0%,IF(AA762="국비30%, 시도비35%, 시군구비35%",N762*30%)))))))</f>
        <v>720000</v>
      </c>
      <c r="R762" s="258">
        <f>IF(AA762="국비100%",N762*0%,IF(AA762="시도비100%",N762*100%,IF(AA762="시군구비100%",N762*0%,IF(AA762="국비30%, 시도비70%",N762*70%,IF(AA762="국비50%, 시도비50%",N762*50%,IF(AA762="시도비50%, 시군구비50%",N762*50%,IF(AA762="국비30%, 시도비35%, 시군구비35%",N762*35%)))))))</f>
        <v>840000</v>
      </c>
      <c r="S762" s="258">
        <f>IF(AA762="국비100%",N762*0%,IF(AA762="시도비100%",N762*0%,IF(AA762="시군구비100%",N762*100%,IF(AA762="국비30%, 시도비70%",N762*0%,IF(AA762="국비50%, 시도비50%",N762*0%,IF(AA762="시도비50%, 시군구비50%",N762*50%,IF(AA762="국비30%, 시도비35%, 시군구비35%",N762*35%)))))))</f>
        <v>840000</v>
      </c>
      <c r="T762" s="258">
        <f>IF(AA762="기타보조금",N762*100%,N762*0%)</f>
        <v>0</v>
      </c>
      <c r="U762" s="258">
        <f t="shared" si="303"/>
        <v>2400000</v>
      </c>
      <c r="V762" s="258">
        <f t="shared" si="304"/>
        <v>0</v>
      </c>
      <c r="W762" s="258">
        <f>IF(AA762="후원금",N762*100%,N762*0%)</f>
        <v>0</v>
      </c>
      <c r="X762" s="258">
        <f t="shared" ref="X762:X785" si="306">IF(AA762="수익사업",N762*100%,N762*0%)</f>
        <v>0</v>
      </c>
      <c r="Y762" s="261">
        <f t="shared" si="305"/>
        <v>2400000</v>
      </c>
      <c r="Z762" s="571" t="s">
        <v>177</v>
      </c>
      <c r="AA762" s="571" t="s">
        <v>57</v>
      </c>
      <c r="AB762" s="571" t="s">
        <v>508</v>
      </c>
      <c r="AC762" s="601" t="s">
        <v>671</v>
      </c>
    </row>
    <row r="763" spans="1:29" s="87" customFormat="1" ht="20.100000000000001" customHeight="1" x14ac:dyDescent="0.15">
      <c r="A763" s="599"/>
      <c r="B763" s="599"/>
      <c r="C763" s="599"/>
      <c r="D763" s="14"/>
      <c r="E763" s="14"/>
      <c r="F763" s="14"/>
      <c r="G763" s="477"/>
      <c r="H763" s="619">
        <v>100000</v>
      </c>
      <c r="I763" s="620" t="s">
        <v>2</v>
      </c>
      <c r="J763" s="635">
        <v>10</v>
      </c>
      <c r="K763" s="621"/>
      <c r="L763" s="622"/>
      <c r="M763" s="612" t="s">
        <v>3</v>
      </c>
      <c r="N763" s="141">
        <f>SUM(H763*J763)</f>
        <v>1000000</v>
      </c>
      <c r="O763" s="139">
        <v>0</v>
      </c>
      <c r="P763" s="139">
        <f t="shared" si="302"/>
        <v>1000000</v>
      </c>
      <c r="Q763" s="139"/>
      <c r="R763" s="139"/>
      <c r="S763" s="139"/>
      <c r="T763" s="139"/>
      <c r="U763" s="139"/>
      <c r="V763" s="139"/>
      <c r="W763" s="139"/>
      <c r="X763" s="139">
        <f t="shared" si="306"/>
        <v>1000000</v>
      </c>
      <c r="Y763" s="101">
        <f t="shared" si="305"/>
        <v>1000000</v>
      </c>
      <c r="Z763" s="191" t="s">
        <v>516</v>
      </c>
      <c r="AA763" s="12" t="s">
        <v>25</v>
      </c>
      <c r="AB763" s="12" t="s">
        <v>508</v>
      </c>
      <c r="AC763" s="601" t="s">
        <v>659</v>
      </c>
    </row>
    <row r="764" spans="1:29" s="87" customFormat="1" ht="20.100000000000001" customHeight="1" x14ac:dyDescent="0.15">
      <c r="A764" s="599"/>
      <c r="B764" s="599"/>
      <c r="C764" s="599"/>
      <c r="D764" s="14"/>
      <c r="E764" s="14"/>
      <c r="F764" s="14"/>
      <c r="G764" s="477" t="s">
        <v>648</v>
      </c>
      <c r="H764" s="266">
        <v>10000</v>
      </c>
      <c r="I764" s="129" t="s">
        <v>2</v>
      </c>
      <c r="J764" s="306">
        <v>12</v>
      </c>
      <c r="K764" s="129" t="s">
        <v>2</v>
      </c>
      <c r="L764" s="569">
        <v>5</v>
      </c>
      <c r="M764" s="126" t="s">
        <v>3</v>
      </c>
      <c r="N764" s="570">
        <f>SUM(H764*J764*L764)</f>
        <v>600000</v>
      </c>
      <c r="O764" s="602"/>
      <c r="P764" s="258">
        <f t="shared" si="302"/>
        <v>600000</v>
      </c>
      <c r="Q764" s="258">
        <f>IF(AA764="국비100%",N764*100%,IF(AA764="시도비100%",N764*0%,IF(AA764="시군구비100%",N764*0%,IF(AA764="국비30%, 시도비70%",N764*30%,IF(AA764="국비50%, 시도비50%",N764*50%,IF(AA764="시도비50%, 시군구비50%",N764*0%,IF(AA764="국비30%, 시도비35%, 시군구비35%",N764*30%)))))))</f>
        <v>180000</v>
      </c>
      <c r="R764" s="258">
        <f>IF(AA764="국비100%",N764*0%,IF(AA764="시도비100%",N764*100%,IF(AA764="시군구비100%",N764*0%,IF(AA764="국비30%, 시도비70%",N764*70%,IF(AA764="국비50%, 시도비50%",N764*50%,IF(AA764="시도비50%, 시군구비50%",N764*50%,IF(AA764="국비30%, 시도비35%, 시군구비35%",N764*35%)))))))</f>
        <v>210000</v>
      </c>
      <c r="S764" s="258">
        <f>IF(AA764="국비100%",N764*0%,IF(AA764="시도비100%",N764*0%,IF(AA764="시군구비100%",N764*100%,IF(AA764="국비30%, 시도비70%",N764*0%,IF(AA764="국비50%, 시도비50%",N764*0%,IF(AA764="시도비50%, 시군구비50%",N764*50%,IF(AA764="국비30%, 시도비35%, 시군구비35%",N764*35%)))))))</f>
        <v>210000</v>
      </c>
      <c r="T764" s="258">
        <f>IF(AA764="기타보조금",N764*100%,N764*0%)</f>
        <v>0</v>
      </c>
      <c r="U764" s="258">
        <f>SUM(Q764:T764)</f>
        <v>600000</v>
      </c>
      <c r="V764" s="258">
        <f>IF(AA764="자부담",N764*100%,N764*0%)</f>
        <v>0</v>
      </c>
      <c r="W764" s="258">
        <f>IF(AA764="후원금",N764*100%,N764*0%)</f>
        <v>0</v>
      </c>
      <c r="X764" s="258">
        <f t="shared" si="306"/>
        <v>0</v>
      </c>
      <c r="Y764" s="261">
        <f t="shared" si="305"/>
        <v>600000</v>
      </c>
      <c r="Z764" s="571" t="s">
        <v>177</v>
      </c>
      <c r="AA764" s="571" t="s">
        <v>57</v>
      </c>
      <c r="AB764" s="571" t="s">
        <v>508</v>
      </c>
      <c r="AC764" s="601" t="s">
        <v>671</v>
      </c>
    </row>
    <row r="765" spans="1:29" s="87" customFormat="1" ht="20.100000000000001" customHeight="1" x14ac:dyDescent="0.15">
      <c r="A765" s="599"/>
      <c r="B765" s="599"/>
      <c r="C765" s="599"/>
      <c r="D765" s="14"/>
      <c r="E765" s="14"/>
      <c r="F765" s="14"/>
      <c r="G765" s="477" t="s">
        <v>461</v>
      </c>
      <c r="H765" s="236"/>
      <c r="I765" s="234"/>
      <c r="J765" s="235"/>
      <c r="K765" s="234"/>
      <c r="L765" s="233"/>
      <c r="M765" s="232"/>
      <c r="N765" s="573"/>
      <c r="O765" s="602"/>
      <c r="P765" s="258">
        <f t="shared" si="302"/>
        <v>0</v>
      </c>
      <c r="Q765" s="258">
        <f>IF(AA765="국비100%",N765*100%,IF(AA765="시도비100%",N765*0%,IF(AA765="시군구비100%",N765*0%,IF(AA765="국비30%, 시도비70%",N765*30%,IF(AA765="국비50%, 시도비50%",N765*50%,IF(AA765="시도비50%, 시군구비50%",N765*0%,IF(AA765="국비30%, 시도비35%, 시군구비35%",N765*30%)))))))</f>
        <v>0</v>
      </c>
      <c r="R765" s="258">
        <f>IF(AA765="국비100%",N765*0%,IF(AA765="시도비100%",N765*100%,IF(AA765="시군구비100%",N765*0%,IF(AA765="국비30%, 시도비70%",N765*70%,IF(AA765="국비50%, 시도비50%",N765*50%,IF(AA765="시도비50%, 시군구비50%",N765*50%,IF(AA765="국비30%, 시도비35%, 시군구비35%",N765*35%)))))))</f>
        <v>0</v>
      </c>
      <c r="S765" s="258">
        <f>IF(AA765="국비100%",N765*0%,IF(AA765="시도비100%",N765*0%,IF(AA765="시군구비100%",N765*100%,IF(AA765="국비30%, 시도비70%",N765*0%,IF(AA765="국비50%, 시도비50%",N765*0%,IF(AA765="시도비50%, 시군구비50%",N765*50%,IF(AA765="국비30%, 시도비35%, 시군구비35%",N765*35%)))))))</f>
        <v>0</v>
      </c>
      <c r="T765" s="258">
        <f>IF(AA765="기타보조금",N765*100%,N765*0%)</f>
        <v>0</v>
      </c>
      <c r="U765" s="258">
        <f>SUM(Q765:T765)</f>
        <v>0</v>
      </c>
      <c r="V765" s="258">
        <f>IF(AA765="자부담",N765*100%,N765*0%)</f>
        <v>0</v>
      </c>
      <c r="W765" s="258">
        <f>IF(AA765="후원금",N765*100%,N765*0%)</f>
        <v>0</v>
      </c>
      <c r="X765" s="258">
        <f t="shared" si="306"/>
        <v>0</v>
      </c>
      <c r="Y765" s="261">
        <f t="shared" si="305"/>
        <v>0</v>
      </c>
      <c r="Z765" s="571" t="s">
        <v>177</v>
      </c>
      <c r="AA765" s="571" t="s">
        <v>57</v>
      </c>
      <c r="AB765" s="571" t="s">
        <v>508</v>
      </c>
      <c r="AC765" s="601" t="s">
        <v>671</v>
      </c>
    </row>
    <row r="766" spans="1:29" s="87" customFormat="1" ht="20.100000000000001" customHeight="1" x14ac:dyDescent="0.15">
      <c r="A766" s="599"/>
      <c r="B766" s="599"/>
      <c r="C766" s="599"/>
      <c r="D766" s="14"/>
      <c r="E766" s="14"/>
      <c r="F766" s="14"/>
      <c r="G766" s="260" t="s">
        <v>407</v>
      </c>
      <c r="H766" s="236">
        <v>500000</v>
      </c>
      <c r="I766" s="234" t="s">
        <v>2</v>
      </c>
      <c r="J766" s="455">
        <v>2</v>
      </c>
      <c r="K766" s="234"/>
      <c r="L766" s="233"/>
      <c r="M766" s="232" t="s">
        <v>3</v>
      </c>
      <c r="N766" s="573">
        <f t="shared" ref="N766:N775" si="307">SUM(H766*J766)</f>
        <v>1000000</v>
      </c>
      <c r="O766" s="602"/>
      <c r="P766" s="258">
        <f t="shared" si="302"/>
        <v>1000000</v>
      </c>
      <c r="Q766" s="258">
        <f>IF(AA766="국비100%",N766*100%,IF(AA766="시도비100%",N766*0%,IF(AA766="시군구비100%",N766*0%,IF(AA766="국비30%, 시도비70%",N766*30%,IF(AA766="국비50%, 시도비50%",N766*50%,IF(AA766="시도비50%, 시군구비50%",N766*0%,IF(AA766="국비30%, 시도비35%, 시군구비35%",N766*30%)))))))</f>
        <v>300000</v>
      </c>
      <c r="R766" s="258">
        <f>IF(AA766="국비100%",N766*0%,IF(AA766="시도비100%",N766*100%,IF(AA766="시군구비100%",N766*0%,IF(AA766="국비30%, 시도비70%",N766*70%,IF(AA766="국비50%, 시도비50%",N766*50%,IF(AA766="시도비50%, 시군구비50%",N766*50%,IF(AA766="국비30%, 시도비35%, 시군구비35%",N766*35%)))))))</f>
        <v>350000</v>
      </c>
      <c r="S766" s="258">
        <f>IF(AA766="국비100%",N766*0%,IF(AA766="시도비100%",N766*0%,IF(AA766="시군구비100%",N766*100%,IF(AA766="국비30%, 시도비70%",N766*0%,IF(AA766="국비50%, 시도비50%",N766*0%,IF(AA766="시도비50%, 시군구비50%",N766*50%,IF(AA766="국비30%, 시도비35%, 시군구비35%",N766*35%)))))))</f>
        <v>350000</v>
      </c>
      <c r="T766" s="258">
        <f>IF(AA766="기타보조금",N766*100%,N766*0%)</f>
        <v>0</v>
      </c>
      <c r="U766" s="258">
        <f>SUM(Q766:T766)</f>
        <v>1000000</v>
      </c>
      <c r="V766" s="258">
        <f>IF(AA766="자부담",N766*100%,N766*0%)</f>
        <v>0</v>
      </c>
      <c r="W766" s="258">
        <f>IF(AA766="후원금",N766*100%,N766*0%)</f>
        <v>0</v>
      </c>
      <c r="X766" s="258">
        <f t="shared" si="306"/>
        <v>0</v>
      </c>
      <c r="Y766" s="261">
        <f t="shared" si="305"/>
        <v>1000000</v>
      </c>
      <c r="Z766" s="571" t="s">
        <v>177</v>
      </c>
      <c r="AA766" s="571" t="s">
        <v>57</v>
      </c>
      <c r="AB766" s="571" t="s">
        <v>508</v>
      </c>
      <c r="AC766" s="601" t="s">
        <v>671</v>
      </c>
    </row>
    <row r="767" spans="1:29" s="167" customFormat="1" ht="20.100000000000001" customHeight="1" x14ac:dyDescent="0.15">
      <c r="A767" s="599"/>
      <c r="B767" s="599"/>
      <c r="C767" s="599"/>
      <c r="D767" s="14"/>
      <c r="E767" s="14"/>
      <c r="F767" s="14"/>
      <c r="G767" s="260" t="s">
        <v>384</v>
      </c>
      <c r="H767" s="236">
        <v>500000</v>
      </c>
      <c r="I767" s="234" t="s">
        <v>2</v>
      </c>
      <c r="J767" s="235">
        <v>12</v>
      </c>
      <c r="K767" s="234"/>
      <c r="L767" s="233"/>
      <c r="M767" s="232" t="s">
        <v>3</v>
      </c>
      <c r="N767" s="573">
        <f t="shared" si="307"/>
        <v>6000000</v>
      </c>
      <c r="O767" s="602"/>
      <c r="P767" s="258">
        <f t="shared" si="302"/>
        <v>6000000</v>
      </c>
      <c r="Q767" s="258">
        <f>IF(AA767="국비100%",N767*100%,IF(AA767="시도비100%",N767*0%,IF(AA767="시군구비100%",N767*0%,IF(AA767="국비30%, 시도비70%",N767*30%,IF(AA767="국비50%, 시도비50%",N767*50%,IF(AA767="시도비50%, 시군구비50%",N767*0%,IF(AA767="국비30%, 시도비35%, 시군구비35%",N767*30%)))))))</f>
        <v>1800000</v>
      </c>
      <c r="R767" s="258">
        <f>IF(AA767="국비100%",N767*0%,IF(AA767="시도비100%",N767*100%,IF(AA767="시군구비100%",N767*0%,IF(AA767="국비30%, 시도비70%",N767*70%,IF(AA767="국비50%, 시도비50%",N767*50%,IF(AA767="시도비50%, 시군구비50%",N767*50%,IF(AA767="국비30%, 시도비35%, 시군구비35%",N767*35%)))))))</f>
        <v>2100000</v>
      </c>
      <c r="S767" s="258">
        <f>IF(AA767="국비100%",N767*0%,IF(AA767="시도비100%",N767*0%,IF(AA767="시군구비100%",N767*100%,IF(AA767="국비30%, 시도비70%",N767*0%,IF(AA767="국비50%, 시도비50%",N767*0%,IF(AA767="시도비50%, 시군구비50%",N767*50%,IF(AA767="국비30%, 시도비35%, 시군구비35%",N767*35%)))))))</f>
        <v>2100000</v>
      </c>
      <c r="T767" s="258">
        <f>IF(AA767="기타보조금",N767*100%,N767*0%)</f>
        <v>0</v>
      </c>
      <c r="U767" s="258">
        <f>SUM(Q767:T767)</f>
        <v>6000000</v>
      </c>
      <c r="V767" s="258">
        <f>IF(AA767="자부담",N767*100%,N767*0%)</f>
        <v>0</v>
      </c>
      <c r="W767" s="258">
        <f>IF(AA767="후원금",N767*100%,N767*0%)</f>
        <v>0</v>
      </c>
      <c r="X767" s="258">
        <f t="shared" si="306"/>
        <v>0</v>
      </c>
      <c r="Y767" s="261">
        <f t="shared" si="305"/>
        <v>6000000</v>
      </c>
      <c r="Z767" s="571" t="s">
        <v>177</v>
      </c>
      <c r="AA767" s="571" t="s">
        <v>57</v>
      </c>
      <c r="AB767" s="571" t="s">
        <v>508</v>
      </c>
      <c r="AC767" s="601" t="s">
        <v>671</v>
      </c>
    </row>
    <row r="768" spans="1:29" s="167" customFormat="1" ht="20.100000000000001" customHeight="1" x14ac:dyDescent="0.15">
      <c r="A768" s="599"/>
      <c r="B768" s="599"/>
      <c r="C768" s="599"/>
      <c r="D768" s="14"/>
      <c r="E768" s="14"/>
      <c r="F768" s="14"/>
      <c r="G768" s="260"/>
      <c r="H768" s="619">
        <v>200000</v>
      </c>
      <c r="I768" s="620" t="s">
        <v>2</v>
      </c>
      <c r="J768" s="635">
        <v>10</v>
      </c>
      <c r="K768" s="621"/>
      <c r="L768" s="622"/>
      <c r="M768" s="612" t="s">
        <v>3</v>
      </c>
      <c r="N768" s="141">
        <f t="shared" si="307"/>
        <v>2000000</v>
      </c>
      <c r="O768" s="139">
        <v>0</v>
      </c>
      <c r="P768" s="139">
        <f t="shared" si="302"/>
        <v>2000000</v>
      </c>
      <c r="Q768" s="139"/>
      <c r="R768" s="139"/>
      <c r="S768" s="139"/>
      <c r="T768" s="139"/>
      <c r="U768" s="139"/>
      <c r="V768" s="139"/>
      <c r="W768" s="139"/>
      <c r="X768" s="139">
        <f t="shared" si="306"/>
        <v>2000000</v>
      </c>
      <c r="Y768" s="101">
        <f t="shared" si="305"/>
        <v>2000000</v>
      </c>
      <c r="Z768" s="191" t="s">
        <v>527</v>
      </c>
      <c r="AA768" s="12" t="s">
        <v>25</v>
      </c>
      <c r="AB768" s="12" t="s">
        <v>508</v>
      </c>
      <c r="AC768" s="601" t="s">
        <v>659</v>
      </c>
    </row>
    <row r="769" spans="1:29" s="167" customFormat="1" ht="20.100000000000001" customHeight="1" x14ac:dyDescent="0.15">
      <c r="A769" s="769"/>
      <c r="B769" s="769"/>
      <c r="C769" s="769"/>
      <c r="D769" s="15"/>
      <c r="E769" s="15"/>
      <c r="F769" s="15"/>
      <c r="G769" s="574" t="s">
        <v>460</v>
      </c>
      <c r="H769" s="292">
        <v>50000</v>
      </c>
      <c r="I769" s="293" t="s">
        <v>2</v>
      </c>
      <c r="J769" s="557">
        <v>12</v>
      </c>
      <c r="K769" s="293"/>
      <c r="L769" s="575"/>
      <c r="M769" s="295" t="s">
        <v>3</v>
      </c>
      <c r="N769" s="576">
        <f t="shared" si="307"/>
        <v>600000</v>
      </c>
      <c r="O769" s="777"/>
      <c r="P769" s="259">
        <f t="shared" si="302"/>
        <v>600000</v>
      </c>
      <c r="Q769" s="259">
        <f t="shared" ref="Q769:Q785" si="308">IF(AA769="국비100%",N769*100%,IF(AA769="시도비100%",N769*0%,IF(AA769="시군구비100%",N769*0%,IF(AA769="국비30%, 시도비70%",N769*30%,IF(AA769="국비50%, 시도비50%",N769*50%,IF(AA769="시도비50%, 시군구비50%",N769*0%,IF(AA769="국비30%, 시도비35%, 시군구비35%",N769*30%)))))))</f>
        <v>180000</v>
      </c>
      <c r="R769" s="259">
        <f t="shared" ref="R769:R785" si="309">IF(AA769="국비100%",N769*0%,IF(AA769="시도비100%",N769*100%,IF(AA769="시군구비100%",N769*0%,IF(AA769="국비30%, 시도비70%",N769*70%,IF(AA769="국비50%, 시도비50%",N769*50%,IF(AA769="시도비50%, 시군구비50%",N769*50%,IF(AA769="국비30%, 시도비35%, 시군구비35%",N769*35%)))))))</f>
        <v>210000</v>
      </c>
      <c r="S769" s="259">
        <f t="shared" ref="S769:S785" si="310">IF(AA769="국비100%",N769*0%,IF(AA769="시도비100%",N769*0%,IF(AA769="시군구비100%",N769*100%,IF(AA769="국비30%, 시도비70%",N769*0%,IF(AA769="국비50%, 시도비50%",N769*0%,IF(AA769="시도비50%, 시군구비50%",N769*50%,IF(AA769="국비30%, 시도비35%, 시군구비35%",N769*35%)))))))</f>
        <v>210000</v>
      </c>
      <c r="T769" s="259">
        <f t="shared" ref="T769:T785" si="311">IF(AA769="기타보조금",N769*100%,N769*0%)</f>
        <v>0</v>
      </c>
      <c r="U769" s="259">
        <f t="shared" ref="U769:U785" si="312">SUM(Q769:T769)</f>
        <v>600000</v>
      </c>
      <c r="V769" s="259">
        <f t="shared" ref="V769:V785" si="313">IF(AA769="자부담",N769*100%,N769*0%)</f>
        <v>0</v>
      </c>
      <c r="W769" s="259">
        <f t="shared" ref="W769:W785" si="314">IF(AA769="후원금",N769*100%,N769*0%)</f>
        <v>0</v>
      </c>
      <c r="X769" s="259">
        <f t="shared" si="306"/>
        <v>0</v>
      </c>
      <c r="Y769" s="268">
        <f t="shared" si="305"/>
        <v>600000</v>
      </c>
      <c r="Z769" s="577" t="s">
        <v>177</v>
      </c>
      <c r="AA769" s="577" t="s">
        <v>57</v>
      </c>
      <c r="AB769" s="577" t="s">
        <v>508</v>
      </c>
      <c r="AC769" s="601" t="s">
        <v>671</v>
      </c>
    </row>
    <row r="770" spans="1:29" s="167" customFormat="1" ht="20.100000000000001" customHeight="1" x14ac:dyDescent="0.15">
      <c r="A770" s="773"/>
      <c r="B770" s="773"/>
      <c r="C770" s="773"/>
      <c r="D770" s="17"/>
      <c r="E770" s="17"/>
      <c r="F770" s="17"/>
      <c r="G770" s="256" t="s">
        <v>459</v>
      </c>
      <c r="H770" s="778">
        <v>150000</v>
      </c>
      <c r="I770" s="779" t="s">
        <v>2</v>
      </c>
      <c r="J770" s="780">
        <v>2</v>
      </c>
      <c r="K770" s="779"/>
      <c r="L770" s="782"/>
      <c r="M770" s="783" t="s">
        <v>3</v>
      </c>
      <c r="N770" s="784">
        <f t="shared" si="307"/>
        <v>300000</v>
      </c>
      <c r="O770" s="600"/>
      <c r="P770" s="558">
        <f t="shared" si="302"/>
        <v>300000</v>
      </c>
      <c r="Q770" s="558">
        <f t="shared" si="308"/>
        <v>90000</v>
      </c>
      <c r="R770" s="558">
        <f t="shared" si="309"/>
        <v>105000</v>
      </c>
      <c r="S770" s="558">
        <f t="shared" si="310"/>
        <v>105000</v>
      </c>
      <c r="T770" s="558">
        <f t="shared" si="311"/>
        <v>0</v>
      </c>
      <c r="U770" s="558">
        <f t="shared" si="312"/>
        <v>300000</v>
      </c>
      <c r="V770" s="558">
        <f t="shared" si="313"/>
        <v>0</v>
      </c>
      <c r="W770" s="558">
        <f t="shared" si="314"/>
        <v>0</v>
      </c>
      <c r="X770" s="558">
        <f t="shared" si="306"/>
        <v>0</v>
      </c>
      <c r="Y770" s="559">
        <f t="shared" si="305"/>
        <v>300000</v>
      </c>
      <c r="Z770" s="578" t="s">
        <v>177</v>
      </c>
      <c r="AA770" s="578" t="s">
        <v>57</v>
      </c>
      <c r="AB770" s="578" t="s">
        <v>508</v>
      </c>
      <c r="AC770" s="601" t="s">
        <v>671</v>
      </c>
    </row>
    <row r="771" spans="1:29" s="167" customFormat="1" ht="20.100000000000001" customHeight="1" x14ac:dyDescent="0.15">
      <c r="A771" s="599"/>
      <c r="B771" s="599"/>
      <c r="C771" s="599"/>
      <c r="D771" s="14"/>
      <c r="E771" s="14"/>
      <c r="F771" s="14"/>
      <c r="G771" s="477" t="s">
        <v>458</v>
      </c>
      <c r="H771" s="236">
        <v>100000</v>
      </c>
      <c r="I771" s="234" t="s">
        <v>2</v>
      </c>
      <c r="J771" s="235">
        <v>12</v>
      </c>
      <c r="K771" s="234"/>
      <c r="L771" s="233"/>
      <c r="M771" s="232" t="s">
        <v>3</v>
      </c>
      <c r="N771" s="573">
        <f t="shared" si="307"/>
        <v>1200000</v>
      </c>
      <c r="O771" s="602"/>
      <c r="P771" s="258">
        <f t="shared" si="302"/>
        <v>1200000</v>
      </c>
      <c r="Q771" s="258">
        <f t="shared" si="308"/>
        <v>360000</v>
      </c>
      <c r="R771" s="258">
        <f t="shared" si="309"/>
        <v>420000</v>
      </c>
      <c r="S771" s="258">
        <f t="shared" si="310"/>
        <v>420000</v>
      </c>
      <c r="T771" s="258">
        <f t="shared" si="311"/>
        <v>0</v>
      </c>
      <c r="U771" s="258">
        <f t="shared" si="312"/>
        <v>1200000</v>
      </c>
      <c r="V771" s="258">
        <f t="shared" si="313"/>
        <v>0</v>
      </c>
      <c r="W771" s="258">
        <f t="shared" si="314"/>
        <v>0</v>
      </c>
      <c r="X771" s="258">
        <f t="shared" si="306"/>
        <v>0</v>
      </c>
      <c r="Y771" s="261">
        <f t="shared" si="305"/>
        <v>1200000</v>
      </c>
      <c r="Z771" s="571" t="s">
        <v>177</v>
      </c>
      <c r="AA771" s="571" t="s">
        <v>57</v>
      </c>
      <c r="AB771" s="571" t="s">
        <v>508</v>
      </c>
      <c r="AC771" s="601" t="s">
        <v>671</v>
      </c>
    </row>
    <row r="772" spans="1:29" s="87" customFormat="1" ht="20.100000000000001" customHeight="1" x14ac:dyDescent="0.15">
      <c r="A772" s="599"/>
      <c r="B772" s="599"/>
      <c r="C772" s="599"/>
      <c r="D772" s="14"/>
      <c r="E772" s="14"/>
      <c r="F772" s="14"/>
      <c r="G772" s="260" t="s">
        <v>457</v>
      </c>
      <c r="H772" s="238">
        <v>3786550</v>
      </c>
      <c r="I772" s="234" t="s">
        <v>2</v>
      </c>
      <c r="J772" s="455">
        <v>1</v>
      </c>
      <c r="K772" s="234"/>
      <c r="L772" s="233"/>
      <c r="M772" s="232" t="s">
        <v>3</v>
      </c>
      <c r="N772" s="573">
        <f t="shared" si="307"/>
        <v>3786550</v>
      </c>
      <c r="O772" s="602"/>
      <c r="P772" s="258">
        <f t="shared" si="302"/>
        <v>3786550</v>
      </c>
      <c r="Q772" s="258">
        <f t="shared" si="308"/>
        <v>1135965</v>
      </c>
      <c r="R772" s="258">
        <f t="shared" si="309"/>
        <v>1325292.5</v>
      </c>
      <c r="S772" s="258">
        <f t="shared" si="310"/>
        <v>1325292.5</v>
      </c>
      <c r="T772" s="258">
        <f t="shared" si="311"/>
        <v>0</v>
      </c>
      <c r="U772" s="258">
        <f t="shared" si="312"/>
        <v>3786550</v>
      </c>
      <c r="V772" s="258">
        <f t="shared" si="313"/>
        <v>0</v>
      </c>
      <c r="W772" s="258">
        <f t="shared" si="314"/>
        <v>0</v>
      </c>
      <c r="X772" s="258">
        <f t="shared" si="306"/>
        <v>0</v>
      </c>
      <c r="Y772" s="261">
        <f t="shared" si="305"/>
        <v>3786550</v>
      </c>
      <c r="Z772" s="571" t="s">
        <v>177</v>
      </c>
      <c r="AA772" s="571" t="s">
        <v>57</v>
      </c>
      <c r="AB772" s="571" t="s">
        <v>508</v>
      </c>
      <c r="AC772" s="601" t="s">
        <v>671</v>
      </c>
    </row>
    <row r="773" spans="1:29" s="87" customFormat="1" ht="20.100000000000001" customHeight="1" x14ac:dyDescent="0.15">
      <c r="A773" s="599"/>
      <c r="B773" s="599"/>
      <c r="C773" s="599"/>
      <c r="D773" s="14"/>
      <c r="E773" s="14"/>
      <c r="F773" s="14"/>
      <c r="G773" s="260" t="s">
        <v>456</v>
      </c>
      <c r="H773" s="236">
        <v>275000</v>
      </c>
      <c r="I773" s="234" t="s">
        <v>2</v>
      </c>
      <c r="J773" s="235">
        <v>12</v>
      </c>
      <c r="K773" s="234"/>
      <c r="L773" s="233"/>
      <c r="M773" s="232" t="s">
        <v>3</v>
      </c>
      <c r="N773" s="573">
        <f t="shared" si="307"/>
        <v>3300000</v>
      </c>
      <c r="O773" s="602"/>
      <c r="P773" s="258">
        <f t="shared" si="302"/>
        <v>3300000</v>
      </c>
      <c r="Q773" s="258">
        <f t="shared" si="308"/>
        <v>990000</v>
      </c>
      <c r="R773" s="258">
        <f t="shared" si="309"/>
        <v>1155000</v>
      </c>
      <c r="S773" s="258">
        <f t="shared" si="310"/>
        <v>1155000</v>
      </c>
      <c r="T773" s="258">
        <f t="shared" si="311"/>
        <v>0</v>
      </c>
      <c r="U773" s="258">
        <f t="shared" si="312"/>
        <v>3300000</v>
      </c>
      <c r="V773" s="258">
        <f t="shared" si="313"/>
        <v>0</v>
      </c>
      <c r="W773" s="258">
        <f t="shared" si="314"/>
        <v>0</v>
      </c>
      <c r="X773" s="258">
        <f t="shared" si="306"/>
        <v>0</v>
      </c>
      <c r="Y773" s="261">
        <f t="shared" si="305"/>
        <v>3300000</v>
      </c>
      <c r="Z773" s="571" t="s">
        <v>177</v>
      </c>
      <c r="AA773" s="571" t="s">
        <v>57</v>
      </c>
      <c r="AB773" s="571" t="s">
        <v>508</v>
      </c>
      <c r="AC773" s="601" t="s">
        <v>671</v>
      </c>
    </row>
    <row r="774" spans="1:29" s="87" customFormat="1" ht="20.100000000000001" customHeight="1" x14ac:dyDescent="0.15">
      <c r="A774" s="599"/>
      <c r="B774" s="599"/>
      <c r="C774" s="599"/>
      <c r="D774" s="14"/>
      <c r="E774" s="14"/>
      <c r="F774" s="14"/>
      <c r="G774" s="260" t="s">
        <v>455</v>
      </c>
      <c r="H774" s="236">
        <v>275000</v>
      </c>
      <c r="I774" s="234" t="s">
        <v>2</v>
      </c>
      <c r="J774" s="235">
        <v>1</v>
      </c>
      <c r="K774" s="234"/>
      <c r="L774" s="233"/>
      <c r="M774" s="232" t="s">
        <v>3</v>
      </c>
      <c r="N774" s="573">
        <f t="shared" si="307"/>
        <v>275000</v>
      </c>
      <c r="O774" s="602"/>
      <c r="P774" s="258">
        <f t="shared" si="302"/>
        <v>275000</v>
      </c>
      <c r="Q774" s="258">
        <f t="shared" si="308"/>
        <v>82500</v>
      </c>
      <c r="R774" s="258">
        <f t="shared" si="309"/>
        <v>96250</v>
      </c>
      <c r="S774" s="258">
        <f t="shared" si="310"/>
        <v>96250</v>
      </c>
      <c r="T774" s="258">
        <f t="shared" si="311"/>
        <v>0</v>
      </c>
      <c r="U774" s="258">
        <f t="shared" si="312"/>
        <v>275000</v>
      </c>
      <c r="V774" s="258">
        <f t="shared" si="313"/>
        <v>0</v>
      </c>
      <c r="W774" s="258">
        <f t="shared" si="314"/>
        <v>0</v>
      </c>
      <c r="X774" s="258">
        <f t="shared" si="306"/>
        <v>0</v>
      </c>
      <c r="Y774" s="261">
        <f t="shared" si="305"/>
        <v>275000</v>
      </c>
      <c r="Z774" s="571" t="s">
        <v>177</v>
      </c>
      <c r="AA774" s="571" t="s">
        <v>57</v>
      </c>
      <c r="AB774" s="571" t="s">
        <v>508</v>
      </c>
      <c r="AC774" s="601" t="s">
        <v>671</v>
      </c>
    </row>
    <row r="775" spans="1:29" s="87" customFormat="1" ht="20.100000000000001" customHeight="1" x14ac:dyDescent="0.15">
      <c r="A775" s="599"/>
      <c r="B775" s="599"/>
      <c r="C775" s="599"/>
      <c r="D775" s="14"/>
      <c r="E775" s="14"/>
      <c r="F775" s="14"/>
      <c r="G775" s="260" t="s">
        <v>454</v>
      </c>
      <c r="H775" s="236">
        <v>850610</v>
      </c>
      <c r="I775" s="234" t="s">
        <v>2</v>
      </c>
      <c r="J775" s="455">
        <v>1</v>
      </c>
      <c r="K775" s="234"/>
      <c r="L775" s="233"/>
      <c r="M775" s="232" t="s">
        <v>3</v>
      </c>
      <c r="N775" s="573">
        <f t="shared" si="307"/>
        <v>850610</v>
      </c>
      <c r="O775" s="602"/>
      <c r="P775" s="258">
        <f t="shared" si="302"/>
        <v>850610</v>
      </c>
      <c r="Q775" s="258">
        <f t="shared" si="308"/>
        <v>255183</v>
      </c>
      <c r="R775" s="258">
        <f t="shared" si="309"/>
        <v>297713.5</v>
      </c>
      <c r="S775" s="258">
        <f t="shared" si="310"/>
        <v>297713.5</v>
      </c>
      <c r="T775" s="258">
        <f t="shared" si="311"/>
        <v>0</v>
      </c>
      <c r="U775" s="258">
        <f t="shared" si="312"/>
        <v>850610</v>
      </c>
      <c r="V775" s="258">
        <f t="shared" si="313"/>
        <v>0</v>
      </c>
      <c r="W775" s="258">
        <f t="shared" si="314"/>
        <v>0</v>
      </c>
      <c r="X775" s="258">
        <f t="shared" si="306"/>
        <v>0</v>
      </c>
      <c r="Y775" s="261">
        <f t="shared" si="305"/>
        <v>850610</v>
      </c>
      <c r="Z775" s="571" t="s">
        <v>177</v>
      </c>
      <c r="AA775" s="571" t="s">
        <v>57</v>
      </c>
      <c r="AB775" s="571" t="s">
        <v>508</v>
      </c>
      <c r="AC775" s="601" t="s">
        <v>671</v>
      </c>
    </row>
    <row r="776" spans="1:29" s="87" customFormat="1" ht="20.100000000000001" customHeight="1" x14ac:dyDescent="0.15">
      <c r="A776" s="599"/>
      <c r="B776" s="599"/>
      <c r="C776" s="599"/>
      <c r="D776" s="14"/>
      <c r="E776" s="14"/>
      <c r="F776" s="14"/>
      <c r="G776" s="477" t="s">
        <v>453</v>
      </c>
      <c r="H776" s="236"/>
      <c r="I776" s="234"/>
      <c r="J776" s="235"/>
      <c r="K776" s="234"/>
      <c r="L776" s="233"/>
      <c r="M776" s="232"/>
      <c r="N776" s="573"/>
      <c r="O776" s="602"/>
      <c r="P776" s="258">
        <f t="shared" si="302"/>
        <v>0</v>
      </c>
      <c r="Q776" s="258">
        <f t="shared" si="308"/>
        <v>0</v>
      </c>
      <c r="R776" s="258">
        <f t="shared" si="309"/>
        <v>0</v>
      </c>
      <c r="S776" s="258">
        <f t="shared" si="310"/>
        <v>0</v>
      </c>
      <c r="T776" s="258">
        <f t="shared" si="311"/>
        <v>0</v>
      </c>
      <c r="U776" s="258">
        <f t="shared" si="312"/>
        <v>0</v>
      </c>
      <c r="V776" s="258">
        <f t="shared" si="313"/>
        <v>0</v>
      </c>
      <c r="W776" s="258">
        <f t="shared" si="314"/>
        <v>0</v>
      </c>
      <c r="X776" s="258">
        <f t="shared" si="306"/>
        <v>0</v>
      </c>
      <c r="Y776" s="261">
        <f t="shared" si="305"/>
        <v>0</v>
      </c>
      <c r="Z776" s="571" t="s">
        <v>177</v>
      </c>
      <c r="AA776" s="571" t="s">
        <v>57</v>
      </c>
      <c r="AB776" s="571" t="s">
        <v>508</v>
      </c>
      <c r="AC776" s="601" t="s">
        <v>671</v>
      </c>
    </row>
    <row r="777" spans="1:29" s="87" customFormat="1" ht="20.100000000000001" customHeight="1" x14ac:dyDescent="0.15">
      <c r="A777" s="599"/>
      <c r="B777" s="599"/>
      <c r="C777" s="599"/>
      <c r="D777" s="14"/>
      <c r="E777" s="14"/>
      <c r="F777" s="14"/>
      <c r="G777" s="477" t="s">
        <v>452</v>
      </c>
      <c r="H777" s="236">
        <v>50000</v>
      </c>
      <c r="I777" s="234" t="s">
        <v>2</v>
      </c>
      <c r="J777" s="235">
        <v>12</v>
      </c>
      <c r="K777" s="234"/>
      <c r="L777" s="233"/>
      <c r="M777" s="232" t="s">
        <v>3</v>
      </c>
      <c r="N777" s="573">
        <f t="shared" ref="N777:N783" si="315">SUM(H777*J777)</f>
        <v>600000</v>
      </c>
      <c r="O777" s="602"/>
      <c r="P777" s="258">
        <f t="shared" si="302"/>
        <v>600000</v>
      </c>
      <c r="Q777" s="258">
        <f t="shared" si="308"/>
        <v>180000</v>
      </c>
      <c r="R777" s="258">
        <f t="shared" si="309"/>
        <v>210000</v>
      </c>
      <c r="S777" s="258">
        <f t="shared" si="310"/>
        <v>210000</v>
      </c>
      <c r="T777" s="258">
        <f t="shared" si="311"/>
        <v>0</v>
      </c>
      <c r="U777" s="258">
        <f t="shared" si="312"/>
        <v>600000</v>
      </c>
      <c r="V777" s="258">
        <f t="shared" si="313"/>
        <v>0</v>
      </c>
      <c r="W777" s="258">
        <f t="shared" si="314"/>
        <v>0</v>
      </c>
      <c r="X777" s="258">
        <f t="shared" si="306"/>
        <v>0</v>
      </c>
      <c r="Y777" s="261">
        <f t="shared" si="305"/>
        <v>600000</v>
      </c>
      <c r="Z777" s="571" t="s">
        <v>177</v>
      </c>
      <c r="AA777" s="571" t="s">
        <v>57</v>
      </c>
      <c r="AB777" s="571" t="s">
        <v>508</v>
      </c>
      <c r="AC777" s="601" t="s">
        <v>671</v>
      </c>
    </row>
    <row r="778" spans="1:29" s="87" customFormat="1" ht="20.100000000000001" customHeight="1" x14ac:dyDescent="0.15">
      <c r="A778" s="599"/>
      <c r="B778" s="599"/>
      <c r="C778" s="599"/>
      <c r="D778" s="14"/>
      <c r="E778" s="14"/>
      <c r="F778" s="14"/>
      <c r="G778" s="477" t="s">
        <v>451</v>
      </c>
      <c r="H778" s="236">
        <v>270000</v>
      </c>
      <c r="I778" s="234" t="s">
        <v>2</v>
      </c>
      <c r="J778" s="235">
        <v>12</v>
      </c>
      <c r="K778" s="234"/>
      <c r="L778" s="233"/>
      <c r="M778" s="232" t="s">
        <v>3</v>
      </c>
      <c r="N778" s="573">
        <f t="shared" si="315"/>
        <v>3240000</v>
      </c>
      <c r="O778" s="602"/>
      <c r="P778" s="258">
        <f t="shared" si="302"/>
        <v>3240000</v>
      </c>
      <c r="Q778" s="258">
        <f t="shared" si="308"/>
        <v>972000</v>
      </c>
      <c r="R778" s="258">
        <f t="shared" si="309"/>
        <v>1134000</v>
      </c>
      <c r="S778" s="258">
        <f t="shared" si="310"/>
        <v>1134000</v>
      </c>
      <c r="T778" s="258">
        <f t="shared" si="311"/>
        <v>0</v>
      </c>
      <c r="U778" s="258">
        <f t="shared" si="312"/>
        <v>3240000</v>
      </c>
      <c r="V778" s="258">
        <f t="shared" si="313"/>
        <v>0</v>
      </c>
      <c r="W778" s="258">
        <f t="shared" si="314"/>
        <v>0</v>
      </c>
      <c r="X778" s="258">
        <f t="shared" si="306"/>
        <v>0</v>
      </c>
      <c r="Y778" s="261">
        <f t="shared" si="305"/>
        <v>3240000</v>
      </c>
      <c r="Z778" s="571" t="s">
        <v>177</v>
      </c>
      <c r="AA778" s="571" t="s">
        <v>57</v>
      </c>
      <c r="AB778" s="571" t="s">
        <v>508</v>
      </c>
      <c r="AC778" s="601" t="s">
        <v>671</v>
      </c>
    </row>
    <row r="779" spans="1:29" s="87" customFormat="1" ht="20.100000000000001" customHeight="1" x14ac:dyDescent="0.15">
      <c r="A779" s="599"/>
      <c r="B779" s="599"/>
      <c r="C779" s="599"/>
      <c r="D779" s="14"/>
      <c r="E779" s="14"/>
      <c r="F779" s="14"/>
      <c r="G779" s="477" t="s">
        <v>450</v>
      </c>
      <c r="H779" s="236">
        <v>100000</v>
      </c>
      <c r="I779" s="234" t="s">
        <v>2</v>
      </c>
      <c r="J779" s="235">
        <v>12</v>
      </c>
      <c r="K779" s="234"/>
      <c r="L779" s="233"/>
      <c r="M779" s="232" t="s">
        <v>3</v>
      </c>
      <c r="N779" s="573">
        <f t="shared" si="315"/>
        <v>1200000</v>
      </c>
      <c r="O779" s="602"/>
      <c r="P779" s="258">
        <f t="shared" si="302"/>
        <v>1200000</v>
      </c>
      <c r="Q779" s="258">
        <f t="shared" si="308"/>
        <v>360000</v>
      </c>
      <c r="R779" s="258">
        <f t="shared" si="309"/>
        <v>420000</v>
      </c>
      <c r="S779" s="258">
        <f t="shared" si="310"/>
        <v>420000</v>
      </c>
      <c r="T779" s="258">
        <f t="shared" si="311"/>
        <v>0</v>
      </c>
      <c r="U779" s="258">
        <f t="shared" si="312"/>
        <v>1200000</v>
      </c>
      <c r="V779" s="258">
        <f t="shared" si="313"/>
        <v>0</v>
      </c>
      <c r="W779" s="258">
        <f t="shared" si="314"/>
        <v>0</v>
      </c>
      <c r="X779" s="258">
        <f t="shared" si="306"/>
        <v>0</v>
      </c>
      <c r="Y779" s="261">
        <f t="shared" si="305"/>
        <v>1200000</v>
      </c>
      <c r="Z779" s="571" t="s">
        <v>177</v>
      </c>
      <c r="AA779" s="571" t="s">
        <v>57</v>
      </c>
      <c r="AB779" s="571" t="s">
        <v>508</v>
      </c>
      <c r="AC779" s="601" t="s">
        <v>671</v>
      </c>
    </row>
    <row r="780" spans="1:29" s="87" customFormat="1" ht="20.100000000000001" customHeight="1" x14ac:dyDescent="0.15">
      <c r="A780" s="599"/>
      <c r="B780" s="599"/>
      <c r="C780" s="599"/>
      <c r="D780" s="14"/>
      <c r="E780" s="14"/>
      <c r="F780" s="14"/>
      <c r="G780" s="477" t="s">
        <v>449</v>
      </c>
      <c r="H780" s="236">
        <v>400000</v>
      </c>
      <c r="I780" s="234" t="s">
        <v>2</v>
      </c>
      <c r="J780" s="235">
        <v>12</v>
      </c>
      <c r="K780" s="234"/>
      <c r="L780" s="233"/>
      <c r="M780" s="232" t="s">
        <v>3</v>
      </c>
      <c r="N780" s="573">
        <f t="shared" si="315"/>
        <v>4800000</v>
      </c>
      <c r="O780" s="602"/>
      <c r="P780" s="258">
        <f t="shared" si="302"/>
        <v>4800000</v>
      </c>
      <c r="Q780" s="258">
        <f t="shared" si="308"/>
        <v>1440000</v>
      </c>
      <c r="R780" s="258">
        <f t="shared" si="309"/>
        <v>1680000</v>
      </c>
      <c r="S780" s="258">
        <f t="shared" si="310"/>
        <v>1680000</v>
      </c>
      <c r="T780" s="258">
        <f t="shared" si="311"/>
        <v>0</v>
      </c>
      <c r="U780" s="258">
        <f t="shared" si="312"/>
        <v>4800000</v>
      </c>
      <c r="V780" s="258">
        <f t="shared" si="313"/>
        <v>0</v>
      </c>
      <c r="W780" s="258">
        <f t="shared" si="314"/>
        <v>0</v>
      </c>
      <c r="X780" s="258">
        <f t="shared" si="306"/>
        <v>0</v>
      </c>
      <c r="Y780" s="261">
        <f t="shared" si="305"/>
        <v>4800000</v>
      </c>
      <c r="Z780" s="571" t="s">
        <v>177</v>
      </c>
      <c r="AA780" s="571" t="s">
        <v>57</v>
      </c>
      <c r="AB780" s="571" t="s">
        <v>508</v>
      </c>
      <c r="AC780" s="601" t="s">
        <v>671</v>
      </c>
    </row>
    <row r="781" spans="1:29" s="87" customFormat="1" ht="20.100000000000001" customHeight="1" x14ac:dyDescent="0.15">
      <c r="A781" s="599"/>
      <c r="B781" s="599"/>
      <c r="C781" s="599"/>
      <c r="D781" s="14"/>
      <c r="E781" s="14"/>
      <c r="F781" s="14"/>
      <c r="G781" s="260" t="s">
        <v>448</v>
      </c>
      <c r="H781" s="236">
        <v>8000</v>
      </c>
      <c r="I781" s="234" t="s">
        <v>2</v>
      </c>
      <c r="J781" s="235">
        <v>12</v>
      </c>
      <c r="K781" s="234"/>
      <c r="L781" s="233"/>
      <c r="M781" s="232" t="s">
        <v>3</v>
      </c>
      <c r="N781" s="573">
        <f t="shared" si="315"/>
        <v>96000</v>
      </c>
      <c r="O781" s="602"/>
      <c r="P781" s="258">
        <f t="shared" si="302"/>
        <v>96000</v>
      </c>
      <c r="Q781" s="258">
        <f t="shared" si="308"/>
        <v>28800</v>
      </c>
      <c r="R781" s="258">
        <f t="shared" si="309"/>
        <v>33600</v>
      </c>
      <c r="S781" s="258">
        <f t="shared" si="310"/>
        <v>33600</v>
      </c>
      <c r="T781" s="258">
        <f t="shared" si="311"/>
        <v>0</v>
      </c>
      <c r="U781" s="258">
        <f t="shared" si="312"/>
        <v>96000</v>
      </c>
      <c r="V781" s="258">
        <f t="shared" si="313"/>
        <v>0</v>
      </c>
      <c r="W781" s="258">
        <f t="shared" si="314"/>
        <v>0</v>
      </c>
      <c r="X781" s="258">
        <f t="shared" si="306"/>
        <v>0</v>
      </c>
      <c r="Y781" s="261">
        <f t="shared" si="305"/>
        <v>96000</v>
      </c>
      <c r="Z781" s="571" t="s">
        <v>177</v>
      </c>
      <c r="AA781" s="571" t="s">
        <v>57</v>
      </c>
      <c r="AB781" s="571" t="s">
        <v>508</v>
      </c>
      <c r="AC781" s="601" t="s">
        <v>671</v>
      </c>
    </row>
    <row r="782" spans="1:29" s="87" customFormat="1" ht="20.100000000000001" customHeight="1" x14ac:dyDescent="0.15">
      <c r="A782" s="599"/>
      <c r="B782" s="599"/>
      <c r="C782" s="599"/>
      <c r="D782" s="14"/>
      <c r="E782" s="14"/>
      <c r="F782" s="14"/>
      <c r="G782" s="477" t="s">
        <v>447</v>
      </c>
      <c r="H782" s="236">
        <v>70000</v>
      </c>
      <c r="I782" s="234" t="s">
        <v>2</v>
      </c>
      <c r="J782" s="235">
        <v>12</v>
      </c>
      <c r="K782" s="234"/>
      <c r="L782" s="233"/>
      <c r="M782" s="232" t="s">
        <v>3</v>
      </c>
      <c r="N782" s="573">
        <f t="shared" si="315"/>
        <v>840000</v>
      </c>
      <c r="O782" s="602"/>
      <c r="P782" s="258">
        <f t="shared" si="302"/>
        <v>840000</v>
      </c>
      <c r="Q782" s="258">
        <f t="shared" si="308"/>
        <v>252000</v>
      </c>
      <c r="R782" s="258">
        <f t="shared" si="309"/>
        <v>294000</v>
      </c>
      <c r="S782" s="258">
        <f t="shared" si="310"/>
        <v>294000</v>
      </c>
      <c r="T782" s="258">
        <f t="shared" si="311"/>
        <v>0</v>
      </c>
      <c r="U782" s="258">
        <f t="shared" si="312"/>
        <v>840000</v>
      </c>
      <c r="V782" s="258">
        <f t="shared" si="313"/>
        <v>0</v>
      </c>
      <c r="W782" s="258">
        <f t="shared" si="314"/>
        <v>0</v>
      </c>
      <c r="X782" s="258">
        <f t="shared" si="306"/>
        <v>0</v>
      </c>
      <c r="Y782" s="261">
        <f t="shared" si="305"/>
        <v>840000</v>
      </c>
      <c r="Z782" s="571" t="s">
        <v>177</v>
      </c>
      <c r="AA782" s="571" t="s">
        <v>57</v>
      </c>
      <c r="AB782" s="571" t="s">
        <v>508</v>
      </c>
      <c r="AC782" s="601" t="s">
        <v>671</v>
      </c>
    </row>
    <row r="783" spans="1:29" s="87" customFormat="1" ht="20.100000000000001" customHeight="1" x14ac:dyDescent="0.15">
      <c r="A783" s="599"/>
      <c r="B783" s="599"/>
      <c r="C783" s="599"/>
      <c r="D783" s="14"/>
      <c r="E783" s="14"/>
      <c r="F783" s="14"/>
      <c r="G783" s="477" t="s">
        <v>446</v>
      </c>
      <c r="H783" s="236">
        <v>100000</v>
      </c>
      <c r="I783" s="234" t="s">
        <v>2</v>
      </c>
      <c r="J783" s="235">
        <v>12</v>
      </c>
      <c r="K783" s="234"/>
      <c r="L783" s="233"/>
      <c r="M783" s="232" t="s">
        <v>3</v>
      </c>
      <c r="N783" s="573">
        <f t="shared" si="315"/>
        <v>1200000</v>
      </c>
      <c r="O783" s="602"/>
      <c r="P783" s="258">
        <f t="shared" si="302"/>
        <v>1200000</v>
      </c>
      <c r="Q783" s="258">
        <f t="shared" si="308"/>
        <v>360000</v>
      </c>
      <c r="R783" s="258">
        <f t="shared" si="309"/>
        <v>420000</v>
      </c>
      <c r="S783" s="258">
        <f t="shared" si="310"/>
        <v>420000</v>
      </c>
      <c r="T783" s="258">
        <f t="shared" si="311"/>
        <v>0</v>
      </c>
      <c r="U783" s="258">
        <f t="shared" si="312"/>
        <v>1200000</v>
      </c>
      <c r="V783" s="258">
        <f t="shared" si="313"/>
        <v>0</v>
      </c>
      <c r="W783" s="258">
        <f t="shared" si="314"/>
        <v>0</v>
      </c>
      <c r="X783" s="258">
        <f t="shared" si="306"/>
        <v>0</v>
      </c>
      <c r="Y783" s="261">
        <f t="shared" si="305"/>
        <v>1200000</v>
      </c>
      <c r="Z783" s="571" t="s">
        <v>177</v>
      </c>
      <c r="AA783" s="571" t="s">
        <v>57</v>
      </c>
      <c r="AB783" s="571" t="s">
        <v>508</v>
      </c>
      <c r="AC783" s="601" t="s">
        <v>671</v>
      </c>
    </row>
    <row r="784" spans="1:29" s="87" customFormat="1" ht="20.100000000000001" customHeight="1" x14ac:dyDescent="0.15">
      <c r="A784" s="599"/>
      <c r="B784" s="599"/>
      <c r="C784" s="599"/>
      <c r="D784" s="14"/>
      <c r="E784" s="14"/>
      <c r="F784" s="14"/>
      <c r="G784" s="477" t="s">
        <v>445</v>
      </c>
      <c r="H784" s="266">
        <v>20000</v>
      </c>
      <c r="I784" s="129" t="s">
        <v>2</v>
      </c>
      <c r="J784" s="306">
        <v>1</v>
      </c>
      <c r="K784" s="129" t="s">
        <v>2</v>
      </c>
      <c r="L784" s="569">
        <v>5</v>
      </c>
      <c r="M784" s="126" t="s">
        <v>3</v>
      </c>
      <c r="N784" s="570">
        <f>SUM(H784*J784*L784)</f>
        <v>100000</v>
      </c>
      <c r="O784" s="602"/>
      <c r="P784" s="258">
        <f t="shared" si="302"/>
        <v>100000</v>
      </c>
      <c r="Q784" s="258">
        <f t="shared" si="308"/>
        <v>30000</v>
      </c>
      <c r="R784" s="258">
        <f t="shared" si="309"/>
        <v>35000</v>
      </c>
      <c r="S784" s="258">
        <f t="shared" si="310"/>
        <v>35000</v>
      </c>
      <c r="T784" s="258">
        <f t="shared" si="311"/>
        <v>0</v>
      </c>
      <c r="U784" s="258">
        <f t="shared" si="312"/>
        <v>100000</v>
      </c>
      <c r="V784" s="258">
        <f t="shared" si="313"/>
        <v>0</v>
      </c>
      <c r="W784" s="258">
        <f t="shared" si="314"/>
        <v>0</v>
      </c>
      <c r="X784" s="258">
        <f t="shared" si="306"/>
        <v>0</v>
      </c>
      <c r="Y784" s="261">
        <f t="shared" si="305"/>
        <v>100000</v>
      </c>
      <c r="Z784" s="571" t="s">
        <v>177</v>
      </c>
      <c r="AA784" s="571" t="s">
        <v>57</v>
      </c>
      <c r="AB784" s="571" t="s">
        <v>508</v>
      </c>
      <c r="AC784" s="601" t="s">
        <v>671</v>
      </c>
    </row>
    <row r="785" spans="1:29" s="87" customFormat="1" ht="20.100000000000001" customHeight="1" x14ac:dyDescent="0.15">
      <c r="A785" s="599"/>
      <c r="B785" s="599"/>
      <c r="C785" s="599"/>
      <c r="D785" s="14"/>
      <c r="E785" s="14"/>
      <c r="F785" s="14"/>
      <c r="G785" s="477" t="s">
        <v>444</v>
      </c>
      <c r="H785" s="292">
        <v>120000</v>
      </c>
      <c r="I785" s="293" t="s">
        <v>2</v>
      </c>
      <c r="J785" s="557">
        <v>12</v>
      </c>
      <c r="K785" s="293"/>
      <c r="L785" s="575"/>
      <c r="M785" s="295" t="s">
        <v>3</v>
      </c>
      <c r="N785" s="576">
        <f>SUM(H785*J785)</f>
        <v>1440000</v>
      </c>
      <c r="O785" s="605"/>
      <c r="P785" s="258">
        <f t="shared" si="302"/>
        <v>1440000</v>
      </c>
      <c r="Q785" s="258">
        <f t="shared" si="308"/>
        <v>432000</v>
      </c>
      <c r="R785" s="258">
        <f t="shared" si="309"/>
        <v>503999.99999999994</v>
      </c>
      <c r="S785" s="258">
        <f t="shared" si="310"/>
        <v>503999.99999999994</v>
      </c>
      <c r="T785" s="258">
        <f t="shared" si="311"/>
        <v>0</v>
      </c>
      <c r="U785" s="258">
        <f t="shared" si="312"/>
        <v>1440000</v>
      </c>
      <c r="V785" s="258">
        <f t="shared" si="313"/>
        <v>0</v>
      </c>
      <c r="W785" s="258">
        <f t="shared" si="314"/>
        <v>0</v>
      </c>
      <c r="X785" s="258">
        <f t="shared" si="306"/>
        <v>0</v>
      </c>
      <c r="Y785" s="261">
        <f t="shared" si="305"/>
        <v>1440000</v>
      </c>
      <c r="Z785" s="571" t="s">
        <v>177</v>
      </c>
      <c r="AA785" s="571" t="s">
        <v>57</v>
      </c>
      <c r="AB785" s="571" t="s">
        <v>508</v>
      </c>
      <c r="AC785" s="601" t="s">
        <v>671</v>
      </c>
    </row>
    <row r="786" spans="1:29" ht="20.100000000000001" customHeight="1" x14ac:dyDescent="0.15">
      <c r="A786" s="465"/>
      <c r="B786" s="326" t="s">
        <v>533</v>
      </c>
      <c r="C786" s="179" t="s">
        <v>6</v>
      </c>
      <c r="D786" s="13">
        <f>SUM(D787+D789+D791+D793+D795+D797+D799+D801)</f>
        <v>0</v>
      </c>
      <c r="E786" s="13">
        <f>SUM(E787+E789+E791+E793+E795+E797+E799+E801)</f>
        <v>12383670</v>
      </c>
      <c r="F786" s="13">
        <f>SUM(F787+F789+F791+F793+F795+F797+F799+F801)</f>
        <v>-12383670</v>
      </c>
      <c r="G786" s="3"/>
      <c r="H786" s="40"/>
      <c r="I786" s="40"/>
      <c r="J786" s="40"/>
      <c r="K786" s="40"/>
      <c r="L786" s="40"/>
      <c r="M786" s="40"/>
      <c r="N786" s="627"/>
      <c r="O786" s="13">
        <f t="shared" ref="O786:Y786" si="316">SUM(O787+O789+O791+O793+O795+O797+O799+O801)</f>
        <v>0</v>
      </c>
      <c r="P786" s="13">
        <f t="shared" si="316"/>
        <v>0</v>
      </c>
      <c r="Q786" s="13">
        <f t="shared" si="316"/>
        <v>0</v>
      </c>
      <c r="R786" s="13">
        <f t="shared" si="316"/>
        <v>0</v>
      </c>
      <c r="S786" s="13">
        <f t="shared" si="316"/>
        <v>0</v>
      </c>
      <c r="T786" s="13">
        <f t="shared" si="316"/>
        <v>0</v>
      </c>
      <c r="U786" s="13">
        <f t="shared" si="316"/>
        <v>0</v>
      </c>
      <c r="V786" s="13">
        <f t="shared" si="316"/>
        <v>0</v>
      </c>
      <c r="W786" s="13">
        <f t="shared" si="316"/>
        <v>0</v>
      </c>
      <c r="X786" s="13">
        <f t="shared" si="316"/>
        <v>0</v>
      </c>
      <c r="Y786" s="13">
        <f t="shared" si="316"/>
        <v>0</v>
      </c>
      <c r="Z786" s="468"/>
      <c r="AA786" s="468"/>
      <c r="AB786" s="468"/>
      <c r="AC786" s="458"/>
    </row>
    <row r="787" spans="1:29" ht="20.100000000000001" customHeight="1" x14ac:dyDescent="0.15">
      <c r="A787" s="465"/>
      <c r="B787" s="467"/>
      <c r="C787" s="476" t="s">
        <v>686</v>
      </c>
      <c r="D787" s="13">
        <f>SUM(N788:N788)</f>
        <v>0</v>
      </c>
      <c r="E787" s="13">
        <v>3000000</v>
      </c>
      <c r="F787" s="13">
        <f>SUM(D787-E787)</f>
        <v>-3000000</v>
      </c>
      <c r="G787" s="3"/>
      <c r="H787" s="40"/>
      <c r="I787" s="41"/>
      <c r="J787" s="41"/>
      <c r="K787" s="40"/>
      <c r="L787" s="41"/>
      <c r="M787" s="40"/>
      <c r="N787" s="627"/>
      <c r="O787" s="152">
        <f t="shared" ref="O787:Y787" si="317">SUM(O788:O788)</f>
        <v>0</v>
      </c>
      <c r="P787" s="152">
        <f t="shared" si="317"/>
        <v>0</v>
      </c>
      <c r="Q787" s="152">
        <f t="shared" si="317"/>
        <v>0</v>
      </c>
      <c r="R787" s="152">
        <f t="shared" si="317"/>
        <v>0</v>
      </c>
      <c r="S787" s="152">
        <f t="shared" si="317"/>
        <v>0</v>
      </c>
      <c r="T787" s="152">
        <f t="shared" si="317"/>
        <v>0</v>
      </c>
      <c r="U787" s="152">
        <f t="shared" si="317"/>
        <v>0</v>
      </c>
      <c r="V787" s="152">
        <f t="shared" si="317"/>
        <v>0</v>
      </c>
      <c r="W787" s="152">
        <f t="shared" si="317"/>
        <v>0</v>
      </c>
      <c r="X787" s="152">
        <f t="shared" si="317"/>
        <v>0</v>
      </c>
      <c r="Y787" s="152">
        <f t="shared" si="317"/>
        <v>0</v>
      </c>
      <c r="Z787" s="468"/>
      <c r="AA787" s="468"/>
      <c r="AB787" s="468"/>
      <c r="AC787" s="458"/>
    </row>
    <row r="788" spans="1:29" ht="20.100000000000001" customHeight="1" x14ac:dyDescent="0.15">
      <c r="A788" s="465"/>
      <c r="B788" s="465"/>
      <c r="C788" s="465"/>
      <c r="D788" s="14"/>
      <c r="E788" s="14"/>
      <c r="F788" s="14"/>
      <c r="G788" s="220"/>
      <c r="H788" s="219"/>
      <c r="I788" s="227"/>
      <c r="J788" s="227"/>
      <c r="K788" s="227"/>
      <c r="L788" s="227"/>
      <c r="M788" s="202"/>
      <c r="N788" s="549"/>
      <c r="O788" s="14"/>
      <c r="P788" s="14"/>
      <c r="Q788" s="139"/>
      <c r="R788" s="139"/>
      <c r="S788" s="139"/>
      <c r="T788" s="139"/>
      <c r="U788" s="139"/>
      <c r="V788" s="139"/>
      <c r="W788" s="139"/>
      <c r="X788" s="139"/>
      <c r="Y788" s="101"/>
      <c r="Z788" s="178"/>
      <c r="AA788" s="170"/>
      <c r="AB788" s="170"/>
      <c r="AC788" s="458"/>
    </row>
    <row r="789" spans="1:29" ht="20.100000000000001" customHeight="1" x14ac:dyDescent="0.15">
      <c r="A789" s="465"/>
      <c r="B789" s="465"/>
      <c r="C789" s="476" t="s">
        <v>685</v>
      </c>
      <c r="D789" s="13">
        <f>SUM(N790:N790)</f>
        <v>0</v>
      </c>
      <c r="E789" s="13">
        <v>1045300</v>
      </c>
      <c r="F789" s="13">
        <f>SUM(D789-E789)</f>
        <v>-1045300</v>
      </c>
      <c r="G789" s="3"/>
      <c r="H789" s="40"/>
      <c r="I789" s="41"/>
      <c r="J789" s="41"/>
      <c r="K789" s="40"/>
      <c r="L789" s="41"/>
      <c r="M789" s="40"/>
      <c r="N789" s="627"/>
      <c r="O789" s="13">
        <f t="shared" ref="O789:Y789" si="318">SUM(O790:O790)</f>
        <v>0</v>
      </c>
      <c r="P789" s="13">
        <f t="shared" si="318"/>
        <v>0</v>
      </c>
      <c r="Q789" s="13">
        <f t="shared" si="318"/>
        <v>0</v>
      </c>
      <c r="R789" s="13">
        <f t="shared" si="318"/>
        <v>0</v>
      </c>
      <c r="S789" s="13">
        <f t="shared" si="318"/>
        <v>0</v>
      </c>
      <c r="T789" s="13">
        <f t="shared" si="318"/>
        <v>0</v>
      </c>
      <c r="U789" s="13">
        <f t="shared" si="318"/>
        <v>0</v>
      </c>
      <c r="V789" s="13">
        <f t="shared" si="318"/>
        <v>0</v>
      </c>
      <c r="W789" s="13">
        <f t="shared" si="318"/>
        <v>0</v>
      </c>
      <c r="X789" s="13">
        <f t="shared" si="318"/>
        <v>0</v>
      </c>
      <c r="Y789" s="13">
        <f t="shared" si="318"/>
        <v>0</v>
      </c>
      <c r="Z789" s="468"/>
      <c r="AA789" s="468"/>
      <c r="AB789" s="468"/>
      <c r="AC789" s="458"/>
    </row>
    <row r="790" spans="1:29" ht="20.100000000000001" customHeight="1" x14ac:dyDescent="0.15">
      <c r="A790" s="465"/>
      <c r="B790" s="465"/>
      <c r="C790" s="465"/>
      <c r="D790" s="14"/>
      <c r="E790" s="14"/>
      <c r="F790" s="14"/>
      <c r="G790" s="220"/>
      <c r="H790" s="211"/>
      <c r="I790" s="203"/>
      <c r="J790" s="215"/>
      <c r="K790" s="203"/>
      <c r="L790" s="217"/>
      <c r="M790" s="204"/>
      <c r="N790" s="625"/>
      <c r="O790" s="14"/>
      <c r="P790" s="14"/>
      <c r="Q790" s="139"/>
      <c r="R790" s="139"/>
      <c r="S790" s="139"/>
      <c r="T790" s="139"/>
      <c r="U790" s="139"/>
      <c r="V790" s="139"/>
      <c r="W790" s="139"/>
      <c r="X790" s="139"/>
      <c r="Y790" s="101"/>
      <c r="Z790" s="178"/>
      <c r="AA790" s="170"/>
      <c r="AB790" s="170"/>
      <c r="AC790" s="458"/>
    </row>
    <row r="791" spans="1:29" ht="20.100000000000001" customHeight="1" x14ac:dyDescent="0.15">
      <c r="A791" s="465"/>
      <c r="B791" s="465"/>
      <c r="C791" s="476" t="s">
        <v>684</v>
      </c>
      <c r="D791" s="13">
        <f>SUM(N792:N792)</f>
        <v>0</v>
      </c>
      <c r="E791" s="13">
        <v>2086900</v>
      </c>
      <c r="F791" s="13">
        <f>SUM(D791-E791)</f>
        <v>-2086900</v>
      </c>
      <c r="G791" s="3"/>
      <c r="H791" s="40"/>
      <c r="I791" s="41"/>
      <c r="J791" s="41"/>
      <c r="K791" s="40"/>
      <c r="L791" s="41"/>
      <c r="M791" s="40"/>
      <c r="N791" s="627"/>
      <c r="O791" s="152">
        <f t="shared" ref="O791:Y791" si="319">SUM(O792:O792)</f>
        <v>0</v>
      </c>
      <c r="P791" s="152">
        <f t="shared" si="319"/>
        <v>0</v>
      </c>
      <c r="Q791" s="152">
        <f t="shared" si="319"/>
        <v>0</v>
      </c>
      <c r="R791" s="152">
        <f t="shared" si="319"/>
        <v>0</v>
      </c>
      <c r="S791" s="152">
        <f t="shared" si="319"/>
        <v>0</v>
      </c>
      <c r="T791" s="152">
        <f t="shared" si="319"/>
        <v>0</v>
      </c>
      <c r="U791" s="152">
        <f t="shared" si="319"/>
        <v>0</v>
      </c>
      <c r="V791" s="152">
        <f t="shared" si="319"/>
        <v>0</v>
      </c>
      <c r="W791" s="152">
        <f t="shared" si="319"/>
        <v>0</v>
      </c>
      <c r="X791" s="152">
        <f t="shared" si="319"/>
        <v>0</v>
      </c>
      <c r="Y791" s="152">
        <f t="shared" si="319"/>
        <v>0</v>
      </c>
      <c r="Z791" s="468"/>
      <c r="AA791" s="468"/>
      <c r="AB791" s="468"/>
      <c r="AC791" s="458"/>
    </row>
    <row r="792" spans="1:29" ht="20.100000000000001" customHeight="1" x14ac:dyDescent="0.15">
      <c r="A792" s="465"/>
      <c r="B792" s="465"/>
      <c r="C792" s="465"/>
      <c r="D792" s="14"/>
      <c r="E792" s="14"/>
      <c r="F792" s="14"/>
      <c r="G792" s="220"/>
      <c r="H792" s="211"/>
      <c r="I792" s="203"/>
      <c r="J792" s="215"/>
      <c r="K792" s="215"/>
      <c r="L792" s="203"/>
      <c r="M792" s="218"/>
      <c r="N792" s="451"/>
      <c r="O792" s="475"/>
      <c r="P792" s="14"/>
      <c r="Q792" s="139"/>
      <c r="R792" s="139"/>
      <c r="S792" s="139"/>
      <c r="T792" s="139"/>
      <c r="U792" s="139"/>
      <c r="V792" s="139"/>
      <c r="W792" s="139"/>
      <c r="X792" s="139"/>
      <c r="Y792" s="101"/>
      <c r="Z792" s="178"/>
      <c r="AA792" s="159"/>
      <c r="AB792" s="159"/>
      <c r="AC792" s="458"/>
    </row>
    <row r="793" spans="1:29" ht="20.100000000000001" customHeight="1" x14ac:dyDescent="0.15">
      <c r="A793" s="465"/>
      <c r="B793" s="465"/>
      <c r="C793" s="476" t="s">
        <v>683</v>
      </c>
      <c r="D793" s="13">
        <f>SUM(N794:N794)</f>
        <v>0</v>
      </c>
      <c r="E793" s="13">
        <v>1300400</v>
      </c>
      <c r="F793" s="13">
        <f>SUM(D793-E793)</f>
        <v>-1300400</v>
      </c>
      <c r="G793" s="3"/>
      <c r="H793" s="40"/>
      <c r="I793" s="41"/>
      <c r="J793" s="41"/>
      <c r="K793" s="40"/>
      <c r="L793" s="41"/>
      <c r="M793" s="40"/>
      <c r="N793" s="627"/>
      <c r="O793" s="152">
        <f t="shared" ref="O793:Y793" si="320">SUM(O794:O794)</f>
        <v>0</v>
      </c>
      <c r="P793" s="152">
        <f t="shared" si="320"/>
        <v>0</v>
      </c>
      <c r="Q793" s="152">
        <f t="shared" si="320"/>
        <v>0</v>
      </c>
      <c r="R793" s="152">
        <f t="shared" si="320"/>
        <v>0</v>
      </c>
      <c r="S793" s="152">
        <f t="shared" si="320"/>
        <v>0</v>
      </c>
      <c r="T793" s="152">
        <f t="shared" si="320"/>
        <v>0</v>
      </c>
      <c r="U793" s="152">
        <f t="shared" si="320"/>
        <v>0</v>
      </c>
      <c r="V793" s="152">
        <f t="shared" si="320"/>
        <v>0</v>
      </c>
      <c r="W793" s="152">
        <f t="shared" si="320"/>
        <v>0</v>
      </c>
      <c r="X793" s="152">
        <f t="shared" si="320"/>
        <v>0</v>
      </c>
      <c r="Y793" s="152">
        <f t="shared" si="320"/>
        <v>0</v>
      </c>
      <c r="Z793" s="468"/>
      <c r="AA793" s="468"/>
      <c r="AB793" s="468"/>
      <c r="AC793" s="458"/>
    </row>
    <row r="794" spans="1:29" ht="20.100000000000001" customHeight="1" x14ac:dyDescent="0.15">
      <c r="A794" s="465"/>
      <c r="B794" s="465"/>
      <c r="C794" s="465"/>
      <c r="D794" s="14"/>
      <c r="E794" s="14"/>
      <c r="F794" s="14"/>
      <c r="G794" s="220"/>
      <c r="H794" s="211"/>
      <c r="I794" s="203"/>
      <c r="J794" s="215"/>
      <c r="K794" s="203"/>
      <c r="L794" s="217"/>
      <c r="M794" s="204"/>
      <c r="N794" s="290"/>
      <c r="O794" s="475"/>
      <c r="P794" s="14"/>
      <c r="Q794" s="139"/>
      <c r="R794" s="139"/>
      <c r="S794" s="139"/>
      <c r="T794" s="139"/>
      <c r="U794" s="139"/>
      <c r="V794" s="139"/>
      <c r="W794" s="139"/>
      <c r="X794" s="139"/>
      <c r="Y794" s="101"/>
      <c r="Z794" s="178"/>
      <c r="AA794" s="159"/>
      <c r="AB794" s="159"/>
      <c r="AC794" s="458"/>
    </row>
    <row r="795" spans="1:29" ht="20.100000000000001" customHeight="1" x14ac:dyDescent="0.15">
      <c r="A795" s="465"/>
      <c r="B795" s="465"/>
      <c r="C795" s="476" t="s">
        <v>682</v>
      </c>
      <c r="D795" s="13">
        <f>SUM(N796:N796)</f>
        <v>0</v>
      </c>
      <c r="E795" s="13">
        <v>1000000</v>
      </c>
      <c r="F795" s="13">
        <f>SUM(D795-E795)</f>
        <v>-1000000</v>
      </c>
      <c r="G795" s="3"/>
      <c r="H795" s="40"/>
      <c r="I795" s="41"/>
      <c r="J795" s="41"/>
      <c r="K795" s="40"/>
      <c r="L795" s="41"/>
      <c r="M795" s="40"/>
      <c r="N795" s="627"/>
      <c r="O795" s="152">
        <f t="shared" ref="O795:Y795" si="321">SUM(O796:O796)</f>
        <v>0</v>
      </c>
      <c r="P795" s="152">
        <f t="shared" si="321"/>
        <v>0</v>
      </c>
      <c r="Q795" s="152">
        <f t="shared" si="321"/>
        <v>0</v>
      </c>
      <c r="R795" s="152">
        <f t="shared" si="321"/>
        <v>0</v>
      </c>
      <c r="S795" s="152">
        <f t="shared" si="321"/>
        <v>0</v>
      </c>
      <c r="T795" s="152">
        <f t="shared" si="321"/>
        <v>0</v>
      </c>
      <c r="U795" s="152">
        <f t="shared" si="321"/>
        <v>0</v>
      </c>
      <c r="V795" s="152">
        <f t="shared" si="321"/>
        <v>0</v>
      </c>
      <c r="W795" s="152">
        <f t="shared" si="321"/>
        <v>0</v>
      </c>
      <c r="X795" s="152">
        <f t="shared" si="321"/>
        <v>0</v>
      </c>
      <c r="Y795" s="152">
        <f t="shared" si="321"/>
        <v>0</v>
      </c>
      <c r="Z795" s="468"/>
      <c r="AA795" s="468"/>
      <c r="AB795" s="468"/>
      <c r="AC795" s="458"/>
    </row>
    <row r="796" spans="1:29" ht="20.100000000000001" customHeight="1" x14ac:dyDescent="0.15">
      <c r="A796" s="465"/>
      <c r="B796" s="465"/>
      <c r="C796" s="465"/>
      <c r="D796" s="14"/>
      <c r="E796" s="14"/>
      <c r="F796" s="14"/>
      <c r="G796" s="220"/>
      <c r="H796" s="211"/>
      <c r="I796" s="203"/>
      <c r="J796" s="215"/>
      <c r="K796" s="215"/>
      <c r="L796" s="203"/>
      <c r="M796" s="218"/>
      <c r="N796" s="253"/>
      <c r="O796" s="475"/>
      <c r="P796" s="14"/>
      <c r="Q796" s="139"/>
      <c r="R796" s="139"/>
      <c r="S796" s="139"/>
      <c r="T796" s="139"/>
      <c r="U796" s="139"/>
      <c r="V796" s="139"/>
      <c r="W796" s="139"/>
      <c r="X796" s="139"/>
      <c r="Y796" s="101"/>
      <c r="Z796" s="178"/>
      <c r="AA796" s="159"/>
      <c r="AB796" s="159"/>
      <c r="AC796" s="458"/>
    </row>
    <row r="797" spans="1:29" ht="20.100000000000001" customHeight="1" x14ac:dyDescent="0.15">
      <c r="A797" s="465"/>
      <c r="B797" s="465"/>
      <c r="C797" s="326" t="s">
        <v>681</v>
      </c>
      <c r="D797" s="13">
        <f>SUM(N798:N798)</f>
        <v>0</v>
      </c>
      <c r="E797" s="13">
        <v>300000</v>
      </c>
      <c r="F797" s="13">
        <f>SUM(D797-E797)</f>
        <v>-300000</v>
      </c>
      <c r="G797" s="3"/>
      <c r="H797" s="40"/>
      <c r="I797" s="41"/>
      <c r="J797" s="41"/>
      <c r="K797" s="40"/>
      <c r="L797" s="41"/>
      <c r="M797" s="40"/>
      <c r="N797" s="627"/>
      <c r="O797" s="152">
        <f t="shared" ref="O797:Y797" si="322">SUM(O798:O798)</f>
        <v>0</v>
      </c>
      <c r="P797" s="152">
        <f t="shared" si="322"/>
        <v>0</v>
      </c>
      <c r="Q797" s="152">
        <f t="shared" si="322"/>
        <v>0</v>
      </c>
      <c r="R797" s="152">
        <f t="shared" si="322"/>
        <v>0</v>
      </c>
      <c r="S797" s="152">
        <f t="shared" si="322"/>
        <v>0</v>
      </c>
      <c r="T797" s="152">
        <f t="shared" si="322"/>
        <v>0</v>
      </c>
      <c r="U797" s="152">
        <f t="shared" si="322"/>
        <v>0</v>
      </c>
      <c r="V797" s="152">
        <f t="shared" si="322"/>
        <v>0</v>
      </c>
      <c r="W797" s="152">
        <f t="shared" si="322"/>
        <v>0</v>
      </c>
      <c r="X797" s="152">
        <f t="shared" si="322"/>
        <v>0</v>
      </c>
      <c r="Y797" s="152">
        <f t="shared" si="322"/>
        <v>0</v>
      </c>
      <c r="Z797" s="468"/>
      <c r="AA797" s="468"/>
      <c r="AB797" s="468"/>
      <c r="AC797" s="458"/>
    </row>
    <row r="798" spans="1:29" ht="20.100000000000001" customHeight="1" x14ac:dyDescent="0.15">
      <c r="A798" s="465"/>
      <c r="B798" s="465"/>
      <c r="C798" s="465"/>
      <c r="D798" s="14"/>
      <c r="E798" s="14"/>
      <c r="F798" s="14"/>
      <c r="G798" s="220"/>
      <c r="H798" s="219"/>
      <c r="I798" s="227"/>
      <c r="J798" s="227"/>
      <c r="K798" s="227"/>
      <c r="L798" s="227"/>
      <c r="M798" s="202"/>
      <c r="N798" s="636"/>
      <c r="O798" s="14"/>
      <c r="P798" s="14"/>
      <c r="Q798" s="139"/>
      <c r="R798" s="139"/>
      <c r="S798" s="139"/>
      <c r="T798" s="139"/>
      <c r="U798" s="139"/>
      <c r="V798" s="139"/>
      <c r="W798" s="139"/>
      <c r="X798" s="139"/>
      <c r="Y798" s="101"/>
      <c r="Z798" s="178"/>
      <c r="AA798" s="170"/>
      <c r="AB798" s="170"/>
      <c r="AC798" s="458"/>
    </row>
    <row r="799" spans="1:29" ht="20.100000000000001" customHeight="1" x14ac:dyDescent="0.15">
      <c r="A799" s="465"/>
      <c r="B799" s="465"/>
      <c r="C799" s="326" t="s">
        <v>680</v>
      </c>
      <c r="D799" s="13">
        <f>SUM(N800:N800)</f>
        <v>0</v>
      </c>
      <c r="E799" s="13">
        <v>2295070</v>
      </c>
      <c r="F799" s="13">
        <f>SUM(D799-E799)</f>
        <v>-2295070</v>
      </c>
      <c r="G799" s="3"/>
      <c r="H799" s="40"/>
      <c r="I799" s="41"/>
      <c r="J799" s="41"/>
      <c r="K799" s="40"/>
      <c r="L799" s="41"/>
      <c r="M799" s="40"/>
      <c r="N799" s="627"/>
      <c r="O799" s="152">
        <f t="shared" ref="O799:Y799" si="323">SUM(O800:O800)</f>
        <v>0</v>
      </c>
      <c r="P799" s="152">
        <f t="shared" si="323"/>
        <v>0</v>
      </c>
      <c r="Q799" s="152">
        <f t="shared" si="323"/>
        <v>0</v>
      </c>
      <c r="R799" s="152">
        <f t="shared" si="323"/>
        <v>0</v>
      </c>
      <c r="S799" s="152">
        <f t="shared" si="323"/>
        <v>0</v>
      </c>
      <c r="T799" s="152">
        <f t="shared" si="323"/>
        <v>0</v>
      </c>
      <c r="U799" s="152">
        <f t="shared" si="323"/>
        <v>0</v>
      </c>
      <c r="V799" s="152">
        <f t="shared" si="323"/>
        <v>0</v>
      </c>
      <c r="W799" s="152">
        <f t="shared" si="323"/>
        <v>0</v>
      </c>
      <c r="X799" s="152">
        <f t="shared" si="323"/>
        <v>0</v>
      </c>
      <c r="Y799" s="152">
        <f t="shared" si="323"/>
        <v>0</v>
      </c>
      <c r="Z799" s="468"/>
      <c r="AA799" s="468"/>
      <c r="AB799" s="468"/>
      <c r="AC799" s="458"/>
    </row>
    <row r="800" spans="1:29" ht="20.100000000000001" customHeight="1" x14ac:dyDescent="0.15">
      <c r="A800" s="465"/>
      <c r="B800" s="465"/>
      <c r="C800" s="325"/>
      <c r="D800" s="15"/>
      <c r="E800" s="15"/>
      <c r="F800" s="15"/>
      <c r="G800" s="353"/>
      <c r="H800" s="205"/>
      <c r="I800" s="206"/>
      <c r="J800" s="216"/>
      <c r="K800" s="206"/>
      <c r="L800" s="226"/>
      <c r="M800" s="207"/>
      <c r="N800" s="291"/>
      <c r="O800" s="15"/>
      <c r="P800" s="15"/>
      <c r="Q800" s="148"/>
      <c r="R800" s="148"/>
      <c r="S800" s="148"/>
      <c r="T800" s="148"/>
      <c r="U800" s="148"/>
      <c r="V800" s="148"/>
      <c r="W800" s="148"/>
      <c r="X800" s="148"/>
      <c r="Y800" s="95"/>
      <c r="Z800" s="314"/>
      <c r="AA800" s="171"/>
      <c r="AB800" s="171"/>
      <c r="AC800" s="458"/>
    </row>
    <row r="801" spans="1:29" ht="20.100000000000001" customHeight="1" x14ac:dyDescent="0.15">
      <c r="A801" s="325"/>
      <c r="B801" s="325"/>
      <c r="C801" s="326" t="s">
        <v>679</v>
      </c>
      <c r="D801" s="13">
        <f>SUM(N802:N802)</f>
        <v>0</v>
      </c>
      <c r="E801" s="13">
        <v>1356000</v>
      </c>
      <c r="F801" s="13">
        <f>SUM(D801-E801)</f>
        <v>-1356000</v>
      </c>
      <c r="G801" s="3"/>
      <c r="H801" s="40"/>
      <c r="I801" s="41"/>
      <c r="J801" s="41"/>
      <c r="K801" s="40"/>
      <c r="L801" s="41"/>
      <c r="M801" s="40"/>
      <c r="N801" s="627"/>
      <c r="O801" s="152">
        <f t="shared" ref="O801:Y801" si="324">SUM(O802:O802)</f>
        <v>0</v>
      </c>
      <c r="P801" s="152">
        <f t="shared" si="324"/>
        <v>0</v>
      </c>
      <c r="Q801" s="152">
        <f t="shared" si="324"/>
        <v>0</v>
      </c>
      <c r="R801" s="152">
        <f t="shared" si="324"/>
        <v>0</v>
      </c>
      <c r="S801" s="152">
        <f t="shared" si="324"/>
        <v>0</v>
      </c>
      <c r="T801" s="152">
        <f t="shared" si="324"/>
        <v>0</v>
      </c>
      <c r="U801" s="152">
        <f t="shared" si="324"/>
        <v>0</v>
      </c>
      <c r="V801" s="152">
        <f t="shared" si="324"/>
        <v>0</v>
      </c>
      <c r="W801" s="152">
        <f t="shared" si="324"/>
        <v>0</v>
      </c>
      <c r="X801" s="152">
        <f t="shared" si="324"/>
        <v>0</v>
      </c>
      <c r="Y801" s="152">
        <f t="shared" si="324"/>
        <v>0</v>
      </c>
      <c r="Z801" s="468"/>
      <c r="AA801" s="468"/>
      <c r="AB801" s="468"/>
      <c r="AC801" s="458"/>
    </row>
    <row r="802" spans="1:29" ht="20.100000000000001" customHeight="1" x14ac:dyDescent="0.15">
      <c r="A802" s="467"/>
      <c r="B802" s="467"/>
      <c r="C802" s="467"/>
      <c r="D802" s="17"/>
      <c r="E802" s="17"/>
      <c r="F802" s="17"/>
      <c r="G802" s="220"/>
      <c r="H802" s="219"/>
      <c r="I802" s="227"/>
      <c r="J802" s="221"/>
      <c r="K802" s="227"/>
      <c r="L802" s="548"/>
      <c r="M802" s="202"/>
      <c r="N802" s="785"/>
      <c r="O802" s="17"/>
      <c r="P802" s="17"/>
      <c r="Q802" s="154"/>
      <c r="R802" s="154"/>
      <c r="S802" s="154"/>
      <c r="T802" s="154"/>
      <c r="U802" s="154"/>
      <c r="V802" s="154"/>
      <c r="W802" s="154"/>
      <c r="X802" s="154"/>
      <c r="Y802" s="131"/>
      <c r="Z802" s="305"/>
      <c r="AA802" s="170"/>
      <c r="AB802" s="170"/>
      <c r="AC802" s="458"/>
    </row>
    <row r="803" spans="1:29" ht="20.100000000000001" customHeight="1" x14ac:dyDescent="0.15">
      <c r="A803" s="472" t="s">
        <v>224</v>
      </c>
      <c r="B803" s="940" t="s">
        <v>5</v>
      </c>
      <c r="C803" s="940"/>
      <c r="D803" s="16">
        <f t="shared" ref="D803:F804" si="325">SUM(D804)</f>
        <v>2888250</v>
      </c>
      <c r="E803" s="16">
        <f t="shared" si="325"/>
        <v>1973740</v>
      </c>
      <c r="F803" s="16">
        <f t="shared" si="325"/>
        <v>914510</v>
      </c>
      <c r="G803" s="106"/>
      <c r="H803" s="38"/>
      <c r="I803" s="39"/>
      <c r="J803" s="39"/>
      <c r="K803" s="38"/>
      <c r="L803" s="39"/>
      <c r="M803" s="38"/>
      <c r="N803" s="633"/>
      <c r="O803" s="471">
        <f t="shared" ref="O803:Y804" si="326">SUM(O804)</f>
        <v>0</v>
      </c>
      <c r="P803" s="471">
        <f t="shared" si="326"/>
        <v>2888250</v>
      </c>
      <c r="Q803" s="471">
        <f t="shared" si="326"/>
        <v>0</v>
      </c>
      <c r="R803" s="471">
        <f t="shared" si="326"/>
        <v>0</v>
      </c>
      <c r="S803" s="471">
        <f t="shared" si="326"/>
        <v>0</v>
      </c>
      <c r="T803" s="471">
        <f t="shared" si="326"/>
        <v>0</v>
      </c>
      <c r="U803" s="471">
        <f t="shared" si="326"/>
        <v>0</v>
      </c>
      <c r="V803" s="471">
        <f t="shared" si="326"/>
        <v>0</v>
      </c>
      <c r="W803" s="471">
        <f t="shared" si="326"/>
        <v>0</v>
      </c>
      <c r="X803" s="471">
        <f t="shared" si="326"/>
        <v>2888250</v>
      </c>
      <c r="Y803" s="471">
        <f t="shared" si="326"/>
        <v>2888250</v>
      </c>
      <c r="Z803" s="470"/>
      <c r="AA803" s="470"/>
      <c r="AB803" s="470"/>
      <c r="AC803" s="458"/>
    </row>
    <row r="804" spans="1:29" ht="20.100000000000001" customHeight="1" x14ac:dyDescent="0.15">
      <c r="A804" s="467"/>
      <c r="B804" s="326" t="s">
        <v>223</v>
      </c>
      <c r="C804" s="179" t="s">
        <v>6</v>
      </c>
      <c r="D804" s="13">
        <f t="shared" si="325"/>
        <v>2888250</v>
      </c>
      <c r="E804" s="13">
        <f t="shared" si="325"/>
        <v>1973740</v>
      </c>
      <c r="F804" s="13">
        <f t="shared" si="325"/>
        <v>914510</v>
      </c>
      <c r="G804" s="3"/>
      <c r="H804" s="40"/>
      <c r="I804" s="40"/>
      <c r="J804" s="40"/>
      <c r="K804" s="40"/>
      <c r="L804" s="40"/>
      <c r="M804" s="40"/>
      <c r="N804" s="627"/>
      <c r="O804" s="152">
        <f t="shared" si="326"/>
        <v>0</v>
      </c>
      <c r="P804" s="152">
        <f t="shared" si="326"/>
        <v>2888250</v>
      </c>
      <c r="Q804" s="152">
        <f t="shared" si="326"/>
        <v>0</v>
      </c>
      <c r="R804" s="152">
        <f t="shared" si="326"/>
        <v>0</v>
      </c>
      <c r="S804" s="152">
        <f t="shared" si="326"/>
        <v>0</v>
      </c>
      <c r="T804" s="152">
        <f t="shared" si="326"/>
        <v>0</v>
      </c>
      <c r="U804" s="152">
        <f t="shared" si="326"/>
        <v>0</v>
      </c>
      <c r="V804" s="152">
        <f t="shared" si="326"/>
        <v>0</v>
      </c>
      <c r="W804" s="152">
        <f t="shared" si="326"/>
        <v>0</v>
      </c>
      <c r="X804" s="152">
        <f t="shared" si="326"/>
        <v>2888250</v>
      </c>
      <c r="Y804" s="152">
        <f t="shared" si="326"/>
        <v>2888250</v>
      </c>
      <c r="Z804" s="178"/>
      <c r="AA804" s="178"/>
      <c r="AB804" s="159"/>
      <c r="AC804" s="458"/>
    </row>
    <row r="805" spans="1:29" ht="20.100000000000001" customHeight="1" x14ac:dyDescent="0.15">
      <c r="A805" s="465"/>
      <c r="B805" s="465"/>
      <c r="C805" s="326" t="s">
        <v>222</v>
      </c>
      <c r="D805" s="13">
        <f>SUM(N806:N807)</f>
        <v>2888250</v>
      </c>
      <c r="E805" s="13">
        <v>1973740</v>
      </c>
      <c r="F805" s="13">
        <f>SUM(D805-E805)</f>
        <v>914510</v>
      </c>
      <c r="G805" s="3"/>
      <c r="H805" s="40"/>
      <c r="I805" s="40"/>
      <c r="J805" s="40"/>
      <c r="K805" s="40"/>
      <c r="L805" s="40"/>
      <c r="M805" s="40"/>
      <c r="N805" s="637"/>
      <c r="O805" s="152">
        <f t="shared" ref="O805:Y805" si="327">SUM(O806:O807)</f>
        <v>0</v>
      </c>
      <c r="P805" s="152">
        <f t="shared" si="327"/>
        <v>2888250</v>
      </c>
      <c r="Q805" s="152">
        <f t="shared" si="327"/>
        <v>0</v>
      </c>
      <c r="R805" s="152">
        <f t="shared" si="327"/>
        <v>0</v>
      </c>
      <c r="S805" s="152">
        <f t="shared" si="327"/>
        <v>0</v>
      </c>
      <c r="T805" s="152">
        <f t="shared" si="327"/>
        <v>0</v>
      </c>
      <c r="U805" s="152">
        <f t="shared" si="327"/>
        <v>0</v>
      </c>
      <c r="V805" s="152">
        <f t="shared" si="327"/>
        <v>0</v>
      </c>
      <c r="W805" s="152">
        <f t="shared" si="327"/>
        <v>0</v>
      </c>
      <c r="X805" s="152">
        <f t="shared" si="327"/>
        <v>2888250</v>
      </c>
      <c r="Y805" s="152">
        <f t="shared" si="327"/>
        <v>2888250</v>
      </c>
      <c r="Z805" s="179"/>
      <c r="AA805" s="179"/>
      <c r="AB805" s="163"/>
      <c r="AC805" s="458"/>
    </row>
    <row r="806" spans="1:29" ht="20.100000000000001" customHeight="1" x14ac:dyDescent="0.15">
      <c r="A806" s="465"/>
      <c r="B806" s="465"/>
      <c r="C806" s="465"/>
      <c r="D806" s="14"/>
      <c r="E806" s="14"/>
      <c r="F806" s="14"/>
      <c r="G806" s="1" t="s">
        <v>219</v>
      </c>
      <c r="H806" s="587">
        <v>888250</v>
      </c>
      <c r="I806" s="588" t="s">
        <v>2</v>
      </c>
      <c r="J806" s="474">
        <v>1</v>
      </c>
      <c r="K806" s="589"/>
      <c r="L806" s="590"/>
      <c r="M806" s="591" t="s">
        <v>3</v>
      </c>
      <c r="N806" s="592">
        <f>SUM(H806*J806)</f>
        <v>888250</v>
      </c>
      <c r="O806" s="154"/>
      <c r="P806" s="139">
        <f>N806-O806</f>
        <v>888250</v>
      </c>
      <c r="Q806" s="154"/>
      <c r="R806" s="154"/>
      <c r="S806" s="154"/>
      <c r="T806" s="154"/>
      <c r="U806" s="154">
        <f>SUM(Q806:T806)</f>
        <v>0</v>
      </c>
      <c r="V806" s="154"/>
      <c r="W806" s="154"/>
      <c r="X806" s="154">
        <f>IF(AA806="수익사업",N806*100%,N806*0%)</f>
        <v>888250</v>
      </c>
      <c r="Y806" s="131">
        <f>SUM(U806:X806)</f>
        <v>888250</v>
      </c>
      <c r="Z806" s="191" t="s">
        <v>517</v>
      </c>
      <c r="AA806" s="305" t="s">
        <v>25</v>
      </c>
      <c r="AB806" s="178" t="s">
        <v>508</v>
      </c>
      <c r="AC806" s="458" t="s">
        <v>659</v>
      </c>
    </row>
    <row r="807" spans="1:29" ht="20.100000000000001" customHeight="1" x14ac:dyDescent="0.15">
      <c r="A807" s="465"/>
      <c r="B807" s="465"/>
      <c r="C807" s="465"/>
      <c r="D807" s="14"/>
      <c r="E807" s="14"/>
      <c r="F807" s="14"/>
      <c r="G807" s="4" t="s">
        <v>657</v>
      </c>
      <c r="H807" s="593">
        <v>2000000</v>
      </c>
      <c r="I807" s="594" t="s">
        <v>2</v>
      </c>
      <c r="J807" s="473">
        <v>1</v>
      </c>
      <c r="K807" s="595"/>
      <c r="L807" s="596"/>
      <c r="M807" s="597" t="s">
        <v>3</v>
      </c>
      <c r="N807" s="598">
        <f>SUM(H807*J807)</f>
        <v>2000000</v>
      </c>
      <c r="O807" s="148"/>
      <c r="P807" s="139">
        <f>N807-O807</f>
        <v>2000000</v>
      </c>
      <c r="Q807" s="148"/>
      <c r="R807" s="148"/>
      <c r="S807" s="148"/>
      <c r="T807" s="148"/>
      <c r="U807" s="148">
        <f>SUM(Q807:T807)</f>
        <v>0</v>
      </c>
      <c r="V807" s="148"/>
      <c r="W807" s="148"/>
      <c r="X807" s="148">
        <f>IF(AA807="수익사업",N807*100%,N807*0%)</f>
        <v>2000000</v>
      </c>
      <c r="Y807" s="95">
        <f>SUM(U807:X807)</f>
        <v>2000000</v>
      </c>
      <c r="Z807" s="191" t="s">
        <v>516</v>
      </c>
      <c r="AA807" s="314" t="s">
        <v>25</v>
      </c>
      <c r="AB807" s="178" t="s">
        <v>508</v>
      </c>
      <c r="AC807" s="458" t="s">
        <v>659</v>
      </c>
    </row>
    <row r="808" spans="1:29" ht="20.100000000000001" customHeight="1" x14ac:dyDescent="0.15">
      <c r="A808" s="472" t="s">
        <v>221</v>
      </c>
      <c r="B808" s="940" t="s">
        <v>5</v>
      </c>
      <c r="C808" s="940"/>
      <c r="D808" s="16">
        <f>SUM(D809)</f>
        <v>306695676</v>
      </c>
      <c r="E808" s="16">
        <f>SUM(E809)</f>
        <v>400415740</v>
      </c>
      <c r="F808" s="16">
        <f>SUM(F809)</f>
        <v>-93720064</v>
      </c>
      <c r="G808" s="106"/>
      <c r="H808" s="38"/>
      <c r="I808" s="39"/>
      <c r="J808" s="39"/>
      <c r="K808" s="38"/>
      <c r="L808" s="39"/>
      <c r="M808" s="38"/>
      <c r="N808" s="633"/>
      <c r="O808" s="471">
        <f t="shared" ref="O808:Y808" si="328">SUM(O809)</f>
        <v>0</v>
      </c>
      <c r="P808" s="471">
        <f t="shared" si="328"/>
        <v>306695676</v>
      </c>
      <c r="Q808" s="471">
        <f t="shared" si="328"/>
        <v>75000000</v>
      </c>
      <c r="R808" s="471">
        <f t="shared" si="328"/>
        <v>90800000</v>
      </c>
      <c r="S808" s="471">
        <f t="shared" si="328"/>
        <v>87500000</v>
      </c>
      <c r="T808" s="471">
        <f t="shared" si="328"/>
        <v>0</v>
      </c>
      <c r="U808" s="471">
        <f t="shared" si="328"/>
        <v>253300000</v>
      </c>
      <c r="V808" s="471">
        <f t="shared" si="328"/>
        <v>3427675</v>
      </c>
      <c r="W808" s="471">
        <f t="shared" si="328"/>
        <v>1549350</v>
      </c>
      <c r="X808" s="471">
        <f t="shared" si="328"/>
        <v>48418651</v>
      </c>
      <c r="Y808" s="471">
        <f t="shared" si="328"/>
        <v>306695676</v>
      </c>
      <c r="Z808" s="470"/>
      <c r="AA808" s="470"/>
      <c r="AB808" s="470"/>
      <c r="AC808" s="458"/>
    </row>
    <row r="809" spans="1:29" ht="20.100000000000001" customHeight="1" x14ac:dyDescent="0.15">
      <c r="A809" s="467"/>
      <c r="B809" s="326" t="s">
        <v>225</v>
      </c>
      <c r="C809" s="179" t="s">
        <v>6</v>
      </c>
      <c r="D809" s="13">
        <f>SUM(D810+D828)</f>
        <v>306695676</v>
      </c>
      <c r="E809" s="13">
        <f>SUM(E810+E828)</f>
        <v>400415740</v>
      </c>
      <c r="F809" s="13">
        <f>SUM(F810+F828)</f>
        <v>-93720064</v>
      </c>
      <c r="G809" s="3"/>
      <c r="H809" s="40"/>
      <c r="I809" s="40"/>
      <c r="J809" s="40"/>
      <c r="K809" s="40"/>
      <c r="L809" s="40"/>
      <c r="M809" s="40"/>
      <c r="N809" s="627"/>
      <c r="O809" s="152">
        <f t="shared" ref="O809:Y809" si="329">SUM(O810+O828)</f>
        <v>0</v>
      </c>
      <c r="P809" s="152">
        <f t="shared" si="329"/>
        <v>306695676</v>
      </c>
      <c r="Q809" s="152">
        <f t="shared" si="329"/>
        <v>75000000</v>
      </c>
      <c r="R809" s="152">
        <f t="shared" si="329"/>
        <v>90800000</v>
      </c>
      <c r="S809" s="152">
        <f t="shared" si="329"/>
        <v>87500000</v>
      </c>
      <c r="T809" s="152">
        <f t="shared" si="329"/>
        <v>0</v>
      </c>
      <c r="U809" s="152">
        <f t="shared" si="329"/>
        <v>253300000</v>
      </c>
      <c r="V809" s="152">
        <f t="shared" si="329"/>
        <v>3427675</v>
      </c>
      <c r="W809" s="152">
        <f t="shared" si="329"/>
        <v>1549350</v>
      </c>
      <c r="X809" s="152">
        <f t="shared" si="329"/>
        <v>48418651</v>
      </c>
      <c r="Y809" s="152">
        <f t="shared" si="329"/>
        <v>306695676</v>
      </c>
      <c r="Z809" s="305"/>
      <c r="AA809" s="305"/>
      <c r="AB809" s="170"/>
      <c r="AC809" s="458"/>
    </row>
    <row r="810" spans="1:29" ht="20.100000000000001" customHeight="1" x14ac:dyDescent="0.15">
      <c r="A810" s="465"/>
      <c r="B810" s="465"/>
      <c r="C810" s="326" t="s">
        <v>678</v>
      </c>
      <c r="D810" s="13">
        <f>SUM(N811:N827)</f>
        <v>46145676</v>
      </c>
      <c r="E810" s="13">
        <v>18237748</v>
      </c>
      <c r="F810" s="13">
        <f>SUM(D810-E810)</f>
        <v>27907928</v>
      </c>
      <c r="G810" s="3"/>
      <c r="H810" s="40"/>
      <c r="I810" s="40"/>
      <c r="J810" s="40"/>
      <c r="K810" s="40"/>
      <c r="L810" s="40"/>
      <c r="M810" s="40"/>
      <c r="N810" s="637"/>
      <c r="O810" s="152">
        <f t="shared" ref="O810:Y810" si="330">SUM(O811:O827)</f>
        <v>0</v>
      </c>
      <c r="P810" s="152">
        <f t="shared" si="330"/>
        <v>46145676</v>
      </c>
      <c r="Q810" s="152">
        <f t="shared" si="330"/>
        <v>0</v>
      </c>
      <c r="R810" s="152">
        <f t="shared" si="330"/>
        <v>0</v>
      </c>
      <c r="S810" s="152">
        <f t="shared" si="330"/>
        <v>0</v>
      </c>
      <c r="T810" s="152">
        <f t="shared" si="330"/>
        <v>0</v>
      </c>
      <c r="U810" s="152">
        <f t="shared" si="330"/>
        <v>0</v>
      </c>
      <c r="V810" s="152">
        <f t="shared" si="330"/>
        <v>3427675</v>
      </c>
      <c r="W810" s="152">
        <f t="shared" si="330"/>
        <v>1549350</v>
      </c>
      <c r="X810" s="152">
        <f t="shared" si="330"/>
        <v>41168651</v>
      </c>
      <c r="Y810" s="152">
        <f t="shared" si="330"/>
        <v>46145676</v>
      </c>
      <c r="Z810" s="179"/>
      <c r="AA810" s="179"/>
      <c r="AB810" s="163"/>
      <c r="AC810" s="458"/>
    </row>
    <row r="811" spans="1:29" ht="20.100000000000001" customHeight="1" x14ac:dyDescent="0.15">
      <c r="A811" s="465"/>
      <c r="B811" s="465"/>
      <c r="C811" s="465"/>
      <c r="D811" s="14"/>
      <c r="E811" s="14"/>
      <c r="F811" s="14"/>
      <c r="G811" s="1" t="s">
        <v>61</v>
      </c>
      <c r="H811" s="132"/>
      <c r="I811" s="68"/>
      <c r="J811" s="50"/>
      <c r="K811" s="68"/>
      <c r="L811" s="50"/>
      <c r="M811" s="50"/>
      <c r="N811" s="638"/>
      <c r="O811" s="154"/>
      <c r="P811" s="154"/>
      <c r="Q811" s="154"/>
      <c r="R811" s="154"/>
      <c r="S811" s="154"/>
      <c r="T811" s="154"/>
      <c r="U811" s="154"/>
      <c r="V811" s="154"/>
      <c r="W811" s="154"/>
      <c r="X811" s="154"/>
      <c r="Y811" s="131"/>
      <c r="Z811" s="166"/>
      <c r="AA811" s="166"/>
      <c r="AB811" s="166"/>
      <c r="AC811" s="458"/>
    </row>
    <row r="812" spans="1:29" ht="20.100000000000001" customHeight="1" x14ac:dyDescent="0.15">
      <c r="A812" s="465"/>
      <c r="B812" s="465"/>
      <c r="C812" s="178"/>
      <c r="D812" s="14"/>
      <c r="E812" s="14"/>
      <c r="F812" s="14"/>
      <c r="G812" s="2"/>
      <c r="H812" s="117"/>
      <c r="I812" s="66"/>
      <c r="J812" s="61"/>
      <c r="K812" s="66"/>
      <c r="L812" s="61"/>
      <c r="M812" s="44" t="s">
        <v>4</v>
      </c>
      <c r="N812" s="276">
        <v>1549350</v>
      </c>
      <c r="O812" s="14"/>
      <c r="P812" s="14">
        <f t="shared" ref="P812:P827" si="331">N812-O812</f>
        <v>1549350</v>
      </c>
      <c r="Q812" s="139"/>
      <c r="R812" s="139"/>
      <c r="S812" s="139"/>
      <c r="T812" s="139"/>
      <c r="U812" s="139">
        <f t="shared" ref="U812:U824" si="332">SUM(Q812:T812)</f>
        <v>0</v>
      </c>
      <c r="V812" s="139"/>
      <c r="W812" s="139">
        <f>IF(AA812="후원금",N812*100%,N812*0%)</f>
        <v>1549350</v>
      </c>
      <c r="X812" s="139"/>
      <c r="Y812" s="101">
        <f t="shared" ref="Y812:Y827" si="333">SUM(U812:X812)</f>
        <v>1549350</v>
      </c>
      <c r="Z812" s="12" t="s">
        <v>531</v>
      </c>
      <c r="AA812" s="140" t="s">
        <v>14</v>
      </c>
      <c r="AB812" s="140" t="s">
        <v>12</v>
      </c>
      <c r="AC812" s="458" t="s">
        <v>14</v>
      </c>
    </row>
    <row r="813" spans="1:29" ht="20.100000000000001" customHeight="1" x14ac:dyDescent="0.15">
      <c r="A813" s="465"/>
      <c r="B813" s="465"/>
      <c r="C813" s="178"/>
      <c r="D813" s="14"/>
      <c r="E813" s="14"/>
      <c r="F813" s="14"/>
      <c r="G813" s="2"/>
      <c r="H813" s="117"/>
      <c r="I813" s="66"/>
      <c r="J813" s="61"/>
      <c r="K813" s="66"/>
      <c r="L813" s="61"/>
      <c r="M813" s="6" t="s">
        <v>3</v>
      </c>
      <c r="N813" s="155">
        <v>1340423</v>
      </c>
      <c r="O813" s="14"/>
      <c r="P813" s="139">
        <f t="shared" si="331"/>
        <v>1340423</v>
      </c>
      <c r="Q813" s="139"/>
      <c r="R813" s="139"/>
      <c r="S813" s="139"/>
      <c r="T813" s="139"/>
      <c r="U813" s="139">
        <f t="shared" si="332"/>
        <v>0</v>
      </c>
      <c r="V813" s="139">
        <f>IF(AA813="자부담",N813*100%,N813*0%)</f>
        <v>1340423</v>
      </c>
      <c r="W813" s="139"/>
      <c r="X813" s="139"/>
      <c r="Y813" s="101">
        <f t="shared" si="333"/>
        <v>1340423</v>
      </c>
      <c r="Z813" s="12" t="s">
        <v>528</v>
      </c>
      <c r="AA813" s="12" t="s">
        <v>24</v>
      </c>
      <c r="AB813" s="169" t="s">
        <v>13</v>
      </c>
      <c r="AC813" s="458" t="s">
        <v>8</v>
      </c>
    </row>
    <row r="814" spans="1:29" ht="20.100000000000001" customHeight="1" x14ac:dyDescent="0.15">
      <c r="A814" s="465"/>
      <c r="B814" s="465"/>
      <c r="C814" s="178"/>
      <c r="D814" s="14"/>
      <c r="E814" s="14"/>
      <c r="F814" s="14"/>
      <c r="G814" s="639"/>
      <c r="H814" s="349"/>
      <c r="I814" s="287"/>
      <c r="J814" s="296"/>
      <c r="K814" s="383"/>
      <c r="L814" s="296"/>
      <c r="M814" s="6" t="s">
        <v>3</v>
      </c>
      <c r="N814" s="155">
        <v>1297912</v>
      </c>
      <c r="O814" s="14"/>
      <c r="P814" s="139">
        <f t="shared" si="331"/>
        <v>1297912</v>
      </c>
      <c r="Q814" s="139"/>
      <c r="R814" s="139"/>
      <c r="S814" s="139"/>
      <c r="T814" s="139"/>
      <c r="U814" s="139">
        <f t="shared" si="332"/>
        <v>0</v>
      </c>
      <c r="V814" s="139">
        <f>IF(AA814="자부담",N814*100%,N814*0%)</f>
        <v>1297912</v>
      </c>
      <c r="W814" s="139"/>
      <c r="X814" s="139"/>
      <c r="Y814" s="101">
        <f t="shared" si="333"/>
        <v>1297912</v>
      </c>
      <c r="Z814" s="12" t="s">
        <v>528</v>
      </c>
      <c r="AA814" s="12" t="s">
        <v>24</v>
      </c>
      <c r="AB814" s="12" t="s">
        <v>12</v>
      </c>
      <c r="AC814" s="458" t="s">
        <v>8</v>
      </c>
    </row>
    <row r="815" spans="1:29" ht="20.100000000000001" customHeight="1" x14ac:dyDescent="0.15">
      <c r="A815" s="465"/>
      <c r="B815" s="465"/>
      <c r="C815" s="178"/>
      <c r="D815" s="14"/>
      <c r="E815" s="14"/>
      <c r="F815" s="14"/>
      <c r="G815" s="639"/>
      <c r="H815" s="349"/>
      <c r="I815" s="287"/>
      <c r="J815" s="296"/>
      <c r="K815" s="383"/>
      <c r="L815" s="296"/>
      <c r="M815" s="6" t="s">
        <v>3</v>
      </c>
      <c r="N815" s="155">
        <v>768950</v>
      </c>
      <c r="O815" s="14"/>
      <c r="P815" s="139">
        <f t="shared" si="331"/>
        <v>768950</v>
      </c>
      <c r="Q815" s="139"/>
      <c r="R815" s="139"/>
      <c r="S815" s="139"/>
      <c r="T815" s="139"/>
      <c r="U815" s="139">
        <f t="shared" si="332"/>
        <v>0</v>
      </c>
      <c r="V815" s="139">
        <f>IF(AA815="자부담",N815*100%,N815*0%)</f>
        <v>768950</v>
      </c>
      <c r="W815" s="139"/>
      <c r="X815" s="139"/>
      <c r="Y815" s="101">
        <f t="shared" si="333"/>
        <v>768950</v>
      </c>
      <c r="Z815" s="12" t="s">
        <v>8</v>
      </c>
      <c r="AA815" s="12" t="s">
        <v>24</v>
      </c>
      <c r="AB815" s="169" t="s">
        <v>13</v>
      </c>
      <c r="AC815" s="458" t="s">
        <v>8</v>
      </c>
    </row>
    <row r="816" spans="1:29" ht="20.100000000000001" customHeight="1" x14ac:dyDescent="0.15">
      <c r="A816" s="465"/>
      <c r="B816" s="465"/>
      <c r="C816" s="178"/>
      <c r="D816" s="14"/>
      <c r="E816" s="14"/>
      <c r="F816" s="14"/>
      <c r="G816" s="639"/>
      <c r="H816" s="349"/>
      <c r="I816" s="287"/>
      <c r="J816" s="296"/>
      <c r="K816" s="383"/>
      <c r="L816" s="296"/>
      <c r="M816" s="6" t="s">
        <v>3</v>
      </c>
      <c r="N816" s="155">
        <v>20390</v>
      </c>
      <c r="O816" s="14"/>
      <c r="P816" s="139">
        <f t="shared" si="331"/>
        <v>20390</v>
      </c>
      <c r="Q816" s="139"/>
      <c r="R816" s="139"/>
      <c r="S816" s="139"/>
      <c r="T816" s="139"/>
      <c r="U816" s="139">
        <f t="shared" si="332"/>
        <v>0</v>
      </c>
      <c r="V816" s="139">
        <f>IF(AA816="자부담",N816*100%,N816*0%)</f>
        <v>20390</v>
      </c>
      <c r="W816" s="139"/>
      <c r="X816" s="139"/>
      <c r="Y816" s="101">
        <f t="shared" si="333"/>
        <v>20390</v>
      </c>
      <c r="Z816" s="12" t="s">
        <v>8</v>
      </c>
      <c r="AA816" s="12" t="s">
        <v>24</v>
      </c>
      <c r="AB816" s="12" t="s">
        <v>12</v>
      </c>
      <c r="AC816" s="458" t="s">
        <v>8</v>
      </c>
    </row>
    <row r="817" spans="1:29" ht="20.100000000000001" customHeight="1" x14ac:dyDescent="0.15">
      <c r="A817" s="465"/>
      <c r="B817" s="465"/>
      <c r="C817" s="178"/>
      <c r="D817" s="14"/>
      <c r="E817" s="14"/>
      <c r="F817" s="14"/>
      <c r="G817" s="2"/>
      <c r="H817" s="133"/>
      <c r="I817" s="66"/>
      <c r="J817" s="42"/>
      <c r="K817" s="66"/>
      <c r="L817" s="42"/>
      <c r="M817" s="61" t="s">
        <v>3</v>
      </c>
      <c r="N817" s="141">
        <v>834531</v>
      </c>
      <c r="O817" s="54"/>
      <c r="P817" s="139">
        <f t="shared" si="331"/>
        <v>834531</v>
      </c>
      <c r="Q817" s="139"/>
      <c r="R817" s="139"/>
      <c r="S817" s="139"/>
      <c r="T817" s="139"/>
      <c r="U817" s="139">
        <f t="shared" si="332"/>
        <v>0</v>
      </c>
      <c r="V817" s="139"/>
      <c r="W817" s="139"/>
      <c r="X817" s="139">
        <f t="shared" ref="X817:X827" si="334">IF(AA817="수익사업",N817*100%,N817*0%)</f>
        <v>834531</v>
      </c>
      <c r="Y817" s="54">
        <f t="shared" si="333"/>
        <v>834531</v>
      </c>
      <c r="Z817" s="169" t="s">
        <v>521</v>
      </c>
      <c r="AA817" s="12" t="s">
        <v>25</v>
      </c>
      <c r="AB817" s="12" t="s">
        <v>13</v>
      </c>
      <c r="AC817" s="458" t="s">
        <v>668</v>
      </c>
    </row>
    <row r="818" spans="1:29" ht="20.100000000000001" customHeight="1" x14ac:dyDescent="0.15">
      <c r="A818" s="465"/>
      <c r="B818" s="465"/>
      <c r="C818" s="178"/>
      <c r="D818" s="14"/>
      <c r="E818" s="14"/>
      <c r="F818" s="14"/>
      <c r="G818" s="2"/>
      <c r="H818" s="133"/>
      <c r="I818" s="66"/>
      <c r="J818" s="42"/>
      <c r="K818" s="66"/>
      <c r="L818" s="42"/>
      <c r="M818" s="61" t="s">
        <v>3</v>
      </c>
      <c r="N818" s="141">
        <v>20000</v>
      </c>
      <c r="O818" s="54"/>
      <c r="P818" s="139">
        <f t="shared" si="331"/>
        <v>20000</v>
      </c>
      <c r="Q818" s="139"/>
      <c r="R818" s="139"/>
      <c r="S818" s="139"/>
      <c r="T818" s="139"/>
      <c r="U818" s="139">
        <f t="shared" si="332"/>
        <v>0</v>
      </c>
      <c r="V818" s="139"/>
      <c r="W818" s="139"/>
      <c r="X818" s="139">
        <f t="shared" si="334"/>
        <v>20000</v>
      </c>
      <c r="Y818" s="54">
        <f t="shared" si="333"/>
        <v>20000</v>
      </c>
      <c r="Z818" s="169" t="s">
        <v>60</v>
      </c>
      <c r="AA818" s="12" t="s">
        <v>25</v>
      </c>
      <c r="AB818" s="12" t="s">
        <v>13</v>
      </c>
      <c r="AC818" s="458" t="s">
        <v>668</v>
      </c>
    </row>
    <row r="819" spans="1:29" ht="20.100000000000001" customHeight="1" x14ac:dyDescent="0.15">
      <c r="A819" s="465"/>
      <c r="B819" s="465"/>
      <c r="C819" s="178"/>
      <c r="D819" s="14"/>
      <c r="E819" s="14"/>
      <c r="F819" s="14"/>
      <c r="G819" s="2"/>
      <c r="H819" s="133"/>
      <c r="I819" s="66"/>
      <c r="J819" s="42"/>
      <c r="K819" s="66"/>
      <c r="L819" s="42"/>
      <c r="M819" s="61" t="s">
        <v>3</v>
      </c>
      <c r="N819" s="141">
        <v>50000</v>
      </c>
      <c r="O819" s="54"/>
      <c r="P819" s="139">
        <f t="shared" si="331"/>
        <v>50000</v>
      </c>
      <c r="Q819" s="139"/>
      <c r="R819" s="139"/>
      <c r="S819" s="139"/>
      <c r="T819" s="139"/>
      <c r="U819" s="139">
        <f t="shared" si="332"/>
        <v>0</v>
      </c>
      <c r="V819" s="139"/>
      <c r="W819" s="139"/>
      <c r="X819" s="139">
        <f t="shared" si="334"/>
        <v>50000</v>
      </c>
      <c r="Y819" s="54">
        <f t="shared" si="333"/>
        <v>50000</v>
      </c>
      <c r="Z819" s="169" t="s">
        <v>67</v>
      </c>
      <c r="AA819" s="12" t="s">
        <v>25</v>
      </c>
      <c r="AB819" s="12" t="s">
        <v>13</v>
      </c>
      <c r="AC819" s="458" t="s">
        <v>668</v>
      </c>
    </row>
    <row r="820" spans="1:29" ht="20.100000000000001" customHeight="1" x14ac:dyDescent="0.15">
      <c r="A820" s="465"/>
      <c r="B820" s="465"/>
      <c r="C820" s="178"/>
      <c r="D820" s="14"/>
      <c r="E820" s="14"/>
      <c r="F820" s="14"/>
      <c r="G820" s="2"/>
      <c r="H820" s="133"/>
      <c r="I820" s="66"/>
      <c r="J820" s="42"/>
      <c r="K820" s="66"/>
      <c r="L820" s="42"/>
      <c r="M820" s="61" t="s">
        <v>3</v>
      </c>
      <c r="N820" s="141">
        <v>1712198</v>
      </c>
      <c r="O820" s="54"/>
      <c r="P820" s="139">
        <f t="shared" si="331"/>
        <v>1712198</v>
      </c>
      <c r="Q820" s="139"/>
      <c r="R820" s="139"/>
      <c r="S820" s="139"/>
      <c r="T820" s="139"/>
      <c r="U820" s="139">
        <f t="shared" si="332"/>
        <v>0</v>
      </c>
      <c r="V820" s="139"/>
      <c r="W820" s="139"/>
      <c r="X820" s="139">
        <f t="shared" si="334"/>
        <v>1712198</v>
      </c>
      <c r="Y820" s="54">
        <f t="shared" si="333"/>
        <v>1712198</v>
      </c>
      <c r="Z820" s="169" t="s">
        <v>521</v>
      </c>
      <c r="AA820" s="12" t="s">
        <v>25</v>
      </c>
      <c r="AB820" s="12" t="s">
        <v>12</v>
      </c>
      <c r="AC820" s="458" t="s">
        <v>668</v>
      </c>
    </row>
    <row r="821" spans="1:29" ht="20.100000000000001" customHeight="1" x14ac:dyDescent="0.15">
      <c r="A821" s="465"/>
      <c r="B821" s="465"/>
      <c r="C821" s="178"/>
      <c r="D821" s="14"/>
      <c r="E821" s="14"/>
      <c r="F821" s="14"/>
      <c r="G821" s="2"/>
      <c r="H821" s="133"/>
      <c r="I821" s="66"/>
      <c r="J821" s="42"/>
      <c r="K821" s="66"/>
      <c r="L821" s="42"/>
      <c r="M821" s="6" t="s">
        <v>3</v>
      </c>
      <c r="N821" s="141">
        <v>30000</v>
      </c>
      <c r="O821" s="54"/>
      <c r="P821" s="139">
        <f t="shared" si="331"/>
        <v>30000</v>
      </c>
      <c r="Q821" s="139"/>
      <c r="R821" s="139"/>
      <c r="S821" s="139"/>
      <c r="T821" s="139"/>
      <c r="U821" s="139">
        <f t="shared" si="332"/>
        <v>0</v>
      </c>
      <c r="V821" s="139"/>
      <c r="W821" s="139"/>
      <c r="X821" s="139">
        <f t="shared" si="334"/>
        <v>30000</v>
      </c>
      <c r="Y821" s="54">
        <f t="shared" si="333"/>
        <v>30000</v>
      </c>
      <c r="Z821" s="169" t="s">
        <v>60</v>
      </c>
      <c r="AA821" s="12" t="s">
        <v>25</v>
      </c>
      <c r="AB821" s="12" t="s">
        <v>12</v>
      </c>
      <c r="AC821" s="458" t="s">
        <v>668</v>
      </c>
    </row>
    <row r="822" spans="1:29" ht="20.100000000000001" customHeight="1" x14ac:dyDescent="0.15">
      <c r="A822" s="465"/>
      <c r="B822" s="465"/>
      <c r="C822" s="178"/>
      <c r="D822" s="14"/>
      <c r="E822" s="14"/>
      <c r="F822" s="14"/>
      <c r="G822" s="2"/>
      <c r="H822" s="133"/>
      <c r="I822" s="66"/>
      <c r="J822" s="42"/>
      <c r="K822" s="66"/>
      <c r="L822" s="42"/>
      <c r="M822" s="6" t="s">
        <v>3</v>
      </c>
      <c r="N822" s="141">
        <v>100000</v>
      </c>
      <c r="O822" s="54"/>
      <c r="P822" s="139">
        <f t="shared" si="331"/>
        <v>100000</v>
      </c>
      <c r="Q822" s="139"/>
      <c r="R822" s="139"/>
      <c r="S822" s="139"/>
      <c r="T822" s="139"/>
      <c r="U822" s="139">
        <f t="shared" si="332"/>
        <v>0</v>
      </c>
      <c r="V822" s="139"/>
      <c r="W822" s="139"/>
      <c r="X822" s="139">
        <f t="shared" si="334"/>
        <v>100000</v>
      </c>
      <c r="Y822" s="54">
        <f t="shared" si="333"/>
        <v>100000</v>
      </c>
      <c r="Z822" s="169" t="s">
        <v>67</v>
      </c>
      <c r="AA822" s="12" t="s">
        <v>25</v>
      </c>
      <c r="AB822" s="12" t="s">
        <v>12</v>
      </c>
      <c r="AC822" s="458" t="s">
        <v>668</v>
      </c>
    </row>
    <row r="823" spans="1:29" ht="20.100000000000001" customHeight="1" x14ac:dyDescent="0.15">
      <c r="A823" s="465"/>
      <c r="B823" s="465"/>
      <c r="C823" s="178"/>
      <c r="D823" s="14"/>
      <c r="E823" s="14"/>
      <c r="F823" s="14"/>
      <c r="G823" s="2"/>
      <c r="H823" s="61"/>
      <c r="I823" s="61"/>
      <c r="J823" s="61"/>
      <c r="K823" s="61"/>
      <c r="L823" s="61"/>
      <c r="M823" s="612" t="s">
        <v>3</v>
      </c>
      <c r="N823" s="141">
        <v>480000</v>
      </c>
      <c r="O823" s="139"/>
      <c r="P823" s="139">
        <f t="shared" si="331"/>
        <v>480000</v>
      </c>
      <c r="Q823" s="139"/>
      <c r="R823" s="139"/>
      <c r="S823" s="139"/>
      <c r="T823" s="139"/>
      <c r="U823" s="139">
        <f t="shared" si="332"/>
        <v>0</v>
      </c>
      <c r="V823" s="139"/>
      <c r="W823" s="139"/>
      <c r="X823" s="139">
        <f t="shared" si="334"/>
        <v>480000</v>
      </c>
      <c r="Y823" s="101">
        <f t="shared" si="333"/>
        <v>480000</v>
      </c>
      <c r="Z823" s="191" t="s">
        <v>516</v>
      </c>
      <c r="AA823" s="12" t="s">
        <v>25</v>
      </c>
      <c r="AB823" s="12" t="s">
        <v>508</v>
      </c>
      <c r="AC823" s="458" t="s">
        <v>659</v>
      </c>
    </row>
    <row r="824" spans="1:29" ht="20.100000000000001" customHeight="1" x14ac:dyDescent="0.15">
      <c r="A824" s="465"/>
      <c r="B824" s="465"/>
      <c r="C824" s="178"/>
      <c r="D824" s="14"/>
      <c r="E824" s="14"/>
      <c r="F824" s="14"/>
      <c r="G824" s="2"/>
      <c r="H824" s="61"/>
      <c r="I824" s="61"/>
      <c r="J824" s="61"/>
      <c r="K824" s="61"/>
      <c r="L824" s="61"/>
      <c r="M824" s="612" t="s">
        <v>3</v>
      </c>
      <c r="N824" s="141">
        <v>30000000</v>
      </c>
      <c r="O824" s="139"/>
      <c r="P824" s="139">
        <f t="shared" si="331"/>
        <v>30000000</v>
      </c>
      <c r="Q824" s="139"/>
      <c r="R824" s="139"/>
      <c r="S824" s="139"/>
      <c r="T824" s="139"/>
      <c r="U824" s="139">
        <f t="shared" si="332"/>
        <v>0</v>
      </c>
      <c r="V824" s="139"/>
      <c r="W824" s="139"/>
      <c r="X824" s="139">
        <f t="shared" si="334"/>
        <v>30000000</v>
      </c>
      <c r="Y824" s="101">
        <f t="shared" si="333"/>
        <v>30000000</v>
      </c>
      <c r="Z824" s="191" t="s">
        <v>517</v>
      </c>
      <c r="AA824" s="12" t="s">
        <v>25</v>
      </c>
      <c r="AB824" s="12" t="s">
        <v>508</v>
      </c>
      <c r="AC824" s="458" t="s">
        <v>659</v>
      </c>
    </row>
    <row r="825" spans="1:29" ht="20.100000000000001" customHeight="1" x14ac:dyDescent="0.15">
      <c r="A825" s="465"/>
      <c r="B825" s="465"/>
      <c r="C825" s="178"/>
      <c r="D825" s="14"/>
      <c r="E825" s="14"/>
      <c r="F825" s="14"/>
      <c r="G825" s="2"/>
      <c r="H825" s="61"/>
      <c r="I825" s="61"/>
      <c r="J825" s="61"/>
      <c r="K825" s="61"/>
      <c r="L825" s="61"/>
      <c r="M825" s="61" t="s">
        <v>3</v>
      </c>
      <c r="N825" s="141">
        <v>891922</v>
      </c>
      <c r="O825" s="139"/>
      <c r="P825" s="139">
        <f t="shared" si="331"/>
        <v>891922</v>
      </c>
      <c r="Q825" s="139"/>
      <c r="R825" s="139"/>
      <c r="S825" s="139"/>
      <c r="T825" s="139"/>
      <c r="U825" s="139"/>
      <c r="V825" s="139"/>
      <c r="W825" s="139"/>
      <c r="X825" s="139">
        <f t="shared" si="334"/>
        <v>891922</v>
      </c>
      <c r="Y825" s="54">
        <f t="shared" si="333"/>
        <v>891922</v>
      </c>
      <c r="Z825" s="169" t="s">
        <v>521</v>
      </c>
      <c r="AA825" s="12" t="s">
        <v>25</v>
      </c>
      <c r="AB825" s="12" t="s">
        <v>508</v>
      </c>
      <c r="AC825" s="458" t="s">
        <v>669</v>
      </c>
    </row>
    <row r="826" spans="1:29" ht="20.100000000000001" customHeight="1" x14ac:dyDescent="0.15">
      <c r="A826" s="465"/>
      <c r="B826" s="465"/>
      <c r="C826" s="178"/>
      <c r="D826" s="14"/>
      <c r="E826" s="14"/>
      <c r="F826" s="14"/>
      <c r="G826" s="2"/>
      <c r="H826" s="61"/>
      <c r="I826" s="61"/>
      <c r="J826" s="61"/>
      <c r="K826" s="61"/>
      <c r="L826" s="61"/>
      <c r="M826" s="61" t="s">
        <v>3</v>
      </c>
      <c r="N826" s="141">
        <v>7000000</v>
      </c>
      <c r="O826" s="139"/>
      <c r="P826" s="139">
        <f t="shared" si="331"/>
        <v>7000000</v>
      </c>
      <c r="Q826" s="139"/>
      <c r="R826" s="139"/>
      <c r="S826" s="139"/>
      <c r="T826" s="139"/>
      <c r="U826" s="139"/>
      <c r="V826" s="139"/>
      <c r="W826" s="139"/>
      <c r="X826" s="139">
        <f t="shared" si="334"/>
        <v>7000000</v>
      </c>
      <c r="Y826" s="54">
        <f t="shared" si="333"/>
        <v>7000000</v>
      </c>
      <c r="Z826" s="169" t="s">
        <v>60</v>
      </c>
      <c r="AA826" s="12" t="s">
        <v>25</v>
      </c>
      <c r="AB826" s="12" t="s">
        <v>508</v>
      </c>
      <c r="AC826" s="458" t="s">
        <v>669</v>
      </c>
    </row>
    <row r="827" spans="1:29" ht="20.100000000000001" customHeight="1" x14ac:dyDescent="0.15">
      <c r="A827" s="465"/>
      <c r="B827" s="465"/>
      <c r="C827" s="178"/>
      <c r="D827" s="14"/>
      <c r="E827" s="14"/>
      <c r="F827" s="14"/>
      <c r="G827" s="2"/>
      <c r="H827" s="61"/>
      <c r="I827" s="61"/>
      <c r="J827" s="61"/>
      <c r="K827" s="61"/>
      <c r="L827" s="61"/>
      <c r="M827" s="61" t="s">
        <v>3</v>
      </c>
      <c r="N827" s="141">
        <v>50000</v>
      </c>
      <c r="O827" s="139"/>
      <c r="P827" s="139">
        <f t="shared" si="331"/>
        <v>50000</v>
      </c>
      <c r="Q827" s="139"/>
      <c r="R827" s="139"/>
      <c r="S827" s="139"/>
      <c r="T827" s="139"/>
      <c r="U827" s="139"/>
      <c r="V827" s="139"/>
      <c r="W827" s="139"/>
      <c r="X827" s="139">
        <f t="shared" si="334"/>
        <v>50000</v>
      </c>
      <c r="Y827" s="54">
        <f t="shared" si="333"/>
        <v>50000</v>
      </c>
      <c r="Z827" s="169" t="s">
        <v>67</v>
      </c>
      <c r="AA827" s="12" t="s">
        <v>25</v>
      </c>
      <c r="AB827" s="12" t="s">
        <v>508</v>
      </c>
      <c r="AC827" s="458" t="s">
        <v>669</v>
      </c>
    </row>
    <row r="828" spans="1:29" ht="20.100000000000001" customHeight="1" x14ac:dyDescent="0.15">
      <c r="A828" s="465"/>
      <c r="B828" s="465"/>
      <c r="C828" s="326" t="s">
        <v>220</v>
      </c>
      <c r="D828" s="13">
        <f>SUM(N829:N840)</f>
        <v>260550000</v>
      </c>
      <c r="E828" s="13">
        <v>382177992</v>
      </c>
      <c r="F828" s="13">
        <f>SUM(D828-E828)</f>
        <v>-121627992</v>
      </c>
      <c r="G828" s="3"/>
      <c r="H828" s="40"/>
      <c r="I828" s="41"/>
      <c r="J828" s="41"/>
      <c r="K828" s="40"/>
      <c r="L828" s="41"/>
      <c r="M828" s="40"/>
      <c r="N828" s="627"/>
      <c r="O828" s="152">
        <f t="shared" ref="O828:Y828" si="335">SUM(O829:O840)</f>
        <v>0</v>
      </c>
      <c r="P828" s="152">
        <f t="shared" si="335"/>
        <v>260550000</v>
      </c>
      <c r="Q828" s="152">
        <f t="shared" si="335"/>
        <v>75000000</v>
      </c>
      <c r="R828" s="152">
        <f t="shared" si="335"/>
        <v>90800000</v>
      </c>
      <c r="S828" s="152">
        <f t="shared" si="335"/>
        <v>87500000</v>
      </c>
      <c r="T828" s="152">
        <f t="shared" si="335"/>
        <v>0</v>
      </c>
      <c r="U828" s="152">
        <f t="shared" si="335"/>
        <v>253300000</v>
      </c>
      <c r="V828" s="152">
        <f t="shared" si="335"/>
        <v>0</v>
      </c>
      <c r="W828" s="152">
        <f t="shared" si="335"/>
        <v>0</v>
      </c>
      <c r="X828" s="152">
        <f t="shared" si="335"/>
        <v>7250000</v>
      </c>
      <c r="Y828" s="152">
        <f t="shared" si="335"/>
        <v>260550000</v>
      </c>
      <c r="Z828" s="468"/>
      <c r="AA828" s="468"/>
      <c r="AB828" s="468"/>
      <c r="AC828" s="458"/>
    </row>
    <row r="829" spans="1:29" ht="20.100000000000001" customHeight="1" x14ac:dyDescent="0.15">
      <c r="A829" s="465"/>
      <c r="B829" s="465"/>
      <c r="C829" s="467"/>
      <c r="D829" s="17"/>
      <c r="E829" s="17"/>
      <c r="F829" s="17"/>
      <c r="G829" s="477" t="s">
        <v>329</v>
      </c>
      <c r="H829" s="615"/>
      <c r="I829" s="96"/>
      <c r="J829" s="249"/>
      <c r="K829" s="263"/>
      <c r="L829" s="616"/>
      <c r="M829" s="252"/>
      <c r="N829" s="617"/>
      <c r="O829" s="258"/>
      <c r="P829" s="258">
        <f>N829-O829</f>
        <v>0</v>
      </c>
      <c r="Q829" s="258"/>
      <c r="R829" s="258"/>
      <c r="S829" s="258"/>
      <c r="T829" s="258"/>
      <c r="U829" s="258"/>
      <c r="V829" s="258"/>
      <c r="W829" s="258"/>
      <c r="X829" s="258"/>
      <c r="Y829" s="261"/>
      <c r="Z829" s="571"/>
      <c r="AA829" s="571"/>
      <c r="AB829" s="571"/>
      <c r="AC829" s="458"/>
    </row>
    <row r="830" spans="1:29" ht="20.100000000000001" customHeight="1" x14ac:dyDescent="0.15">
      <c r="A830" s="465"/>
      <c r="B830" s="465"/>
      <c r="C830" s="465"/>
      <c r="D830" s="14"/>
      <c r="E830" s="14"/>
      <c r="F830" s="14"/>
      <c r="G830" s="477" t="s">
        <v>443</v>
      </c>
      <c r="H830" s="262"/>
      <c r="I830" s="129"/>
      <c r="J830" s="239"/>
      <c r="K830" s="240"/>
      <c r="L830" s="304"/>
      <c r="M830" s="237" t="s">
        <v>4</v>
      </c>
      <c r="N830" s="613">
        <v>250000000</v>
      </c>
      <c r="O830" s="258"/>
      <c r="P830" s="258">
        <f>N830-O830</f>
        <v>250000000</v>
      </c>
      <c r="Q830" s="258">
        <f>IF(AA830="국비100%",N830*100%,IF(AA830="시도비100%",N830*0%,IF(AA830="시군구비100%",N830*0%,IF(AA830="국비30%, 시도비70%",N830*30%,IF(AA830="국비50%, 시도비50%",N830*50%,IF(AA830="시도비50%, 시군구비50%",N830*0%,IF(AA830="국비30%, 시도비35%, 시군구비35%",N830*30%)))))))</f>
        <v>75000000</v>
      </c>
      <c r="R830" s="258">
        <f>IF(AA830="국비100%",N830*0%,IF(AA830="시도비100%",N830*100%,IF(AA830="시군구비100%",N830*0%,IF(AA830="국비30%, 시도비70%",N830*70%,IF(AA830="국비50%, 시도비50%",N830*50%,IF(AA830="시도비50%, 시군구비50%",N830*50%,IF(AA830="국비30%, 시도비35%, 시군구비35%",N830*35%)))))))</f>
        <v>87500000</v>
      </c>
      <c r="S830" s="258">
        <f>IF(AA830="국비100%",N830*0%,IF(AA830="시도비100%",N830*0%,IF(AA830="시군구비100%",N830*100%,IF(AA830="국비30%, 시도비70%",N830*0%,IF(AA830="국비50%, 시도비50%",N830*0%,IF(AA830="시도비50%, 시군구비50%",N830*50%,IF(AA830="국비30%, 시도비35%, 시군구비35%",N830*35%)))))))</f>
        <v>87500000</v>
      </c>
      <c r="T830" s="258">
        <f>IF(AA830="기타보조금",N830*100%,N830*0%)</f>
        <v>0</v>
      </c>
      <c r="U830" s="258">
        <f>SUM(Q830:T830)</f>
        <v>250000000</v>
      </c>
      <c r="V830" s="258">
        <f>IF(AA830="자부담",N830*100%,N830*0%)</f>
        <v>0</v>
      </c>
      <c r="W830" s="258">
        <f>IF(AA830="후원금",N830*100%,N830*0%)</f>
        <v>0</v>
      </c>
      <c r="X830" s="258">
        <f>IF(AA830="수익사업",N830*100%,N830*0%)</f>
        <v>0</v>
      </c>
      <c r="Y830" s="261">
        <f>SUM(U830:X830)</f>
        <v>250000000</v>
      </c>
      <c r="Z830" s="12" t="s">
        <v>511</v>
      </c>
      <c r="AA830" s="571" t="s">
        <v>57</v>
      </c>
      <c r="AB830" s="571" t="s">
        <v>508</v>
      </c>
      <c r="AC830" s="458" t="s">
        <v>671</v>
      </c>
    </row>
    <row r="831" spans="1:29" ht="20.100000000000001" customHeight="1" x14ac:dyDescent="0.15">
      <c r="A831" s="465"/>
      <c r="B831" s="465"/>
      <c r="C831" s="465"/>
      <c r="D831" s="14"/>
      <c r="E831" s="14"/>
      <c r="F831" s="14"/>
      <c r="G831" s="8" t="s">
        <v>504</v>
      </c>
      <c r="H831" s="188"/>
      <c r="I831" s="67"/>
      <c r="J831" s="26"/>
      <c r="K831" s="116"/>
      <c r="L831" s="121"/>
      <c r="M831" s="44" t="s">
        <v>4</v>
      </c>
      <c r="N831" s="613">
        <v>1500000</v>
      </c>
      <c r="O831" s="139"/>
      <c r="P831" s="139">
        <f>N831-O831</f>
        <v>1500000</v>
      </c>
      <c r="Q831" s="139">
        <f>IF(AA831="국비100%",N831*100%,IF(AA831="시도비100%",N831*0%,IF(AA831="시군구비100%",N831*0%,IF(AA831="국비30%, 시도비70%",N831*30%,IF(AA831="국비50%, 시도비50%",N831*50%,IF(AA831="시도비50%, 시군구비50%",N831*0%,IF(AA831="국비30%, 시도비35%, 시군구비35%",N831*30%)))))))</f>
        <v>0</v>
      </c>
      <c r="R831" s="139">
        <f>IF(AA831="국비100%",N831*0%,IF(AA831="시도비100%",N831*100%,IF(AA831="시군구비100%",N831*0%,IF(AA831="국비30%, 시도비70%",N831*70%,IF(AA831="국비50%, 시도비50%",N831*50%,IF(AA831="시도비50%, 시군구비50%",N831*50%,IF(AA831="국비30%, 시도비35%, 시군구비35%",N831*35%)))))))</f>
        <v>1500000</v>
      </c>
      <c r="S831" s="139">
        <f>IF(AA831="국비100%",N831*0%,IF(AA831="시도비100%",N831*0%,IF(AA831="시군구비100%",N831*100%,IF(AA831="국비30%, 시도비70%",N831*0%,IF(AA831="국비50%, 시도비50%",N831*0%,IF(AA831="시도비50%, 시군구비50%",N831*50%,IF(AA831="국비30%, 시도비35%, 시군구비35%",N831*35%)))))))</f>
        <v>0</v>
      </c>
      <c r="T831" s="139">
        <f>IF(AA831="기타보조금",N831*100%,N831*0%)</f>
        <v>0</v>
      </c>
      <c r="U831" s="139">
        <f>SUM(Q831:T831)</f>
        <v>1500000</v>
      </c>
      <c r="V831" s="139">
        <f>IF(AA831="자부담",N831*100%,N831*0%)</f>
        <v>0</v>
      </c>
      <c r="W831" s="139">
        <f>IF(AA831="후원금",N831*100%,N831*0%)</f>
        <v>0</v>
      </c>
      <c r="X831" s="139">
        <f>IF(AA831="수익사업",N831*100%,N831*0%)</f>
        <v>0</v>
      </c>
      <c r="Y831" s="101">
        <f>SUM(U831:X831)</f>
        <v>1500000</v>
      </c>
      <c r="Z831" s="12" t="s">
        <v>510</v>
      </c>
      <c r="AA831" s="12" t="s">
        <v>46</v>
      </c>
      <c r="AB831" s="12" t="s">
        <v>508</v>
      </c>
      <c r="AC831" s="528" t="s">
        <v>677</v>
      </c>
    </row>
    <row r="832" spans="1:29" s="134" customFormat="1" ht="20.100000000000001" customHeight="1" x14ac:dyDescent="0.15">
      <c r="A832" s="465"/>
      <c r="B832" s="465"/>
      <c r="C832" s="465"/>
      <c r="D832" s="14"/>
      <c r="E832" s="14"/>
      <c r="F832" s="14"/>
      <c r="G832" s="8" t="s">
        <v>654</v>
      </c>
      <c r="H832" s="188"/>
      <c r="I832" s="67"/>
      <c r="J832" s="26"/>
      <c r="K832" s="116"/>
      <c r="L832" s="121"/>
      <c r="M832" s="44" t="s">
        <v>4</v>
      </c>
      <c r="N832" s="613">
        <v>300000</v>
      </c>
      <c r="O832" s="139"/>
      <c r="P832" s="139">
        <f>N832-O832</f>
        <v>300000</v>
      </c>
      <c r="Q832" s="139">
        <f>IF(AA832="국비100%",N832*100%,IF(AA832="시도비100%",N832*0%,IF(AA832="시군구비100%",N832*0%,IF(AA832="국비30%, 시도비70%",N832*30%,IF(AA832="국비50%, 시도비50%",N832*50%,IF(AA832="시도비50%, 시군구비50%",N832*0%,IF(AA832="국비30%, 시도비35%, 시군구비35%",N832*30%)))))))</f>
        <v>0</v>
      </c>
      <c r="R832" s="139">
        <f>IF(AA832="국비100%",N832*0%,IF(AA832="시도비100%",N832*100%,IF(AA832="시군구비100%",N832*0%,IF(AA832="국비30%, 시도비70%",N832*70%,IF(AA832="국비50%, 시도비50%",N832*50%,IF(AA832="시도비50%, 시군구비50%",N832*50%,IF(AA832="국비30%, 시도비35%, 시군구비35%",N832*35%)))))))</f>
        <v>300000</v>
      </c>
      <c r="S832" s="139">
        <f>IF(AA832="국비100%",N832*0%,IF(AA832="시도비100%",N832*0%,IF(AA832="시군구비100%",N832*100%,IF(AA832="국비30%, 시도비70%",N832*0%,IF(AA832="국비50%, 시도비50%",N832*0%,IF(AA832="시도비50%, 시군구비50%",N832*50%,IF(AA832="국비30%, 시도비35%, 시군구비35%",N832*35%)))))))</f>
        <v>0</v>
      </c>
      <c r="T832" s="139">
        <f>IF(AA832="기타보조금",N832*100%,N832*0%)</f>
        <v>0</v>
      </c>
      <c r="U832" s="139">
        <f>SUM(Q832:T832)</f>
        <v>300000</v>
      </c>
      <c r="V832" s="139">
        <f>IF(AA832="자부담",N832*100%,N832*0%)</f>
        <v>0</v>
      </c>
      <c r="W832" s="139">
        <f>IF(AA832="후원금",N832*100%,N832*0%)</f>
        <v>0</v>
      </c>
      <c r="X832" s="139">
        <f>IF(AA832="수익사업",N832*100%,N832*0%)</f>
        <v>0</v>
      </c>
      <c r="Y832" s="101">
        <f>SUM(U832:X832)</f>
        <v>300000</v>
      </c>
      <c r="Z832" s="12" t="s">
        <v>653</v>
      </c>
      <c r="AA832" s="12" t="s">
        <v>46</v>
      </c>
      <c r="AB832" s="12" t="s">
        <v>508</v>
      </c>
      <c r="AC832" s="528" t="s">
        <v>675</v>
      </c>
    </row>
    <row r="833" spans="1:29" s="134" customFormat="1" ht="20.100000000000001" customHeight="1" x14ac:dyDescent="0.15">
      <c r="A833" s="325"/>
      <c r="B833" s="325"/>
      <c r="C833" s="325"/>
      <c r="D833" s="15"/>
      <c r="E833" s="15"/>
      <c r="F833" s="15"/>
      <c r="G833" s="748" t="s">
        <v>655</v>
      </c>
      <c r="H833" s="189"/>
      <c r="I833" s="73"/>
      <c r="J833" s="29"/>
      <c r="K833" s="107"/>
      <c r="L833" s="187"/>
      <c r="M833" s="65" t="s">
        <v>4</v>
      </c>
      <c r="N833" s="614">
        <v>1500000</v>
      </c>
      <c r="O833" s="148"/>
      <c r="P833" s="148">
        <f>N833-O833</f>
        <v>1500000</v>
      </c>
      <c r="Q833" s="148">
        <f>IF(AA833="국비100%",N833*100%,IF(AA833="시도비100%",N833*0%,IF(AA833="시군구비100%",N833*0%,IF(AA833="국비30%, 시도비70%",N833*30%,IF(AA833="국비50%, 시도비50%",N833*50%,IF(AA833="시도비50%, 시군구비50%",N833*0%,IF(AA833="국비30%, 시도비35%, 시군구비35%",N833*30%)))))))</f>
        <v>0</v>
      </c>
      <c r="R833" s="148">
        <f>IF(AA833="국비100%",N833*0%,IF(AA833="시도비100%",N833*100%,IF(AA833="시군구비100%",N833*0%,IF(AA833="국비30%, 시도비70%",N833*70%,IF(AA833="국비50%, 시도비50%",N833*50%,IF(AA833="시도비50%, 시군구비50%",N833*50%,IF(AA833="국비30%, 시도비35%, 시군구비35%",N833*35%)))))))</f>
        <v>1500000</v>
      </c>
      <c r="S833" s="148">
        <f>IF(AA833="국비100%",N833*0%,IF(AA833="시도비100%",N833*0%,IF(AA833="시군구비100%",N833*100%,IF(AA833="국비30%, 시도비70%",N833*0%,IF(AA833="국비50%, 시도비50%",N833*0%,IF(AA833="시도비50%, 시군구비50%",N833*50%,IF(AA833="국비30%, 시도비35%, 시군구비35%",N833*35%)))))))</f>
        <v>0</v>
      </c>
      <c r="T833" s="148">
        <f>IF(AA833="기타보조금",N833*100%,N833*0%)</f>
        <v>0</v>
      </c>
      <c r="U833" s="148">
        <f>SUM(Q833:T833)</f>
        <v>1500000</v>
      </c>
      <c r="V833" s="148">
        <f>IF(AA833="자부담",N833*100%,N833*0%)</f>
        <v>0</v>
      </c>
      <c r="W833" s="148">
        <f>IF(AA833="후원금",N833*100%,N833*0%)</f>
        <v>0</v>
      </c>
      <c r="X833" s="148">
        <f>IF(AA833="수익사업",N833*100%,N833*0%)</f>
        <v>0</v>
      </c>
      <c r="Y833" s="95">
        <f>SUM(U833:X833)</f>
        <v>1500000</v>
      </c>
      <c r="Z833" s="19" t="s">
        <v>656</v>
      </c>
      <c r="AA833" s="19" t="s">
        <v>46</v>
      </c>
      <c r="AB833" s="19" t="s">
        <v>508</v>
      </c>
      <c r="AC833" s="458" t="s">
        <v>676</v>
      </c>
    </row>
    <row r="834" spans="1:29" s="134" customFormat="1" ht="20.100000000000001" customHeight="1" x14ac:dyDescent="0.15">
      <c r="A834" s="467"/>
      <c r="B834" s="467"/>
      <c r="C834" s="467"/>
      <c r="D834" s="17"/>
      <c r="E834" s="17"/>
      <c r="F834" s="17"/>
      <c r="G834" s="220"/>
      <c r="H834" s="132"/>
      <c r="I834" s="68"/>
      <c r="J834" s="50"/>
      <c r="K834" s="68"/>
      <c r="L834" s="50"/>
      <c r="M834" s="36"/>
      <c r="N834" s="638"/>
      <c r="O834" s="154"/>
      <c r="P834" s="229"/>
      <c r="Q834" s="154"/>
      <c r="R834" s="154"/>
      <c r="S834" s="154"/>
      <c r="T834" s="154"/>
      <c r="U834" s="154"/>
      <c r="V834" s="154"/>
      <c r="W834" s="154"/>
      <c r="X834" s="154"/>
      <c r="Y834" s="225"/>
      <c r="Z834" s="10"/>
      <c r="AA834" s="156"/>
      <c r="AB834" s="156"/>
      <c r="AC834" s="458"/>
    </row>
    <row r="835" spans="1:29" ht="20.100000000000001" customHeight="1" x14ac:dyDescent="0.15">
      <c r="A835" s="465"/>
      <c r="B835" s="465"/>
      <c r="C835" s="465"/>
      <c r="D835" s="14"/>
      <c r="E835" s="14"/>
      <c r="F835" s="14"/>
      <c r="G835" s="2" t="s">
        <v>309</v>
      </c>
      <c r="H835" s="133"/>
      <c r="I835" s="66"/>
      <c r="J835" s="42"/>
      <c r="K835" s="66"/>
      <c r="L835" s="42"/>
      <c r="M835" s="61"/>
      <c r="N835" s="141"/>
      <c r="O835" s="54"/>
      <c r="P835" s="54"/>
      <c r="Q835" s="139"/>
      <c r="R835" s="139"/>
      <c r="S835" s="139"/>
      <c r="T835" s="139"/>
      <c r="U835" s="139"/>
      <c r="V835" s="139"/>
      <c r="W835" s="139"/>
      <c r="X835" s="139"/>
      <c r="Y835" s="54"/>
      <c r="Z835" s="169"/>
      <c r="AA835" s="12"/>
      <c r="AB835" s="12"/>
      <c r="AC835" s="458"/>
    </row>
    <row r="836" spans="1:29" ht="20.100000000000001" customHeight="1" x14ac:dyDescent="0.15">
      <c r="A836" s="465"/>
      <c r="B836" s="465"/>
      <c r="C836" s="465"/>
      <c r="D836" s="14"/>
      <c r="E836" s="14"/>
      <c r="F836" s="14"/>
      <c r="G836" s="2" t="s">
        <v>658</v>
      </c>
      <c r="H836" s="133"/>
      <c r="I836" s="66"/>
      <c r="J836" s="42"/>
      <c r="K836" s="66"/>
      <c r="L836" s="42"/>
      <c r="M836" s="61" t="s">
        <v>3</v>
      </c>
      <c r="N836" s="141">
        <v>3000000</v>
      </c>
      <c r="O836" s="139"/>
      <c r="P836" s="139">
        <f>N836-O836</f>
        <v>3000000</v>
      </c>
      <c r="Q836" s="139"/>
      <c r="R836" s="139"/>
      <c r="S836" s="139"/>
      <c r="T836" s="139"/>
      <c r="U836" s="139"/>
      <c r="V836" s="139"/>
      <c r="W836" s="139"/>
      <c r="X836" s="139">
        <f>IF(AA836="수익사업",N836*100%,N836*0%)</f>
        <v>3000000</v>
      </c>
      <c r="Y836" s="54">
        <f>SUM(U836:X836)</f>
        <v>3000000</v>
      </c>
      <c r="Z836" s="169" t="s">
        <v>521</v>
      </c>
      <c r="AA836" s="12" t="s">
        <v>25</v>
      </c>
      <c r="AB836" s="12" t="s">
        <v>508</v>
      </c>
      <c r="AC836" s="458" t="s">
        <v>669</v>
      </c>
    </row>
    <row r="837" spans="1:29" ht="20.100000000000001" customHeight="1" x14ac:dyDescent="0.15">
      <c r="A837" s="465"/>
      <c r="B837" s="465"/>
      <c r="C837" s="465"/>
      <c r="D837" s="14"/>
      <c r="E837" s="14"/>
      <c r="F837" s="14"/>
      <c r="G837" s="2" t="s">
        <v>403</v>
      </c>
      <c r="H837" s="133"/>
      <c r="I837" s="66"/>
      <c r="J837" s="42"/>
      <c r="K837" s="66"/>
      <c r="L837" s="42"/>
      <c r="M837" s="61" t="s">
        <v>3</v>
      </c>
      <c r="N837" s="141">
        <v>30000</v>
      </c>
      <c r="O837" s="54"/>
      <c r="P837" s="139">
        <f>N837-O837</f>
        <v>30000</v>
      </c>
      <c r="Q837" s="139"/>
      <c r="R837" s="139"/>
      <c r="S837" s="139"/>
      <c r="T837" s="139"/>
      <c r="U837" s="139">
        <f>SUM(Q837:T837)</f>
        <v>0</v>
      </c>
      <c r="V837" s="139"/>
      <c r="W837" s="139"/>
      <c r="X837" s="139">
        <f>IF(AA837="수익사업",N837*100%,N837*0%)</f>
        <v>30000</v>
      </c>
      <c r="Y837" s="54">
        <f>SUM(U837:X837)</f>
        <v>30000</v>
      </c>
      <c r="Z837" s="169" t="s">
        <v>60</v>
      </c>
      <c r="AA837" s="12" t="s">
        <v>25</v>
      </c>
      <c r="AB837" s="12" t="s">
        <v>13</v>
      </c>
      <c r="AC837" s="458" t="s">
        <v>668</v>
      </c>
    </row>
    <row r="838" spans="1:29" ht="20.100000000000001" customHeight="1" x14ac:dyDescent="0.15">
      <c r="A838" s="465"/>
      <c r="B838" s="465"/>
      <c r="C838" s="465"/>
      <c r="D838" s="14"/>
      <c r="E838" s="14"/>
      <c r="F838" s="14"/>
      <c r="G838" s="2"/>
      <c r="H838" s="133"/>
      <c r="I838" s="66"/>
      <c r="J838" s="42"/>
      <c r="K838" s="66"/>
      <c r="L838" s="42"/>
      <c r="M838" s="61" t="s">
        <v>3</v>
      </c>
      <c r="N838" s="141">
        <v>200000</v>
      </c>
      <c r="O838" s="54"/>
      <c r="P838" s="139">
        <f>N838-O838</f>
        <v>200000</v>
      </c>
      <c r="Q838" s="139"/>
      <c r="R838" s="139"/>
      <c r="S838" s="139"/>
      <c r="T838" s="139"/>
      <c r="U838" s="139">
        <f>SUM(Q838:T838)</f>
        <v>0</v>
      </c>
      <c r="V838" s="139"/>
      <c r="W838" s="139"/>
      <c r="X838" s="139">
        <f>IF(AA838="수익사업",N838*100%,N838*0%)</f>
        <v>200000</v>
      </c>
      <c r="Y838" s="54">
        <f>SUM(U838:X838)</f>
        <v>200000</v>
      </c>
      <c r="Z838" s="169" t="s">
        <v>60</v>
      </c>
      <c r="AA838" s="12" t="s">
        <v>25</v>
      </c>
      <c r="AB838" s="12" t="s">
        <v>12</v>
      </c>
      <c r="AC838" s="458" t="s">
        <v>668</v>
      </c>
    </row>
    <row r="839" spans="1:29" ht="20.100000000000001" customHeight="1" x14ac:dyDescent="0.15">
      <c r="A839" s="465"/>
      <c r="B839" s="465"/>
      <c r="C839" s="465"/>
      <c r="D839" s="14"/>
      <c r="E839" s="14"/>
      <c r="F839" s="14"/>
      <c r="G839" s="2"/>
      <c r="H839" s="133"/>
      <c r="I839" s="66"/>
      <c r="J839" s="42"/>
      <c r="K839" s="66"/>
      <c r="L839" s="42"/>
      <c r="M839" s="61" t="s">
        <v>3</v>
      </c>
      <c r="N839" s="141">
        <v>4000000</v>
      </c>
      <c r="O839" s="139"/>
      <c r="P839" s="139">
        <f>N839-O839</f>
        <v>4000000</v>
      </c>
      <c r="Q839" s="139"/>
      <c r="R839" s="139"/>
      <c r="S839" s="139"/>
      <c r="T839" s="139"/>
      <c r="U839" s="139"/>
      <c r="V839" s="139"/>
      <c r="W839" s="139"/>
      <c r="X839" s="139">
        <f>IF(AA839="수익사업",N839*100%,N839*0%)</f>
        <v>4000000</v>
      </c>
      <c r="Y839" s="54">
        <f>SUM(U839:X839)</f>
        <v>4000000</v>
      </c>
      <c r="Z839" s="169" t="s">
        <v>60</v>
      </c>
      <c r="AA839" s="12" t="s">
        <v>25</v>
      </c>
      <c r="AB839" s="12" t="s">
        <v>508</v>
      </c>
      <c r="AC839" s="458" t="s">
        <v>669</v>
      </c>
    </row>
    <row r="840" spans="1:29" ht="20.100000000000001" customHeight="1" x14ac:dyDescent="0.15">
      <c r="A840" s="325"/>
      <c r="B840" s="325"/>
      <c r="C840" s="325"/>
      <c r="D840" s="15"/>
      <c r="E840" s="15"/>
      <c r="F840" s="15"/>
      <c r="G840" s="4" t="s">
        <v>404</v>
      </c>
      <c r="H840" s="64"/>
      <c r="I840" s="73"/>
      <c r="J840" s="210"/>
      <c r="K840" s="73"/>
      <c r="L840" s="64"/>
      <c r="M840" s="21" t="s">
        <v>3</v>
      </c>
      <c r="N840" s="144">
        <v>20000</v>
      </c>
      <c r="O840" s="58"/>
      <c r="P840" s="148">
        <f>N840-O840</f>
        <v>20000</v>
      </c>
      <c r="Q840" s="148"/>
      <c r="R840" s="148"/>
      <c r="S840" s="148"/>
      <c r="T840" s="148"/>
      <c r="U840" s="148">
        <f>SUM(Q840:T840)</f>
        <v>0</v>
      </c>
      <c r="V840" s="148"/>
      <c r="W840" s="148"/>
      <c r="X840" s="148">
        <f>IF(AA840="수익사업",N840*100%,N840*0%)</f>
        <v>20000</v>
      </c>
      <c r="Y840" s="58">
        <f>SUM(U840:X840)</f>
        <v>20000</v>
      </c>
      <c r="Z840" s="173" t="s">
        <v>60</v>
      </c>
      <c r="AA840" s="19" t="s">
        <v>25</v>
      </c>
      <c r="AB840" s="19" t="s">
        <v>12</v>
      </c>
      <c r="AC840" s="458" t="s">
        <v>668</v>
      </c>
    </row>
  </sheetData>
  <sheetProtection sheet="1" objects="1" scenarios="1"/>
  <autoFilter ref="A4:AC840" xr:uid="{1104E176-DC06-463E-8DCC-28654F863247}">
    <filterColumn colId="0" showButton="0"/>
    <filterColumn colId="1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</autoFilter>
  <mergeCells count="19">
    <mergeCell ref="AC4:AC5"/>
    <mergeCell ref="B803:C803"/>
    <mergeCell ref="B808:C808"/>
    <mergeCell ref="G4:X4"/>
    <mergeCell ref="Z4:Z5"/>
    <mergeCell ref="AA4:AA5"/>
    <mergeCell ref="B7:C7"/>
    <mergeCell ref="B398:C398"/>
    <mergeCell ref="B408:C408"/>
    <mergeCell ref="AB4:AB5"/>
    <mergeCell ref="Y4:Y5"/>
    <mergeCell ref="F4:F5"/>
    <mergeCell ref="G5:N5"/>
    <mergeCell ref="A6:C6"/>
    <mergeCell ref="A1:X1"/>
    <mergeCell ref="A2:N2"/>
    <mergeCell ref="A4:C4"/>
    <mergeCell ref="D4:D5"/>
    <mergeCell ref="E4:E5"/>
  </mergeCells>
  <phoneticPr fontId="26" type="noConversion"/>
  <printOptions horizontalCentered="1"/>
  <pageMargins left="0.39370078740157483" right="0.39370078740157483" top="0.59055118110236227" bottom="0.59055118110236227" header="0.59055118110236227" footer="0.59055118110236227"/>
  <pageSetup paperSize="9" scale="74" firstPageNumber="5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10</vt:i4>
      </vt:variant>
    </vt:vector>
  </HeadingPairs>
  <TitlesOfParts>
    <vt:vector size="16" baseType="lpstr">
      <vt:lpstr>표지</vt:lpstr>
      <vt:lpstr>1. 사업계획서 </vt:lpstr>
      <vt:lpstr>2. 예산총칙</vt:lpstr>
      <vt:lpstr>3. 세입·세출 총괄표</vt:lpstr>
      <vt:lpstr>4. 세입명세서</vt:lpstr>
      <vt:lpstr>5. 세출명세서</vt:lpstr>
      <vt:lpstr>'1. 사업계획서 '!Print_Area</vt:lpstr>
      <vt:lpstr>'2. 예산총칙'!Print_Area</vt:lpstr>
      <vt:lpstr>'3. 세입·세출 총괄표'!Print_Area</vt:lpstr>
      <vt:lpstr>'4. 세입명세서'!Print_Area</vt:lpstr>
      <vt:lpstr>'5. 세출명세서'!Print_Area</vt:lpstr>
      <vt:lpstr>표지!Print_Area</vt:lpstr>
      <vt:lpstr>'1. 사업계획서 '!Print_Titles</vt:lpstr>
      <vt:lpstr>'3. 세입·세출 총괄표'!Print_Titles</vt:lpstr>
      <vt:lpstr>'4. 세입명세서'!Print_Titles</vt:lpstr>
      <vt:lpstr>'5. 세출명세서'!Print_Titles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2020-11-24T06:46:37Z</cp:lastPrinted>
  <dcterms:created xsi:type="dcterms:W3CDTF">2007-06-14T07:33:48Z</dcterms:created>
  <dcterms:modified xsi:type="dcterms:W3CDTF">2020-12-10T03:31:28Z</dcterms:modified>
</cp:coreProperties>
</file>